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EUDENSV\Downloads\"/>
    </mc:Choice>
  </mc:AlternateContent>
  <xr:revisionPtr revIDLastSave="0" documentId="8_{55F34029-6693-4FE5-9C9C-BD9670D208EA}" xr6:coauthVersionLast="47" xr6:coauthVersionMax="47" xr10:uidLastSave="{00000000-0000-0000-0000-000000000000}"/>
  <bookViews>
    <workbookView xWindow="-25680" yWindow="1455" windowWidth="21600" windowHeight="12645" xr2:uid="{0B761629-6769-4327-9418-536BB83112D3}"/>
  </bookViews>
  <sheets>
    <sheet name="Minimale afpompvolum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" i="1" l="1"/>
  <c r="D9" i="1" s="1"/>
  <c r="D14" i="1" s="1"/>
  <c r="C8" i="1"/>
  <c r="D8" i="1"/>
  <c r="E8" i="1"/>
  <c r="F8" i="1"/>
  <c r="G8" i="1"/>
  <c r="H8" i="1"/>
  <c r="I8" i="1"/>
  <c r="J8" i="1"/>
  <c r="K8" i="1"/>
  <c r="L8" i="1"/>
  <c r="B9" i="1"/>
  <c r="B10" i="1"/>
  <c r="B11" i="1"/>
  <c r="B12" i="1"/>
  <c r="I12" i="1" l="1"/>
  <c r="I17" i="1" s="1"/>
  <c r="D11" i="1"/>
  <c r="D16" i="1" s="1"/>
  <c r="D12" i="1"/>
  <c r="D17" i="1" s="1"/>
  <c r="C11" i="1"/>
  <c r="C16" i="1" s="1"/>
  <c r="H11" i="1"/>
  <c r="H16" i="1" s="1"/>
  <c r="G11" i="1"/>
  <c r="G16" i="1" s="1"/>
  <c r="F11" i="1"/>
  <c r="F16" i="1" s="1"/>
  <c r="D10" i="1"/>
  <c r="D15" i="1" s="1"/>
  <c r="C12" i="1"/>
  <c r="C17" i="1" s="1"/>
  <c r="L9" i="1"/>
  <c r="L14" i="1" s="1"/>
  <c r="C9" i="1"/>
  <c r="C14" i="1" s="1"/>
  <c r="L10" i="1"/>
  <c r="L15" i="1" s="1"/>
  <c r="K9" i="1"/>
  <c r="K14" i="1" s="1"/>
  <c r="G12" i="1"/>
  <c r="G17" i="1" s="1"/>
  <c r="E10" i="1"/>
  <c r="E15" i="1" s="1"/>
  <c r="E12" i="1"/>
  <c r="E17" i="1" s="1"/>
  <c r="L11" i="1"/>
  <c r="L16" i="1" s="1"/>
  <c r="K10" i="1"/>
  <c r="K15" i="1" s="1"/>
  <c r="J9" i="1"/>
  <c r="J14" i="1" s="1"/>
  <c r="G10" i="1"/>
  <c r="G15" i="1" s="1"/>
  <c r="F10" i="1"/>
  <c r="F15" i="1" s="1"/>
  <c r="E11" i="1"/>
  <c r="E16" i="1" s="1"/>
  <c r="L12" i="1"/>
  <c r="L17" i="1" s="1"/>
  <c r="K11" i="1"/>
  <c r="K16" i="1" s="1"/>
  <c r="J10" i="1"/>
  <c r="J15" i="1" s="1"/>
  <c r="I9" i="1"/>
  <c r="I14" i="1" s="1"/>
  <c r="H12" i="1"/>
  <c r="H17" i="1" s="1"/>
  <c r="C10" i="1"/>
  <c r="C15" i="1" s="1"/>
  <c r="K12" i="1"/>
  <c r="K17" i="1" s="1"/>
  <c r="J11" i="1"/>
  <c r="J16" i="1" s="1"/>
  <c r="I10" i="1"/>
  <c r="I15" i="1" s="1"/>
  <c r="H9" i="1"/>
  <c r="H14" i="1" s="1"/>
  <c r="E9" i="1"/>
  <c r="E14" i="1" s="1"/>
  <c r="F12" i="1"/>
  <c r="F17" i="1" s="1"/>
  <c r="J12" i="1"/>
  <c r="J17" i="1" s="1"/>
  <c r="I11" i="1"/>
  <c r="I16" i="1" s="1"/>
  <c r="H10" i="1"/>
  <c r="H15" i="1" s="1"/>
  <c r="G9" i="1"/>
  <c r="G14" i="1" s="1"/>
  <c r="F9" i="1"/>
  <c r="F14" i="1" s="1"/>
</calcChain>
</file>

<file path=xl/sharedStrings.xml><?xml version="1.0" encoding="utf-8"?>
<sst xmlns="http://schemas.openxmlformats.org/spreadsheetml/2006/main" count="17" uniqueCount="13">
  <si>
    <t>(dm)</t>
  </si>
  <si>
    <t>(mm)</t>
  </si>
  <si>
    <t>(cm)</t>
  </si>
  <si>
    <t>diameter</t>
  </si>
  <si>
    <t>Peildaling</t>
  </si>
  <si>
    <t>Peilbuis</t>
  </si>
  <si>
    <t>%</t>
  </si>
  <si>
    <t>Invloedzone</t>
  </si>
  <si>
    <t>Porositeit filtergrind</t>
  </si>
  <si>
    <t>(l)</t>
  </si>
  <si>
    <t>Volume doorstroomcel</t>
  </si>
  <si>
    <t>Boorgatdiameter</t>
  </si>
  <si>
    <t>Verhoging buiten filtergrind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</si>
</sst>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\ \L"/>
  </numFmts>
  <fonts count="3" x14ac:knownFonts="1"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1"/>
      <color rgb="FFFF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DD7EE"/>
        <bgColor indexed="64"/>
      </patternFill>
    </fill>
    <fill>
      <patternFill patternType="solid">
        <fgColor rgb="FF00206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center"/>
    </xf>
    <xf numFmtId="164" fontId="0" fillId="2" borderId="0" xfId="0" applyNumberFormat="1" applyFill="1" applyAlignment="1">
      <alignment horizontal="center"/>
    </xf>
    <xf numFmtId="0" fontId="0" fillId="2" borderId="0" xfId="0" applyFill="1" applyAlignment="1">
      <alignment horizontal="center"/>
    </xf>
    <xf numFmtId="164" fontId="0" fillId="0" borderId="0" xfId="0" applyNumberFormat="1" applyAlignment="1">
      <alignment horizontal="center"/>
    </xf>
    <xf numFmtId="0" fontId="0" fillId="2" borderId="0" xfId="0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right"/>
    </xf>
    <xf numFmtId="0" fontId="2" fillId="3" borderId="0" xfId="0" applyFont="1" applyFill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1" fillId="3" borderId="0" xfId="0" applyFont="1" applyFill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B19AC7-853A-4CB9-9640-E98E54BD10BE}">
  <dimension ref="A1:L17"/>
  <sheetViews>
    <sheetView showGridLines="0" tabSelected="1" zoomScale="80" zoomScaleNormal="80" workbookViewId="0">
      <selection activeCell="J15" sqref="J15"/>
    </sheetView>
  </sheetViews>
  <sheetFormatPr defaultRowHeight="15" x14ac:dyDescent="0.25"/>
  <cols>
    <col min="1" max="1" width="9.140625" style="1"/>
    <col min="2" max="2" width="0" style="1" hidden="1" customWidth="1"/>
  </cols>
  <sheetData>
    <row r="1" spans="1:12" x14ac:dyDescent="0.25">
      <c r="A1" s="6"/>
      <c r="B1" s="6"/>
      <c r="C1" s="11" t="s">
        <v>11</v>
      </c>
      <c r="D1" s="11"/>
      <c r="E1" s="9">
        <v>100</v>
      </c>
      <c r="F1" s="7" t="s">
        <v>1</v>
      </c>
      <c r="G1" s="7"/>
      <c r="H1" s="11" t="s">
        <v>10</v>
      </c>
      <c r="I1" s="11"/>
      <c r="J1" s="11"/>
      <c r="K1" s="9">
        <v>0.25</v>
      </c>
      <c r="L1" s="7" t="s">
        <v>9</v>
      </c>
    </row>
    <row r="2" spans="1:12" hidden="1" x14ac:dyDescent="0.25">
      <c r="A2" s="6"/>
      <c r="B2" s="6"/>
      <c r="C2" s="8"/>
      <c r="D2" s="8"/>
      <c r="E2" s="9">
        <f>E1/200</f>
        <v>0.5</v>
      </c>
      <c r="F2" s="7" t="s">
        <v>0</v>
      </c>
      <c r="G2" s="7"/>
      <c r="H2" s="8"/>
      <c r="I2" s="8"/>
      <c r="J2" s="8"/>
      <c r="K2" s="9"/>
      <c r="L2" s="7"/>
    </row>
    <row r="3" spans="1:12" x14ac:dyDescent="0.25">
      <c r="A3" s="11" t="s">
        <v>8</v>
      </c>
      <c r="B3" s="11"/>
      <c r="C3" s="11"/>
      <c r="D3" s="11"/>
      <c r="E3" s="6">
        <v>35</v>
      </c>
      <c r="F3" s="7" t="s">
        <v>6</v>
      </c>
      <c r="G3" s="7"/>
      <c r="H3" s="8"/>
      <c r="I3" s="8"/>
      <c r="J3" s="8"/>
      <c r="K3" s="6"/>
      <c r="L3" s="7"/>
    </row>
    <row r="4" spans="1:12" x14ac:dyDescent="0.25">
      <c r="A4" s="6"/>
      <c r="B4" s="6"/>
      <c r="C4" s="11" t="s">
        <v>7</v>
      </c>
      <c r="D4" s="11"/>
      <c r="E4" s="6">
        <v>2</v>
      </c>
      <c r="F4" s="7" t="s">
        <v>0</v>
      </c>
      <c r="G4" s="11" t="s">
        <v>12</v>
      </c>
      <c r="H4" s="11"/>
      <c r="I4" s="11"/>
      <c r="J4" s="11"/>
      <c r="K4" s="6">
        <v>25</v>
      </c>
      <c r="L4" s="7" t="s">
        <v>6</v>
      </c>
    </row>
    <row r="5" spans="1:12" x14ac:dyDescent="0.25">
      <c r="A5" s="6" t="s">
        <v>5</v>
      </c>
      <c r="B5" s="6"/>
      <c r="C5" s="10" t="s">
        <v>4</v>
      </c>
      <c r="D5" s="10"/>
      <c r="E5" s="10"/>
      <c r="F5" s="10"/>
      <c r="G5" s="10"/>
      <c r="H5" s="10"/>
      <c r="I5" s="10"/>
      <c r="J5" s="10"/>
      <c r="K5" s="10"/>
      <c r="L5" s="10"/>
    </row>
    <row r="6" spans="1:12" x14ac:dyDescent="0.25">
      <c r="A6" s="6" t="s">
        <v>3</v>
      </c>
      <c r="B6" s="6"/>
      <c r="C6" s="10" t="s">
        <v>2</v>
      </c>
      <c r="D6" s="10"/>
      <c r="E6" s="10"/>
      <c r="F6" s="10"/>
      <c r="G6" s="10"/>
      <c r="H6" s="10"/>
      <c r="I6" s="10"/>
      <c r="J6" s="10"/>
      <c r="K6" s="10"/>
      <c r="L6" s="10"/>
    </row>
    <row r="7" spans="1:12" x14ac:dyDescent="0.25">
      <c r="A7" s="6" t="s">
        <v>1</v>
      </c>
      <c r="B7" s="6" t="s">
        <v>0</v>
      </c>
      <c r="C7" s="6">
        <v>1</v>
      </c>
      <c r="D7" s="6">
        <v>2</v>
      </c>
      <c r="E7" s="6">
        <v>3</v>
      </c>
      <c r="F7" s="6">
        <v>4</v>
      </c>
      <c r="G7" s="6">
        <v>5</v>
      </c>
      <c r="H7" s="6">
        <v>10</v>
      </c>
      <c r="I7" s="6">
        <v>20</v>
      </c>
      <c r="J7" s="6">
        <v>30</v>
      </c>
      <c r="K7" s="6">
        <v>40</v>
      </c>
      <c r="L7" s="6">
        <v>50</v>
      </c>
    </row>
    <row r="8" spans="1:12" hidden="1" x14ac:dyDescent="0.25">
      <c r="A8" s="6"/>
      <c r="B8" s="6"/>
      <c r="C8" s="6">
        <f t="shared" ref="C8:L8" si="0">C7/10</f>
        <v>0.1</v>
      </c>
      <c r="D8" s="6">
        <f t="shared" si="0"/>
        <v>0.2</v>
      </c>
      <c r="E8" s="6">
        <f t="shared" si="0"/>
        <v>0.3</v>
      </c>
      <c r="F8" s="6">
        <f t="shared" si="0"/>
        <v>0.4</v>
      </c>
      <c r="G8" s="6">
        <f t="shared" si="0"/>
        <v>0.5</v>
      </c>
      <c r="H8" s="6">
        <f t="shared" si="0"/>
        <v>1</v>
      </c>
      <c r="I8" s="6">
        <f t="shared" si="0"/>
        <v>2</v>
      </c>
      <c r="J8" s="6">
        <f t="shared" si="0"/>
        <v>3</v>
      </c>
      <c r="K8" s="6">
        <f t="shared" si="0"/>
        <v>4</v>
      </c>
      <c r="L8" s="6">
        <f t="shared" si="0"/>
        <v>5</v>
      </c>
    </row>
    <row r="9" spans="1:12" hidden="1" x14ac:dyDescent="0.25">
      <c r="A9" s="1">
        <v>20</v>
      </c>
      <c r="B9" s="1">
        <f>A9/200</f>
        <v>0.1</v>
      </c>
      <c r="C9" s="4">
        <f t="shared" ref="C9:L12" si="1">PI()*(($E$2*$E$2-$B9*$B9)*($E$3/100)+$B9*$B9)*(C$8+$E$4)*(1+($K$4/100))</f>
        <v>0.77518798727328153</v>
      </c>
      <c r="D9" s="4">
        <f t="shared" si="1"/>
        <v>0.81210170095296164</v>
      </c>
      <c r="E9" s="4">
        <f t="shared" si="1"/>
        <v>0.84901541463264163</v>
      </c>
      <c r="F9" s="4">
        <f t="shared" si="1"/>
        <v>0.88592912831232162</v>
      </c>
      <c r="G9" s="4">
        <f t="shared" si="1"/>
        <v>0.92284284199200184</v>
      </c>
      <c r="H9" s="4">
        <f t="shared" si="1"/>
        <v>1.107411410390402</v>
      </c>
      <c r="I9" s="4">
        <f t="shared" si="1"/>
        <v>1.4765485471872029</v>
      </c>
      <c r="J9" s="4">
        <f t="shared" si="1"/>
        <v>1.8456856839840037</v>
      </c>
      <c r="K9" s="4">
        <f t="shared" si="1"/>
        <v>2.2148228207808041</v>
      </c>
      <c r="L9" s="4">
        <f t="shared" si="1"/>
        <v>2.5839599575776049</v>
      </c>
    </row>
    <row r="10" spans="1:12" s="5" customFormat="1" hidden="1" x14ac:dyDescent="0.25">
      <c r="A10" s="3">
        <v>32</v>
      </c>
      <c r="B10" s="3">
        <f>A10/200</f>
        <v>0.16</v>
      </c>
      <c r="C10" s="2">
        <f t="shared" si="1"/>
        <v>0.85880932973020774</v>
      </c>
      <c r="D10" s="2">
        <f t="shared" si="1"/>
        <v>0.89970501209831288</v>
      </c>
      <c r="E10" s="2">
        <f t="shared" si="1"/>
        <v>0.94060069446641781</v>
      </c>
      <c r="F10" s="2">
        <f t="shared" si="1"/>
        <v>0.98149637683452295</v>
      </c>
      <c r="G10" s="2">
        <f t="shared" si="1"/>
        <v>1.0223920592026281</v>
      </c>
      <c r="H10" s="2">
        <f t="shared" si="1"/>
        <v>1.2268704710431537</v>
      </c>
      <c r="I10" s="2">
        <f t="shared" si="1"/>
        <v>1.635827294724205</v>
      </c>
      <c r="J10" s="2">
        <f t="shared" si="1"/>
        <v>2.0447841184052562</v>
      </c>
      <c r="K10" s="2">
        <f t="shared" si="1"/>
        <v>2.4537409420863074</v>
      </c>
      <c r="L10" s="2">
        <f t="shared" si="1"/>
        <v>2.8626977657673587</v>
      </c>
    </row>
    <row r="11" spans="1:12" hidden="1" x14ac:dyDescent="0.25">
      <c r="A11" s="1">
        <v>50</v>
      </c>
      <c r="B11" s="1">
        <f>A11/200</f>
        <v>0.25</v>
      </c>
      <c r="C11" s="4">
        <f t="shared" si="1"/>
        <v>1.0566059666956296</v>
      </c>
      <c r="D11" s="4">
        <f t="shared" si="1"/>
        <v>1.1069205365382786</v>
      </c>
      <c r="E11" s="4">
        <f t="shared" si="1"/>
        <v>1.1572351063809274</v>
      </c>
      <c r="F11" s="4">
        <f t="shared" si="1"/>
        <v>1.2075496762235765</v>
      </c>
      <c r="G11" s="4">
        <f t="shared" si="1"/>
        <v>1.2578642460662257</v>
      </c>
      <c r="H11" s="4">
        <f t="shared" si="1"/>
        <v>1.5094370952794707</v>
      </c>
      <c r="I11" s="4">
        <f t="shared" si="1"/>
        <v>2.012582793705961</v>
      </c>
      <c r="J11" s="4">
        <f t="shared" si="1"/>
        <v>2.5157284921324514</v>
      </c>
      <c r="K11" s="4">
        <f t="shared" si="1"/>
        <v>3.0188741905589414</v>
      </c>
      <c r="L11" s="4">
        <f t="shared" si="1"/>
        <v>3.5220198889854313</v>
      </c>
    </row>
    <row r="12" spans="1:12" s="5" customFormat="1" hidden="1" x14ac:dyDescent="0.25">
      <c r="A12" s="3">
        <v>63</v>
      </c>
      <c r="B12" s="3">
        <f>A12/200</f>
        <v>0.315</v>
      </c>
      <c r="C12" s="2">
        <f t="shared" si="1"/>
        <v>1.2534645437296437</v>
      </c>
      <c r="D12" s="2">
        <f t="shared" si="1"/>
        <v>1.3131533315262933</v>
      </c>
      <c r="E12" s="2">
        <f t="shared" si="1"/>
        <v>1.372842119322943</v>
      </c>
      <c r="F12" s="2">
        <f t="shared" si="1"/>
        <v>1.4325309071195926</v>
      </c>
      <c r="G12" s="2">
        <f t="shared" si="1"/>
        <v>1.4922196949162425</v>
      </c>
      <c r="H12" s="2">
        <f t="shared" si="1"/>
        <v>1.7906636338994908</v>
      </c>
      <c r="I12" s="2">
        <f t="shared" si="1"/>
        <v>2.387551511865988</v>
      </c>
      <c r="J12" s="2">
        <f t="shared" si="1"/>
        <v>2.984439389832485</v>
      </c>
      <c r="K12" s="2">
        <f t="shared" si="1"/>
        <v>3.5813272677989816</v>
      </c>
      <c r="L12" s="2">
        <f t="shared" si="1"/>
        <v>4.1782151457654786</v>
      </c>
    </row>
    <row r="13" spans="1:12" hidden="1" x14ac:dyDescent="0.25"/>
    <row r="14" spans="1:12" hidden="1" x14ac:dyDescent="0.25">
      <c r="A14" s="1">
        <v>20</v>
      </c>
      <c r="C14" s="4">
        <f t="shared" ref="C14:L14" si="2">IF(C9&lt;5*$K$1,5*$K$1,C9)</f>
        <v>1.25</v>
      </c>
      <c r="D14" s="4">
        <f t="shared" si="2"/>
        <v>1.25</v>
      </c>
      <c r="E14" s="4">
        <f t="shared" si="2"/>
        <v>1.25</v>
      </c>
      <c r="F14" s="4">
        <f t="shared" si="2"/>
        <v>1.25</v>
      </c>
      <c r="G14" s="4">
        <f t="shared" si="2"/>
        <v>1.25</v>
      </c>
      <c r="H14" s="4">
        <f t="shared" si="2"/>
        <v>1.25</v>
      </c>
      <c r="I14" s="4">
        <f t="shared" si="2"/>
        <v>1.4765485471872029</v>
      </c>
      <c r="J14" s="4">
        <f t="shared" si="2"/>
        <v>1.8456856839840037</v>
      </c>
      <c r="K14" s="4">
        <f t="shared" si="2"/>
        <v>2.2148228207808041</v>
      </c>
      <c r="L14" s="4">
        <f t="shared" si="2"/>
        <v>2.5839599575776049</v>
      </c>
    </row>
    <row r="15" spans="1:12" x14ac:dyDescent="0.25">
      <c r="A15" s="3">
        <v>32</v>
      </c>
      <c r="B15" s="3"/>
      <c r="C15" s="2">
        <f t="shared" ref="C15:L15" si="3">IF(C10&lt;5*$K$1,5*$K$1,C10)</f>
        <v>1.25</v>
      </c>
      <c r="D15" s="2">
        <f t="shared" si="3"/>
        <v>1.25</v>
      </c>
      <c r="E15" s="2">
        <f t="shared" si="3"/>
        <v>1.25</v>
      </c>
      <c r="F15" s="2">
        <f t="shared" si="3"/>
        <v>1.25</v>
      </c>
      <c r="G15" s="2">
        <f t="shared" si="3"/>
        <v>1.25</v>
      </c>
      <c r="H15" s="2">
        <f t="shared" si="3"/>
        <v>1.25</v>
      </c>
      <c r="I15" s="2">
        <f t="shared" si="3"/>
        <v>1.635827294724205</v>
      </c>
      <c r="J15" s="2">
        <f t="shared" si="3"/>
        <v>2.0447841184052562</v>
      </c>
      <c r="K15" s="2">
        <f t="shared" si="3"/>
        <v>2.4537409420863074</v>
      </c>
      <c r="L15" s="2">
        <f t="shared" si="3"/>
        <v>2.8626977657673587</v>
      </c>
    </row>
    <row r="16" spans="1:12" x14ac:dyDescent="0.25">
      <c r="A16" s="1">
        <v>50</v>
      </c>
      <c r="C16" s="4">
        <f t="shared" ref="C16:L16" si="4">IF(C11&lt;5*$K$1,5*$K$1,C11)</f>
        <v>1.25</v>
      </c>
      <c r="D16" s="4">
        <f t="shared" si="4"/>
        <v>1.25</v>
      </c>
      <c r="E16" s="4">
        <f t="shared" si="4"/>
        <v>1.25</v>
      </c>
      <c r="F16" s="4">
        <f t="shared" si="4"/>
        <v>1.25</v>
      </c>
      <c r="G16" s="4">
        <f t="shared" si="4"/>
        <v>1.2578642460662257</v>
      </c>
      <c r="H16" s="4">
        <f t="shared" si="4"/>
        <v>1.5094370952794707</v>
      </c>
      <c r="I16" s="4">
        <f t="shared" si="4"/>
        <v>2.012582793705961</v>
      </c>
      <c r="J16" s="4">
        <f t="shared" si="4"/>
        <v>2.5157284921324514</v>
      </c>
      <c r="K16" s="4">
        <f t="shared" si="4"/>
        <v>3.0188741905589414</v>
      </c>
      <c r="L16" s="4">
        <f t="shared" si="4"/>
        <v>3.5220198889854313</v>
      </c>
    </row>
    <row r="17" spans="1:12" x14ac:dyDescent="0.25">
      <c r="A17" s="3">
        <v>63</v>
      </c>
      <c r="B17" s="3"/>
      <c r="C17" s="2">
        <f t="shared" ref="C17:L17" si="5">IF(C12&lt;5*$K$1,5*$K$1,C12)</f>
        <v>1.2534645437296437</v>
      </c>
      <c r="D17" s="2">
        <f t="shared" si="5"/>
        <v>1.3131533315262933</v>
      </c>
      <c r="E17" s="2">
        <f t="shared" si="5"/>
        <v>1.372842119322943</v>
      </c>
      <c r="F17" s="2">
        <f t="shared" si="5"/>
        <v>1.4325309071195926</v>
      </c>
      <c r="G17" s="2">
        <f t="shared" si="5"/>
        <v>1.4922196949162425</v>
      </c>
      <c r="H17" s="2">
        <f t="shared" si="5"/>
        <v>1.7906636338994908</v>
      </c>
      <c r="I17" s="2">
        <f t="shared" si="5"/>
        <v>2.387551511865988</v>
      </c>
      <c r="J17" s="2">
        <f t="shared" si="5"/>
        <v>2.984439389832485</v>
      </c>
      <c r="K17" s="2">
        <f t="shared" si="5"/>
        <v>3.5813272677989816</v>
      </c>
      <c r="L17" s="2">
        <f t="shared" si="5"/>
        <v>4.1782151457654786</v>
      </c>
    </row>
  </sheetData>
  <sheetProtection algorithmName="SHA-512" hashValue="cZynht1mglrOPyks2m+iXb6J8o7wHW+ip0PS6w/WmDgnHQ6fZXjLrrDXcEpPldgw4xIBD1UCxxrCwaZNlrllUw==" saltValue="HXtufoStP/FQ3PjlnulE0A==" spinCount="100000" sheet="1" formatCells="0" formatColumns="0" formatRows="0" insertColumns="0" insertRows="0" insertHyperlinks="0" deleteColumns="0" deleteRows="0" sort="0" autoFilter="0" pivotTables="0"/>
  <mergeCells count="7">
    <mergeCell ref="C6:L6"/>
    <mergeCell ref="C1:D1"/>
    <mergeCell ref="H1:J1"/>
    <mergeCell ref="A3:D3"/>
    <mergeCell ref="C4:D4"/>
    <mergeCell ref="G4:J4"/>
    <mergeCell ref="C5:L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Referentielabo document" ma:contentTypeID="0x010100ADB461611320064186A0919C260B98D500E388EBE9B066734CA4387A8C5AE4369B" ma:contentTypeVersion="1" ma:contentTypeDescription="" ma:contentTypeScope="" ma:versionID="b4274b34a48ed0037ba1c0c5cc72e0c8">
  <xsd:schema xmlns:xsd="http://www.w3.org/2001/XMLSchema" xmlns:xs="http://www.w3.org/2001/XMLSchema" xmlns:p="http://schemas.microsoft.com/office/2006/metadata/properties" xmlns:ns2="dda9e79c-c62e-445e-b991-197574827cb3" xmlns:ns3="5ad1824d-1dd9-4a26-b8a6-f380b3ba44ac" targetNamespace="http://schemas.microsoft.com/office/2006/metadata/properties" ma:root="true" ma:fieldsID="adbff8afb6ce87fd5fc125e9e2b98413" ns2:_="" ns3:_="">
    <xsd:import namespace="dda9e79c-c62e-445e-b991-197574827cb3"/>
    <xsd:import namespace="5ad1824d-1dd9-4a26-b8a6-f380b3ba44ac"/>
    <xsd:element name="properties">
      <xsd:complexType>
        <xsd:sequence>
          <xsd:element name="documentManagement">
            <xsd:complexType>
              <xsd:all>
                <xsd:element ref="ns2:Compendium_x0020_keuze"/>
                <xsd:element ref="ns2:Matrix_x0020_keuze"/>
                <xsd:element ref="ns2:Publicatiedatum"/>
                <xsd:element ref="ns2:Code"/>
                <xsd:element ref="ns2:Parameter"/>
                <xsd:element ref="ns2:Publiceren_x0020_als"/>
                <xsd:element ref="ns3:PublicUR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a9e79c-c62e-445e-b991-197574827cb3" elementFormDefault="qualified">
    <xsd:import namespace="http://schemas.microsoft.com/office/2006/documentManagement/types"/>
    <xsd:import namespace="http://schemas.microsoft.com/office/infopath/2007/PartnerControls"/>
    <xsd:element name="Compendium_x0020_keuze" ma:index="2" ma:displayName="Compendium keuze" ma:format="Dropdown" ma:internalName="Compendium_x0020_keuze">
      <xsd:simpleType>
        <xsd:restriction base="dms:Choice">
          <xsd:enumeration value="BAM"/>
          <xsd:enumeration value="BOC"/>
          <xsd:enumeration value="CMA"/>
          <xsd:enumeration value="LUC"/>
          <xsd:enumeration value="WAC"/>
        </xsd:restriction>
      </xsd:simpleType>
    </xsd:element>
    <xsd:element name="Matrix_x0020_keuze" ma:index="3" ma:displayName="Matrix keuze" ma:format="Dropdown" ma:internalName="Matrix_x0020_keuze">
      <xsd:simpleType>
        <xsd:restriction base="dms:Choice">
          <xsd:enumeration value="Algemeen"/>
          <xsd:enumeration value="Analysemethoden voor bodemsaneringswerken"/>
          <xsd:enumeration value="Anorganische analysemethoden"/>
          <xsd:enumeration value="Anorganische analysemethoden / Afvalolie"/>
          <xsd:enumeration value="Anorganische analysemethoden / Vaste stoffen"/>
          <xsd:enumeration value="Anorganische analysemethoden / Water"/>
          <xsd:enumeration value="Anorganische analysemethoden / Compost"/>
          <xsd:enumeration value="Anorganische analysemethoden / Meststof-BVM"/>
          <xsd:enumeration value="Bacteriologische analysemethoden"/>
          <xsd:enumeration value="Biologische analysemethoden"/>
          <xsd:enumeration value="Bodem"/>
          <xsd:enumeration value="Diffuse emissies, emissiefactoren, rendementsbepaling etc"/>
          <xsd:enumeration value="Gasvormige componenten met instrumentele technieken"/>
          <xsd:enumeration value="Gasvormige componenten of totaal (gas+stof), (nat)chemische bemonstering"/>
          <xsd:enumeration value="Gasvormige afgascomponenten, met meettoestellen gemeten"/>
          <xsd:enumeration value="Immissiemetingen – organische stoffen"/>
          <xsd:enumeration value="Microbiologische analysemethoden"/>
          <xsd:enumeration value="Monsterneming"/>
          <xsd:enumeration value="Monstervoorbehandeling"/>
          <xsd:enumeration value="Organische analysemethoden"/>
          <xsd:enumeration value="Organoleptische analysemethoden"/>
          <xsd:enumeration value="Stofvormige componenten met isokinetische bemonstering"/>
          <xsd:enumeration value="Validatie"/>
          <xsd:enumeration value="Vaste mest"/>
          <xsd:enumeration value="Vaste behandelde mest"/>
          <xsd:enumeration value="Vaste mest en vaste behandelde mest"/>
          <xsd:enumeration value="Vaste dierlijke mest"/>
          <xsd:enumeration value="Veevoeders"/>
          <xsd:enumeration value="Verwerkte mest"/>
          <xsd:enumeration value="Vloeibare mest"/>
          <xsd:enumeration value="Vloeibare mest en vloeibare behandelde mest"/>
          <xsd:enumeration value="Vloeibare dierlijke mest"/>
          <xsd:enumeration value="Vluchtige organische stoffen - Analyse"/>
          <xsd:enumeration value="Vluchtige organische stoffen - Monsterneming"/>
          <xsd:enumeration value="Zeer vluchtige organische stoffen die in gasvorm bemonsterd worden"/>
          <xsd:enumeration value="Zware componenten met meerfasenbemonstering"/>
        </xsd:restriction>
      </xsd:simpleType>
    </xsd:element>
    <xsd:element name="Publicatiedatum" ma:index="4" ma:displayName="Publicatiedatum" ma:default="[today]" ma:format="DateOnly" ma:internalName="Publicatiedatum">
      <xsd:simpleType>
        <xsd:restriction base="dms:DateTime"/>
      </xsd:simpleType>
    </xsd:element>
    <xsd:element name="Code" ma:index="5" ma:displayName="Code" ma:internalName="Code">
      <xsd:simpleType>
        <xsd:restriction base="dms:Text">
          <xsd:maxLength value="50"/>
        </xsd:restriction>
      </xsd:simpleType>
    </xsd:element>
    <xsd:element name="Parameter" ma:index="6" ma:displayName="Parameter" ma:internalName="Parameter">
      <xsd:simpleType>
        <xsd:restriction base="dms:Text">
          <xsd:maxLength value="50"/>
        </xsd:restriction>
      </xsd:simpleType>
    </xsd:element>
    <xsd:element name="Publiceren_x0020_als" ma:index="7" ma:displayName="Publiceren als" ma:default="Werkdocument" ma:format="RadioButtons" ma:internalName="Publiceren_x0020_als">
      <xsd:simpleType>
        <xsd:restriction base="dms:Choice">
          <xsd:enumeration value="Werkdocument"/>
          <xsd:enumeration value="Ontwerpmethode"/>
          <xsd:enumeration value="Definitieve methode"/>
          <xsd:enumeration value="In Review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d1824d-1dd9-4a26-b8a6-f380b3ba44ac" elementFormDefault="qualified">
    <xsd:import namespace="http://schemas.microsoft.com/office/2006/documentManagement/types"/>
    <xsd:import namespace="http://schemas.microsoft.com/office/infopath/2007/PartnerControls"/>
    <xsd:element name="PublicURL" ma:index="14" nillable="true" ma:displayName="PublicURL" ma:internalName="PublicURL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arameter xmlns="dda9e79c-c62e-445e-b991-197574827cb3">grondwater</Parameter>
    <Publiceren_x0020_als xmlns="dda9e79c-c62e-445e-b991-197574827cb3">Definitieve methode</Publiceren_x0020_als>
    <Compendium_x0020_keuze xmlns="dda9e79c-c62e-445e-b991-197574827cb3">CMA</Compendium_x0020_keuze>
    <Code xmlns="dda9e79c-c62e-445e-b991-197574827cb3">CMA/1/A.2</Code>
    <Publicatiedatum xmlns="dda9e79c-c62e-445e-b991-197574827cb3">2025-06-29T22:00:00+00:00</Publicatiedatum>
    <Matrix_x0020_keuze xmlns="dda9e79c-c62e-445e-b991-197574827cb3">Monsterneming</Matrix_x0020_keuze>
    <PublicURL xmlns="5ad1824d-1dd9-4a26-b8a6-f380b3ba44ac">https://reflabos.vito.be/2026/CMA_1_A.2_Minimale_afpompvolumes.xlsx</PublicURL>
  </documentManagement>
</p:properties>
</file>

<file path=customXml/itemProps1.xml><?xml version="1.0" encoding="utf-8"?>
<ds:datastoreItem xmlns:ds="http://schemas.openxmlformats.org/officeDocument/2006/customXml" ds:itemID="{36013E38-B030-442A-89B4-2A81F340F4EE}"/>
</file>

<file path=customXml/itemProps2.xml><?xml version="1.0" encoding="utf-8"?>
<ds:datastoreItem xmlns:ds="http://schemas.openxmlformats.org/officeDocument/2006/customXml" ds:itemID="{4E170B3B-DB70-4A66-A58D-F7B4BC2DDAB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6B695BA-FC9D-47B8-A6A8-1BE80D269AE2}">
  <ds:schemaRefs>
    <ds:schemaRef ds:uri="http://www.w3.org/XML/1998/namespace"/>
    <ds:schemaRef ds:uri="http://purl.org/dc/elements/1.1/"/>
    <ds:schemaRef ds:uri="http://schemas.microsoft.com/office/2006/documentManagement/types"/>
    <ds:schemaRef ds:uri="d2984e2c-0fa3-4264-9ad7-e676c3b86456"/>
    <ds:schemaRef ds:uri="44bcec3d-39a6-4685-b3ff-aea9f240a1aa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Minimale afpompvolumes</vt:lpstr>
    </vt:vector>
  </TitlesOfParts>
  <Company>VITO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Exceltabel voor uitvoering van de berekening bij gekende boorgat diameters</dc:title>
  <dc:creator>Johan Vos</dc:creator>
  <cp:lastModifiedBy>Veerle Geudens</cp:lastModifiedBy>
  <dcterms:created xsi:type="dcterms:W3CDTF">2025-05-14T09:51:40Z</dcterms:created>
  <dcterms:modified xsi:type="dcterms:W3CDTF">2026-01-22T08:34:25Z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0x010100ADB461611320064186A0919C260B98D500E388EBE9B066734CA4387A8C5AE4369B</vt:lpwstr>
  </property>
  <property fmtid="{D5CDD505-2E9C-101B-9397-08002B2CF9AE}" pid="3" name="MediaServiceImageTags">
    <vt:lpwstr/>
  </property>
  <property fmtid="{D5CDD505-2E9C-101B-9397-08002B2CF9AE}" pid="4" name="Parameter">
    <vt:lpwstr>grondwater</vt:lpwstr>
  </property>
  <property fmtid="{D5CDD505-2E9C-101B-9397-08002B2CF9AE}" pid="5" name="Matrix keuze">
    <vt:lpwstr>Monsterneming</vt:lpwstr>
  </property>
  <property fmtid="{D5CDD505-2E9C-101B-9397-08002B2CF9AE}" pid="6" name="Publicatiedatum">
    <vt:filetime>2025-06-29T22:00:00Z</vt:filetime>
  </property>
  <property fmtid="{D5CDD505-2E9C-101B-9397-08002B2CF9AE}" pid="7" name="Compendium keuze">
    <vt:lpwstr>CMA</vt:lpwstr>
  </property>
  <property fmtid="{D5CDD505-2E9C-101B-9397-08002B2CF9AE}" pid="8" name="Publiceren als">
    <vt:lpwstr>Ontwerpmethode</vt:lpwstr>
  </property>
  <property fmtid="{D5CDD505-2E9C-101B-9397-08002B2CF9AE}" pid="9" name="Code">
    <vt:lpwstr>CMA/1/A.2</vt:lpwstr>
  </property>
</Properties>
</file>