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VKL\Rapportering\Definitief\Bijlagen\Deel 2 - per labo\"/>
    </mc:Choice>
  </mc:AlternateContent>
  <xr:revisionPtr revIDLastSave="0" documentId="10_ncr:100000_{B97E09B0-F87D-48E3-8981-AEB812263783}" xr6:coauthVersionLast="31" xr6:coauthVersionMax="31" xr10:uidLastSave="{00000000-0000-0000-0000-000000000000}"/>
  <bookViews>
    <workbookView xWindow="0" yWindow="165" windowWidth="26715" windowHeight="12465" tabRatio="832" xr2:uid="{00000000-000D-0000-FFFF-FFFF00000000}"/>
  </bookViews>
  <sheets>
    <sheet name="338" sheetId="34" r:id="rId1"/>
    <sheet name="187" sheetId="35" r:id="rId2"/>
    <sheet name="761" sheetId="23" r:id="rId3"/>
    <sheet name="835" sheetId="29" r:id="rId4"/>
    <sheet name="961" sheetId="30" r:id="rId5"/>
    <sheet name="964" sheetId="33" r:id="rId6"/>
  </sheets>
  <definedNames>
    <definedName name="_xlnm.Print_Titles" localSheetId="1">'187'!$2:$6</definedName>
    <definedName name="_xlnm.Print_Titles" localSheetId="0">'338'!$2:$6</definedName>
    <definedName name="_xlnm.Print_Titles" localSheetId="2">'761'!$2:$6</definedName>
    <definedName name="_xlnm.Print_Titles" localSheetId="3">'835'!$2:$6</definedName>
    <definedName name="_xlnm.Print_Titles" localSheetId="4">'961'!$2:$6</definedName>
    <definedName name="_xlnm.Print_Titles" localSheetId="5">'964'!$2:$6</definedName>
  </definedNames>
  <calcPr calcId="179017" calcMode="manual"/>
</workbook>
</file>

<file path=xl/calcChain.xml><?xml version="1.0" encoding="utf-8"?>
<calcChain xmlns="http://schemas.openxmlformats.org/spreadsheetml/2006/main">
  <c r="O15" i="35" l="1"/>
  <c r="O15" i="34"/>
  <c r="O15" i="29"/>
  <c r="O15" i="23"/>
  <c r="O15" i="33"/>
  <c r="O15" i="30"/>
  <c r="O14" i="35"/>
  <c r="O14" i="34"/>
  <c r="O14" i="29"/>
  <c r="O14" i="23"/>
  <c r="O14" i="33"/>
  <c r="O14" i="30"/>
  <c r="O13" i="35"/>
  <c r="O13" i="34"/>
  <c r="O13" i="29"/>
  <c r="O13" i="23"/>
  <c r="O13" i="33"/>
  <c r="O13" i="30"/>
  <c r="H15" i="34" l="1"/>
  <c r="H14" i="34"/>
  <c r="H13" i="34"/>
  <c r="H15" i="29"/>
  <c r="H14" i="29"/>
  <c r="H13" i="29"/>
  <c r="H15" i="23"/>
  <c r="H14" i="23"/>
  <c r="H13" i="23"/>
  <c r="H15" i="33"/>
  <c r="H14" i="33"/>
  <c r="H13" i="33"/>
  <c r="H15" i="35"/>
  <c r="H14" i="35"/>
  <c r="H13" i="35"/>
  <c r="H15" i="30" l="1"/>
  <c r="H14" i="30" l="1"/>
  <c r="H13" i="30"/>
  <c r="T13" i="33" l="1"/>
  <c r="S13" i="33"/>
  <c r="S14" i="23"/>
  <c r="T14" i="23"/>
  <c r="T15" i="23"/>
  <c r="S15" i="23"/>
  <c r="T14" i="34"/>
  <c r="S14" i="34"/>
  <c r="S14" i="35"/>
  <c r="T14" i="35"/>
  <c r="T15" i="34"/>
  <c r="S15" i="34"/>
  <c r="T15" i="35"/>
  <c r="S15" i="35"/>
  <c r="S13" i="34"/>
  <c r="T13" i="34"/>
  <c r="S13" i="35"/>
  <c r="T13" i="35"/>
  <c r="S14" i="33"/>
  <c r="T14" i="33"/>
  <c r="T15" i="33"/>
  <c r="S15" i="33"/>
  <c r="T13" i="23"/>
  <c r="S13" i="23"/>
  <c r="S14" i="29"/>
  <c r="T14" i="29"/>
  <c r="T14" i="30"/>
  <c r="S14" i="30"/>
  <c r="S15" i="29"/>
  <c r="T15" i="29"/>
  <c r="T15" i="30"/>
  <c r="S15" i="30"/>
  <c r="T13" i="29"/>
  <c r="S13" i="29"/>
  <c r="T13" i="30"/>
  <c r="S13" i="30"/>
</calcChain>
</file>

<file path=xl/sharedStrings.xml><?xml version="1.0" encoding="utf-8"?>
<sst xmlns="http://schemas.openxmlformats.org/spreadsheetml/2006/main" count="348" uniqueCount="32">
  <si>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</si>
  <si>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</si>
  <si>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</si>
  <si>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</si>
  <si>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</si>
  <si>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</si>
  <si>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</si>
  <si>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</si>
  <si>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</si>
  <si>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</si>
  <si>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</si>
  <si>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</si>
  <si>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</si>
  <si>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</si>
  <si>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</si>
  <si>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mg/Nm³</t>
  </si>
  <si>
    <t>EVALUATIE TOV REFERENTIEWAARDE</t>
  </si>
  <si>
    <t>INFORMATIEVE STATISTISCHE VERWERKING</t>
  </si>
  <si>
    <t>Referentie-
waarde</t>
  </si>
  <si>
    <t>Versie :1</t>
  </si>
  <si>
    <t>1</t>
  </si>
  <si>
    <t>SOx-1</t>
  </si>
  <si>
    <t>SOx-2</t>
  </si>
  <si>
    <t>SOx-3</t>
  </si>
  <si>
    <t>SOx</t>
  </si>
  <si>
    <t>9,012</t>
  </si>
  <si>
    <t>17,06</t>
  </si>
  <si>
    <t>32,18</t>
  </si>
  <si>
    <t>1,313</t>
  </si>
  <si>
    <t>2,923</t>
  </si>
  <si>
    <t>1,6</t>
  </si>
  <si>
    <t>Rapportnr. : 2019/HEALTH/R/2053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</si>
</sst>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1" fillId="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2" fontId="0" fillId="0" borderId="7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14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left"/>
    </xf>
    <xf numFmtId="166" fontId="14" fillId="4" borderId="14" xfId="0" applyNumberFormat="1" applyFont="1" applyFill="1" applyBorder="1" applyAlignment="1">
      <alignment horizontal="center"/>
    </xf>
    <xf numFmtId="166" fontId="14" fillId="4" borderId="10" xfId="0" applyNumberFormat="1" applyFont="1" applyFill="1" applyBorder="1" applyAlignment="1">
      <alignment horizontal="center"/>
    </xf>
    <xf numFmtId="166" fontId="13" fillId="5" borderId="14" xfId="0" applyNumberFormat="1" applyFont="1" applyFill="1" applyBorder="1" applyAlignment="1">
      <alignment horizontal="center"/>
    </xf>
    <xf numFmtId="166" fontId="13" fillId="5" borderId="10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9" fontId="0" fillId="0" borderId="9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166" fontId="0" fillId="5" borderId="14" xfId="120" applyNumberFormat="1" applyFont="1" applyFill="1" applyBorder="1" applyAlignment="1">
      <alignment horizontal="center"/>
    </xf>
    <xf numFmtId="166" fontId="0" fillId="5" borderId="10" xfId="12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18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6"/>
  <sheetViews>
    <sheetView tabSelected="1" topLeftCell="A2" zoomScaleNormal="100" zoomScalePageLayoutView="85" workbookViewId="0">
      <selection activeCell="G25" sqref="G2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6.140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6" t="s">
        <v>12</v>
      </c>
      <c r="B2" s="57"/>
      <c r="C2" s="57"/>
      <c r="D2" s="57"/>
      <c r="E2" s="57"/>
      <c r="F2" s="57"/>
      <c r="G2" s="57"/>
      <c r="H2" s="58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31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338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9" t="s">
        <v>16</v>
      </c>
      <c r="B8" s="60"/>
      <c r="C8" s="60"/>
      <c r="D8" s="60"/>
      <c r="E8" s="60"/>
      <c r="F8" s="60"/>
      <c r="G8" s="60"/>
      <c r="H8" s="61"/>
      <c r="J8" s="59" t="s">
        <v>17</v>
      </c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9.6</v>
      </c>
      <c r="G13" s="29">
        <v>8.6013123127916735</v>
      </c>
      <c r="H13" s="52">
        <f>(F13-G13)/G13</f>
        <v>0.11610875769771792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9.6</v>
      </c>
      <c r="P13" s="29" t="s">
        <v>25</v>
      </c>
      <c r="Q13" s="29" t="s">
        <v>28</v>
      </c>
      <c r="R13" s="47">
        <v>2</v>
      </c>
      <c r="S13" s="49">
        <f>(O13-P13)/P13</f>
        <v>6.5246338215712296E-2</v>
      </c>
      <c r="T13" s="54">
        <f>(O13-P13)/Q13</f>
        <v>0.44782939832444724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13.9</v>
      </c>
      <c r="G14" s="29">
        <v>16.723732568931482</v>
      </c>
      <c r="H14" s="52">
        <f>(F14-G14)/G14</f>
        <v>-0.1688458337451097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13.9</v>
      </c>
      <c r="P14" s="29" t="s">
        <v>26</v>
      </c>
      <c r="Q14" s="29" t="s">
        <v>29</v>
      </c>
      <c r="R14" s="47">
        <v>2</v>
      </c>
      <c r="S14" s="49">
        <f t="shared" ref="S14:S15" si="0">(O14-P14)/P14</f>
        <v>-0.18522860492379828</v>
      </c>
      <c r="T14" s="54">
        <f t="shared" ref="T14:T15" si="1">(O14-P14)/Q14</f>
        <v>-1.0810810810810805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31</v>
      </c>
      <c r="G15" s="30">
        <v>32.063011980558642</v>
      </c>
      <c r="H15" s="53">
        <f>(F15-G15)/G15</f>
        <v>-3.3153840356707522E-2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31</v>
      </c>
      <c r="P15" s="30" t="s">
        <v>27</v>
      </c>
      <c r="Q15" s="30" t="s">
        <v>30</v>
      </c>
      <c r="R15" s="48">
        <v>2</v>
      </c>
      <c r="S15" s="50">
        <f t="shared" si="0"/>
        <v>-3.6668738346799248E-2</v>
      </c>
      <c r="T15" s="55">
        <f t="shared" si="1"/>
        <v>-0.73749999999999982</v>
      </c>
    </row>
    <row r="36" spans="5:5" x14ac:dyDescent="0.25">
      <c r="E36" s="9" t="s">
        <v>13</v>
      </c>
    </row>
  </sheetData>
  <sheetProtection algorithmName="SHA-512" hashValue="KXmwn/fdSBDr1kIMsYcwk2g/itI8v/eqxiXUiNIMUfo9wV/JLhO2SssAJfJFq6Sz/G/zXlXl1Uz/2LrkTyVXCw==" saltValue="7gIgLvr09rTfvq3DxtxfnA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topLeftCell="A2" zoomScaleNormal="100" zoomScalePageLayoutView="85" workbookViewId="0">
      <selection activeCell="G25" sqref="G2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6.140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6" t="s">
        <v>12</v>
      </c>
      <c r="B2" s="57"/>
      <c r="C2" s="57"/>
      <c r="D2" s="57"/>
      <c r="E2" s="57"/>
      <c r="F2" s="57"/>
      <c r="G2" s="57"/>
      <c r="H2" s="58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31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187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9" t="s">
        <v>16</v>
      </c>
      <c r="B8" s="60"/>
      <c r="C8" s="60"/>
      <c r="D8" s="60"/>
      <c r="E8" s="60"/>
      <c r="F8" s="60"/>
      <c r="G8" s="60"/>
      <c r="H8" s="61"/>
      <c r="J8" s="59" t="s">
        <v>17</v>
      </c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8.48</v>
      </c>
      <c r="G13" s="29">
        <v>8.6013123127916735</v>
      </c>
      <c r="H13" s="45">
        <f>(F13-G13)/G13</f>
        <v>-1.4103930700349087E-2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8.48</v>
      </c>
      <c r="P13" s="29" t="s">
        <v>25</v>
      </c>
      <c r="Q13" s="29" t="s">
        <v>28</v>
      </c>
      <c r="R13" s="47">
        <v>2</v>
      </c>
      <c r="S13" s="49">
        <f>(O13-P13)/P13</f>
        <v>-5.9032401242787393E-2</v>
      </c>
      <c r="T13" s="54">
        <f>(O13-P13)/Q13</f>
        <v>-0.40517897943640524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16.399999999999999</v>
      </c>
      <c r="G14" s="29">
        <v>16.723732568931482</v>
      </c>
      <c r="H14" s="45">
        <f>(F14-G14)/G14</f>
        <v>-1.9357674346748236E-2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16.399999999999999</v>
      </c>
      <c r="P14" s="29" t="s">
        <v>26</v>
      </c>
      <c r="Q14" s="29" t="s">
        <v>29</v>
      </c>
      <c r="R14" s="47">
        <v>2</v>
      </c>
      <c r="S14" s="49">
        <f t="shared" ref="S14:S15" si="0">(O14-P14)/P14</f>
        <v>-3.8686987104337642E-2</v>
      </c>
      <c r="T14" s="54">
        <f t="shared" ref="T14:T15" si="1">(O14-P14)/Q14</f>
        <v>-0.22579541566883343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31.9</v>
      </c>
      <c r="G15" s="30">
        <v>32.063011980558642</v>
      </c>
      <c r="H15" s="46">
        <f>(F15-G15)/G15</f>
        <v>-5.0841131412571365E-3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31.9</v>
      </c>
      <c r="P15" s="30" t="s">
        <v>27</v>
      </c>
      <c r="Q15" s="30" t="s">
        <v>30</v>
      </c>
      <c r="R15" s="48">
        <v>2</v>
      </c>
      <c r="S15" s="50">
        <f t="shared" si="0"/>
        <v>-8.7010565568676548E-3</v>
      </c>
      <c r="T15" s="55">
        <f t="shared" si="1"/>
        <v>-0.17500000000000071</v>
      </c>
    </row>
    <row r="36" spans="5:5" x14ac:dyDescent="0.25">
      <c r="E36" s="9" t="s">
        <v>13</v>
      </c>
    </row>
  </sheetData>
  <sheetProtection algorithmName="SHA-512" hashValue="Fmt3x7cK98P5Mft8mYm63oKs97ntbXa9dhkKf6CxzZehAn46OrSSyYtR7U2LxA5oHzwE6phmNi+qGORxLlg83A==" saltValue="ObD6sqOc1g0xk5+tGovKIg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6"/>
  <sheetViews>
    <sheetView topLeftCell="A2" zoomScaleNormal="100" zoomScalePageLayoutView="85" workbookViewId="0">
      <selection activeCell="G25" sqref="G2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6.140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6" t="s">
        <v>12</v>
      </c>
      <c r="B2" s="57"/>
      <c r="C2" s="57"/>
      <c r="D2" s="57"/>
      <c r="E2" s="57"/>
      <c r="F2" s="57"/>
      <c r="G2" s="57"/>
      <c r="H2" s="58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31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761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9" t="s">
        <v>16</v>
      </c>
      <c r="B8" s="60"/>
      <c r="C8" s="60"/>
      <c r="D8" s="60"/>
      <c r="E8" s="60"/>
      <c r="F8" s="60"/>
      <c r="G8" s="60"/>
      <c r="H8" s="61"/>
      <c r="J8" s="59" t="s">
        <v>17</v>
      </c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8.3000000000000007</v>
      </c>
      <c r="G13" s="29">
        <v>8.6013123127916735</v>
      </c>
      <c r="H13" s="45">
        <f>(F13-G13)/G13</f>
        <v>-3.5030969907181263E-2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8.3000000000000007</v>
      </c>
      <c r="P13" s="29" t="s">
        <v>25</v>
      </c>
      <c r="Q13" s="29" t="s">
        <v>28</v>
      </c>
      <c r="R13" s="47">
        <v>2</v>
      </c>
      <c r="S13" s="51">
        <f>(O13-P13)/P13</f>
        <v>-7.9005770084331975E-2</v>
      </c>
      <c r="T13" s="54">
        <f>(O13-P13)/Q13</f>
        <v>-0.54226961157654208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17.399999999999999</v>
      </c>
      <c r="G14" s="29">
        <v>16.723732568931482</v>
      </c>
      <c r="H14" s="45">
        <f>(F14-G14)/G14</f>
        <v>4.0437589412596384E-2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17.399999999999999</v>
      </c>
      <c r="P14" s="29" t="s">
        <v>26</v>
      </c>
      <c r="Q14" s="29" t="s">
        <v>29</v>
      </c>
      <c r="R14" s="47">
        <v>2</v>
      </c>
      <c r="S14" s="51">
        <f t="shared" ref="S14:S15" si="0">(O14-P14)/P14</f>
        <v>1.9929660023446653E-2</v>
      </c>
      <c r="T14" s="54">
        <f t="shared" ref="T14:T15" si="1">(O14-P14)/Q14</f>
        <v>0.11631885049606563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32.1</v>
      </c>
      <c r="G15" s="30">
        <v>32.063011980558642</v>
      </c>
      <c r="H15" s="46">
        <f>(F15-G15)/G15</f>
        <v>1.1536040177319363E-3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32.1</v>
      </c>
      <c r="P15" s="30" t="s">
        <v>27</v>
      </c>
      <c r="Q15" s="30" t="s">
        <v>30</v>
      </c>
      <c r="R15" s="48">
        <v>2</v>
      </c>
      <c r="S15" s="50">
        <f t="shared" si="0"/>
        <v>-2.4860161591049811E-3</v>
      </c>
      <c r="T15" s="55">
        <f t="shared" si="1"/>
        <v>-4.9999999999998934E-2</v>
      </c>
    </row>
    <row r="36" spans="5:5" x14ac:dyDescent="0.25">
      <c r="E36" s="9" t="s">
        <v>13</v>
      </c>
    </row>
  </sheetData>
  <sheetProtection algorithmName="SHA-512" hashValue="/ltlfAEx/APvHB49ryt3FfBe8h8hmJK7Ia83UtD6NZwHPm+GzoCugO8HxNioUcPR3NbkrWj/vXg9MkAuhppD/Q==" saltValue="G8CK716fnwZq7ar/VET41Q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6"/>
  <sheetViews>
    <sheetView topLeftCell="A2" zoomScaleNormal="100" zoomScalePageLayoutView="85" workbookViewId="0">
      <selection activeCell="G25" sqref="G2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6.140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6" t="s">
        <v>12</v>
      </c>
      <c r="B2" s="57"/>
      <c r="C2" s="57"/>
      <c r="D2" s="57"/>
      <c r="E2" s="57"/>
      <c r="F2" s="57"/>
      <c r="G2" s="57"/>
      <c r="H2" s="58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31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835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9" t="s">
        <v>16</v>
      </c>
      <c r="B8" s="60"/>
      <c r="C8" s="60"/>
      <c r="D8" s="60"/>
      <c r="E8" s="60"/>
      <c r="F8" s="60"/>
      <c r="G8" s="60"/>
      <c r="H8" s="61"/>
      <c r="J8" s="59" t="s">
        <v>17</v>
      </c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10.75</v>
      </c>
      <c r="G13" s="29">
        <v>8.6013123127916735</v>
      </c>
      <c r="H13" s="43">
        <f>(F13-G13)/G13</f>
        <v>0.24980928596359042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10.75</v>
      </c>
      <c r="P13" s="29" t="s">
        <v>25</v>
      </c>
      <c r="Q13" s="29" t="s">
        <v>28</v>
      </c>
      <c r="R13" s="47">
        <v>2</v>
      </c>
      <c r="S13" s="49">
        <f>(O13-P13)/P13</f>
        <v>0.1928539724811362</v>
      </c>
      <c r="T13" s="54">
        <f>(O13-P13)/Q13</f>
        <v>1.3236862147753234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24.19</v>
      </c>
      <c r="G14" s="29">
        <v>16.723732568931482</v>
      </c>
      <c r="H14" s="43">
        <f>(F14-G14)/G14</f>
        <v>0.44644743033854656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24.19</v>
      </c>
      <c r="P14" s="29" t="s">
        <v>26</v>
      </c>
      <c r="Q14" s="29" t="s">
        <v>29</v>
      </c>
      <c r="R14" s="47">
        <v>2</v>
      </c>
      <c r="S14" s="49">
        <f t="shared" ref="S14:S15" si="0">(O14-P14)/P14</f>
        <v>0.41793669402110217</v>
      </c>
      <c r="T14" s="54">
        <f t="shared" ref="T14:T15" si="1">(O14-P14)/Q14</f>
        <v>2.4392747177557315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44.61</v>
      </c>
      <c r="G15" s="30">
        <v>32.063011980558642</v>
      </c>
      <c r="H15" s="44">
        <f>(F15-G15)/G15</f>
        <v>0.39132281231249283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44.61</v>
      </c>
      <c r="P15" s="30" t="s">
        <v>27</v>
      </c>
      <c r="Q15" s="30" t="s">
        <v>30</v>
      </c>
      <c r="R15" s="48">
        <v>2</v>
      </c>
      <c r="S15" s="50">
        <f t="shared" si="0"/>
        <v>0.38626476072094468</v>
      </c>
      <c r="T15" s="55">
        <f t="shared" si="1"/>
        <v>7.7687499999999998</v>
      </c>
    </row>
    <row r="36" spans="5:5" x14ac:dyDescent="0.25">
      <c r="E36" s="9" t="s">
        <v>13</v>
      </c>
    </row>
  </sheetData>
  <sheetProtection algorithmName="SHA-512" hashValue="KD/uhWMexxqOu0Ui3Rnn+k9TA1FGTFnDjmpWbBXjR46v0/+hNeKYlkgz32V7vkQ1lvLQdgz9xDQupWyC3aV6/Q==" saltValue="uiDM7ktBHrdaucKcC6JYGw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opLeftCell="A2" zoomScaleNormal="100" zoomScalePageLayoutView="85" workbookViewId="0">
      <selection activeCell="G25" sqref="G2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6.140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6" t="s">
        <v>12</v>
      </c>
      <c r="B2" s="57"/>
      <c r="C2" s="57"/>
      <c r="D2" s="57"/>
      <c r="E2" s="57"/>
      <c r="F2" s="57"/>
      <c r="G2" s="57"/>
      <c r="H2" s="58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31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961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9" t="s">
        <v>16</v>
      </c>
      <c r="B8" s="60"/>
      <c r="C8" s="60"/>
      <c r="D8" s="60"/>
      <c r="E8" s="60"/>
      <c r="F8" s="60"/>
      <c r="G8" s="60"/>
      <c r="H8" s="61"/>
      <c r="J8" s="59" t="s">
        <v>17</v>
      </c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8.98</v>
      </c>
      <c r="G13" s="29">
        <v>8.6013123127916735</v>
      </c>
      <c r="H13" s="45">
        <f>(F13-G13)/G13</f>
        <v>4.4026733763073721E-2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8.98</v>
      </c>
      <c r="P13" s="29" t="s">
        <v>25</v>
      </c>
      <c r="Q13" s="29" t="s">
        <v>28</v>
      </c>
      <c r="R13" s="47">
        <v>2</v>
      </c>
      <c r="S13" s="49">
        <f>(O13-P13)/P13</f>
        <v>-3.5508211273857109E-3</v>
      </c>
      <c r="T13" s="54">
        <f>(O13-P13)/Q13</f>
        <v>-2.4371667936024393E-2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17.5</v>
      </c>
      <c r="G14" s="29">
        <v>16.723732568931482</v>
      </c>
      <c r="H14" s="45">
        <f>(F14-G14)/G14</f>
        <v>4.6417115788530937E-2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17.5</v>
      </c>
      <c r="P14" s="29" t="s">
        <v>26</v>
      </c>
      <c r="Q14" s="29" t="s">
        <v>29</v>
      </c>
      <c r="R14" s="47">
        <v>2</v>
      </c>
      <c r="S14" s="49">
        <f t="shared" ref="S14:S15" si="0">(O14-P14)/P14</f>
        <v>2.5791324736225165E-2</v>
      </c>
      <c r="T14" s="54">
        <f t="shared" ref="T14:T15" si="1">(O14-P14)/Q14</f>
        <v>0.15053027711255604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32.799999999999997</v>
      </c>
      <c r="G15" s="30">
        <v>32.063011980558642</v>
      </c>
      <c r="H15" s="46">
        <f>(F15-G15)/G15</f>
        <v>2.2985614074193247E-2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32.799999999999997</v>
      </c>
      <c r="P15" s="30" t="s">
        <v>27</v>
      </c>
      <c r="Q15" s="30" t="s">
        <v>30</v>
      </c>
      <c r="R15" s="48">
        <v>2</v>
      </c>
      <c r="S15" s="50">
        <f t="shared" si="0"/>
        <v>1.9266625233063935E-2</v>
      </c>
      <c r="T15" s="55">
        <f t="shared" si="1"/>
        <v>0.3874999999999984</v>
      </c>
    </row>
    <row r="36" spans="5:5" x14ac:dyDescent="0.25">
      <c r="E36" s="9" t="s">
        <v>13</v>
      </c>
    </row>
  </sheetData>
  <sheetProtection algorithmName="SHA-512" hashValue="HUNb1D6HsUzyLMTDZE9+4Yn/H4Z9dGHaIqqNsstEduoYqS8pMrrVbUcdyPo1KXTir4e+wHbvJ7IXu8qis+zWLw==" saltValue="pGToHZMsGyD8cvcsUmJPxg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6"/>
  <sheetViews>
    <sheetView topLeftCell="A2" zoomScaleNormal="100" zoomScalePageLayoutView="85" workbookViewId="0">
      <selection activeCell="G25" sqref="G2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6.140625" style="9" customWidth="1"/>
    <col min="7" max="7" width="11.28515625" style="9" bestFit="1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6" t="s">
        <v>12</v>
      </c>
      <c r="B2" s="57"/>
      <c r="C2" s="57"/>
      <c r="D2" s="57"/>
      <c r="E2" s="57"/>
      <c r="F2" s="57"/>
      <c r="G2" s="57"/>
      <c r="H2" s="58"/>
    </row>
    <row r="3" spans="1:20" s="11" customFormat="1" ht="12.75" x14ac:dyDescent="0.2">
      <c r="A3" s="38"/>
      <c r="B3" s="10"/>
      <c r="C3" s="10"/>
      <c r="D3" s="35">
        <v>43656</v>
      </c>
      <c r="E3" s="10"/>
      <c r="F3" s="36" t="s">
        <v>31</v>
      </c>
      <c r="G3" s="36"/>
      <c r="H3" s="39" t="s">
        <v>19</v>
      </c>
    </row>
    <row r="4" spans="1:20" s="11" customFormat="1" ht="13.5" thickBot="1" x14ac:dyDescent="0.25">
      <c r="A4" s="40"/>
      <c r="B4" s="41"/>
      <c r="C4" s="41"/>
      <c r="D4" s="41"/>
      <c r="E4" s="41"/>
      <c r="F4" s="41"/>
      <c r="G4" s="41"/>
      <c r="H4" s="42"/>
    </row>
    <row r="5" spans="1:20" ht="15.75" thickBot="1" x14ac:dyDescent="0.3"/>
    <row r="6" spans="1:20" ht="16.5" thickTop="1" thickBot="1" x14ac:dyDescent="0.3">
      <c r="A6" s="5" t="s">
        <v>7</v>
      </c>
      <c r="B6" s="33">
        <v>964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9" t="s">
        <v>16</v>
      </c>
      <c r="B8" s="60"/>
      <c r="C8" s="60"/>
      <c r="D8" s="60"/>
      <c r="E8" s="60"/>
      <c r="F8" s="60"/>
      <c r="G8" s="60"/>
      <c r="H8" s="61"/>
      <c r="J8" s="59" t="s">
        <v>17</v>
      </c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7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x14ac:dyDescent="0.25">
      <c r="A13" s="12" t="s">
        <v>21</v>
      </c>
      <c r="B13" s="14" t="s">
        <v>14</v>
      </c>
      <c r="C13" s="14" t="s">
        <v>20</v>
      </c>
      <c r="D13" s="14" t="s">
        <v>24</v>
      </c>
      <c r="E13" s="14" t="s">
        <v>15</v>
      </c>
      <c r="F13" s="14">
        <v>7.91</v>
      </c>
      <c r="G13" s="29">
        <v>8.6013123127916735</v>
      </c>
      <c r="H13" s="45">
        <f>(F13-G13)/G13</f>
        <v>-8.0372888188651126E-2</v>
      </c>
      <c r="J13" s="12" t="s">
        <v>21</v>
      </c>
      <c r="K13" s="14" t="s">
        <v>14</v>
      </c>
      <c r="L13" s="14" t="s">
        <v>20</v>
      </c>
      <c r="M13" s="14" t="s">
        <v>24</v>
      </c>
      <c r="N13" s="14" t="s">
        <v>15</v>
      </c>
      <c r="O13" s="29">
        <f>F13</f>
        <v>7.91</v>
      </c>
      <c r="P13" s="29" t="s">
        <v>25</v>
      </c>
      <c r="Q13" s="29" t="s">
        <v>28</v>
      </c>
      <c r="R13" s="47">
        <v>2</v>
      </c>
      <c r="S13" s="49">
        <f>(O13-P13)/P13</f>
        <v>-0.12228140257434535</v>
      </c>
      <c r="T13" s="54">
        <f>(O13-P13)/Q13</f>
        <v>-0.83929931454683959</v>
      </c>
    </row>
    <row r="14" spans="1:20" x14ac:dyDescent="0.25">
      <c r="A14" s="12" t="s">
        <v>22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16.100000000000001</v>
      </c>
      <c r="G14" s="29">
        <v>16.723732568931482</v>
      </c>
      <c r="H14" s="45">
        <f>(F14-G14)/G14</f>
        <v>-3.7296253474551455E-2</v>
      </c>
      <c r="I14" s="31"/>
      <c r="J14" s="12" t="s">
        <v>22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16.100000000000001</v>
      </c>
      <c r="P14" s="29" t="s">
        <v>26</v>
      </c>
      <c r="Q14" s="29" t="s">
        <v>29</v>
      </c>
      <c r="R14" s="47">
        <v>2</v>
      </c>
      <c r="S14" s="49">
        <f t="shared" ref="S14:S15" si="0">(O14-P14)/P14</f>
        <v>-5.6271981242672763E-2</v>
      </c>
      <c r="T14" s="54">
        <f t="shared" ref="T14:T15" si="1">(O14-P14)/Q14</f>
        <v>-0.3284296955183022</v>
      </c>
    </row>
    <row r="15" spans="1:20" ht="15.75" thickBot="1" x14ac:dyDescent="0.3">
      <c r="A15" s="17" t="s">
        <v>23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30.9</v>
      </c>
      <c r="G15" s="30">
        <v>32.063011980558642</v>
      </c>
      <c r="H15" s="46">
        <f>(F15-G15)/G15</f>
        <v>-3.6272698936202052E-2</v>
      </c>
      <c r="I15" s="31"/>
      <c r="J15" s="17" t="s">
        <v>23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30.9</v>
      </c>
      <c r="P15" s="30" t="s">
        <v>27</v>
      </c>
      <c r="Q15" s="30" t="s">
        <v>30</v>
      </c>
      <c r="R15" s="48">
        <v>2</v>
      </c>
      <c r="S15" s="50">
        <f t="shared" si="0"/>
        <v>-3.9776258545680586E-2</v>
      </c>
      <c r="T15" s="55">
        <f t="shared" si="1"/>
        <v>-0.80000000000000071</v>
      </c>
    </row>
    <row r="36" spans="5:5" x14ac:dyDescent="0.25">
      <c r="E36" s="9" t="s">
        <v>13</v>
      </c>
    </row>
  </sheetData>
  <sheetProtection algorithmName="SHA-512" hashValue="Vm9H+m9fZEhp7QzPMDIS5lL7DP8BzMayiAids98Y8uJZPCpKEwwd4r5W7VIimpL8nLpuTh6UmTps5j0GN9kwug==" saltValue="3PRYFeJ4H3OznM24naclog==" spinCount="100000" sheet="1" objects="1" scenarios="1" selectLockedCells="1" selectUnlockedCells="1"/>
  <mergeCells count="3">
    <mergeCell ref="A2:H2"/>
    <mergeCell ref="A8:H8"/>
    <mergeCell ref="J8:T8"/>
  </mergeCells>
  <conditionalFormatting sqref="T13:T15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VKL</Ringtest>
    <DEEL xmlns="08cda046-0f15-45eb-a9d5-77306d3264cd">Deel 2</DEEL>
    <Publicatiedatum xmlns="dda9e79c-c62e-445e-b991-197574827cb3">2021-05-25T07:57:55+00:00</Publicatiedatum>
    <Distributie_x0020_datum xmlns="eba2475f-4c5c-418a-90c2-2b36802fc485">25 januari 2012</Distributie_x0020_datum>
    <PublicURL xmlns="08cda046-0f15-45eb-a9d5-77306d3264cd">https://reflabos.vito.be/ree/LABSVKL2019-8_Deel2.xlsx</PublicURL>
  </documentManagement>
</p:properties>
</file>

<file path=customXml/itemProps1.xml><?xml version="1.0" encoding="utf-8"?>
<ds:datastoreItem xmlns:ds="http://schemas.openxmlformats.org/officeDocument/2006/customXml" ds:itemID="{E26FD959-4300-46A6-8534-1C25B64E6192}"/>
</file>

<file path=customXml/itemProps2.xml><?xml version="1.0" encoding="utf-8"?>
<ds:datastoreItem xmlns:ds="http://schemas.openxmlformats.org/officeDocument/2006/customXml" ds:itemID="{7F524434-2E9E-4362-A8D3-1A6BCA673588}"/>
</file>

<file path=customXml/itemProps3.xml><?xml version="1.0" encoding="utf-8"?>
<ds:datastoreItem xmlns:ds="http://schemas.openxmlformats.org/officeDocument/2006/customXml" ds:itemID="{A8323110-0FB7-46D9-8500-09B060225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338</vt:lpstr>
      <vt:lpstr>187</vt:lpstr>
      <vt:lpstr>761</vt:lpstr>
      <vt:lpstr>835</vt:lpstr>
      <vt:lpstr>961</vt:lpstr>
      <vt:lpstr>964</vt:lpstr>
      <vt:lpstr>'187'!Print_Titles</vt:lpstr>
      <vt:lpstr>'338'!Print_Titles</vt:lpstr>
      <vt:lpstr>'761'!Print_Titles</vt:lpstr>
      <vt:lpstr>'835'!Print_Titles</vt:lpstr>
      <vt:lpstr>'961'!Print_Titles</vt:lpstr>
      <vt:lpstr>'964'!Print_Titles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LABSVKL 2019-8 deel 2</dc:title>
  <dc:creator>dceustet</dc:creator>
  <cp:lastModifiedBy>Baeyens Bart</cp:lastModifiedBy>
  <cp:lastPrinted>2016-06-24T14:13:49Z</cp:lastPrinted>
  <dcterms:created xsi:type="dcterms:W3CDTF">2012-03-19T07:59:52Z</dcterms:created>
  <dcterms:modified xsi:type="dcterms:W3CDTF">2019-12-12T07:18:51Z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25100</vt:r8>
  </property>
</Properties>
</file>