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nit_SEB\3_EMIS\__Projecten\1__EMIS\DOCsRingtesten\"/>
    </mc:Choice>
  </mc:AlternateContent>
  <xr:revisionPtr revIDLastSave="0" documentId="8_{B4186709-DA23-4E32-897B-4D25353F2FE8}" xr6:coauthVersionLast="31" xr6:coauthVersionMax="31" xr10:uidLastSave="{00000000-0000-0000-0000-000000000000}"/>
  <bookViews>
    <workbookView xWindow="210" yWindow="105" windowWidth="21105" windowHeight="9975" tabRatio="849" xr2:uid="{00000000-000D-0000-FFFF-FFFF00000000}"/>
  </bookViews>
  <sheets>
    <sheet name="TOC stap 1" sheetId="33" r:id="rId1"/>
    <sheet name="TOC stap 2" sheetId="34" r:id="rId2"/>
    <sheet name="TOC stap 3" sheetId="29" r:id="rId3"/>
    <sheet name="TOC stap 13" sheetId="30" r:id="rId4"/>
    <sheet name="RRF" sheetId="35" r:id="rId5"/>
  </sheets>
  <definedNames>
    <definedName name="_xlnm.Print_Area" localSheetId="0">'TOC stap 1'!$A$1:$X$21</definedName>
    <definedName name="_xlnm.Print_Area" localSheetId="3">'TOC stap 13'!$A$1:$X$20</definedName>
    <definedName name="_xlnm.Print_Area" localSheetId="1">'TOC stap 2'!$A$1:$X$20</definedName>
    <definedName name="_xlnm.Print_Area" localSheetId="2">'TOC stap 3'!$A$1:$X$20</definedName>
  </definedNames>
  <calcPr calcId="179017"/>
</workbook>
</file>

<file path=xl/calcChain.xml><?xml version="1.0" encoding="utf-8"?>
<calcChain xmlns="http://schemas.openxmlformats.org/spreadsheetml/2006/main">
  <c r="C48" i="35" l="1"/>
  <c r="D54" i="35" l="1"/>
  <c r="F54" i="35"/>
  <c r="B54" i="35"/>
  <c r="C54" i="35"/>
  <c r="G54" i="35"/>
  <c r="E54" i="35"/>
  <c r="D53" i="35"/>
  <c r="F53" i="35"/>
  <c r="B53" i="35"/>
  <c r="C53" i="35"/>
  <c r="G53" i="35"/>
  <c r="E53" i="35"/>
  <c r="D52" i="35"/>
  <c r="F52" i="35"/>
  <c r="B52" i="35"/>
  <c r="C52" i="35"/>
  <c r="G52" i="35"/>
  <c r="E52" i="35"/>
  <c r="D50" i="35"/>
  <c r="F50" i="35"/>
  <c r="B50" i="35"/>
  <c r="C50" i="35"/>
  <c r="G50" i="35"/>
  <c r="E50" i="35"/>
  <c r="D49" i="35"/>
  <c r="F49" i="35"/>
  <c r="B49" i="35"/>
  <c r="C49" i="35"/>
  <c r="G49" i="35"/>
  <c r="E49" i="35"/>
  <c r="D48" i="35"/>
  <c r="F48" i="35"/>
  <c r="B48" i="35"/>
  <c r="G48" i="35"/>
  <c r="E48" i="35"/>
  <c r="D46" i="35"/>
  <c r="F46" i="35"/>
  <c r="B46" i="35"/>
  <c r="C46" i="35"/>
  <c r="G46" i="35"/>
  <c r="E46" i="35"/>
  <c r="D45" i="35"/>
  <c r="F45" i="35"/>
  <c r="B45" i="35"/>
  <c r="C45" i="35"/>
  <c r="G45" i="35"/>
  <c r="E45" i="35"/>
  <c r="D44" i="35"/>
  <c r="F44" i="35"/>
  <c r="B44" i="35"/>
  <c r="C44" i="35"/>
  <c r="G44" i="35"/>
  <c r="E44" i="35"/>
  <c r="D37" i="35"/>
  <c r="F37" i="35"/>
  <c r="B37" i="35"/>
  <c r="C37" i="35"/>
  <c r="G37" i="35"/>
  <c r="E37" i="35"/>
  <c r="D36" i="35"/>
  <c r="F36" i="35"/>
  <c r="B36" i="35"/>
  <c r="C36" i="35"/>
  <c r="G36" i="35"/>
  <c r="E36" i="35"/>
  <c r="D35" i="35"/>
  <c r="F35" i="35"/>
  <c r="B35" i="35"/>
  <c r="C35" i="35"/>
  <c r="G35" i="35"/>
  <c r="E35" i="35"/>
  <c r="D34" i="35"/>
  <c r="F34" i="35"/>
  <c r="B34" i="35"/>
  <c r="C34" i="35"/>
  <c r="G34" i="35"/>
  <c r="E34" i="35"/>
  <c r="D33" i="35"/>
  <c r="F33" i="35"/>
  <c r="B33" i="35"/>
  <c r="C33" i="35"/>
  <c r="G33" i="35"/>
  <c r="E33" i="35"/>
  <c r="D32" i="35"/>
  <c r="F32" i="35"/>
  <c r="B32" i="35"/>
  <c r="C32" i="35"/>
  <c r="G32" i="35"/>
  <c r="E32" i="35"/>
  <c r="D31" i="35"/>
  <c r="F31" i="35"/>
  <c r="B31" i="35"/>
  <c r="C31" i="35"/>
  <c r="G31" i="35"/>
  <c r="E31" i="35"/>
  <c r="D30" i="35"/>
  <c r="F30" i="35"/>
  <c r="B30" i="35"/>
  <c r="C30" i="35"/>
  <c r="G30" i="35"/>
  <c r="E30" i="35"/>
  <c r="D29" i="35"/>
  <c r="F29" i="35"/>
  <c r="B29" i="35"/>
  <c r="C29" i="35"/>
  <c r="G29" i="35"/>
  <c r="E29" i="35"/>
  <c r="D28" i="35"/>
  <c r="F28" i="35"/>
  <c r="B28" i="35"/>
  <c r="C28" i="35"/>
  <c r="G28" i="35"/>
  <c r="E28" i="35"/>
  <c r="D27" i="35"/>
  <c r="F27" i="35"/>
  <c r="B27" i="35"/>
  <c r="C27" i="35"/>
  <c r="G27" i="35"/>
  <c r="E27" i="35"/>
  <c r="D26" i="35"/>
  <c r="F26" i="35"/>
  <c r="B26" i="35"/>
  <c r="C26" i="35"/>
  <c r="G26" i="35"/>
  <c r="E26" i="35"/>
  <c r="D25" i="35"/>
  <c r="F25" i="35"/>
  <c r="B25" i="35"/>
  <c r="C25" i="35"/>
  <c r="G25" i="35"/>
  <c r="E25" i="35"/>
  <c r="I11" i="30" l="1"/>
  <c r="I12" i="30"/>
  <c r="I13" i="30"/>
  <c r="I14" i="30"/>
  <c r="I15" i="30"/>
  <c r="I16" i="30"/>
  <c r="J11" i="29" l="1"/>
  <c r="J12" i="29"/>
  <c r="J13" i="29"/>
  <c r="J14" i="29"/>
  <c r="J15" i="29"/>
  <c r="J16" i="29"/>
  <c r="I11" i="29"/>
  <c r="I12" i="29"/>
  <c r="I13" i="29"/>
  <c r="I14" i="29"/>
  <c r="I15" i="29"/>
  <c r="I16" i="29"/>
  <c r="I11" i="34"/>
  <c r="I12" i="34"/>
  <c r="I13" i="34"/>
  <c r="I14" i="34"/>
  <c r="I15" i="34"/>
  <c r="I16" i="34"/>
  <c r="I12" i="33" l="1"/>
  <c r="I13" i="33"/>
  <c r="I14" i="33"/>
  <c r="I15" i="33"/>
  <c r="I16" i="33"/>
  <c r="I11" i="33"/>
  <c r="J11" i="33"/>
  <c r="J12" i="33"/>
  <c r="J13" i="33"/>
  <c r="J14" i="33"/>
  <c r="J15" i="33"/>
  <c r="J16" i="33"/>
  <c r="D5" i="33" l="1"/>
  <c r="D5" i="29" l="1"/>
  <c r="D5" i="30"/>
  <c r="D5" i="34"/>
  <c r="J16" i="34"/>
  <c r="J15" i="34"/>
  <c r="J14" i="34"/>
  <c r="J13" i="34"/>
  <c r="J12" i="34"/>
  <c r="J11" i="34"/>
  <c r="J16" i="30"/>
  <c r="J15" i="30"/>
  <c r="J14" i="30"/>
  <c r="J13" i="30"/>
  <c r="J12" i="30"/>
  <c r="J11" i="30"/>
</calcChain>
</file>

<file path=xl/sharedStrings.xml><?xml version="1.0" encoding="utf-8"?>
<sst xmlns="http://schemas.openxmlformats.org/spreadsheetml/2006/main" count="118" uniqueCount="33">
  <si>
    <t>Labonr.</t>
  </si>
  <si>
    <t/>
  </si>
  <si>
    <t>Uitschieter</t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</si>
  <si>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</si>
  <si>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</si>
  <si>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</si>
  <si>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</si>
  <si>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Gemiddelde:</t>
  </si>
  <si>
    <t>Standaard afw. ref. abs.:</t>
  </si>
  <si>
    <t>Standaard afw. ref. rel.:</t>
  </si>
  <si>
    <t>Aantal Labo's:</t>
  </si>
  <si>
    <t>Z-Score 
(statistisch)</t>
  </si>
  <si>
    <t>%Afw 
(tov ref.waarde)</t>
  </si>
  <si>
    <t>TOC stap 1</t>
  </si>
  <si>
    <t>TOC stap 2</t>
  </si>
  <si>
    <t>TOC stap 13</t>
  </si>
  <si>
    <t>TOC stap 3</t>
  </si>
  <si>
    <t>Stap</t>
  </si>
  <si>
    <t>Labo</t>
  </si>
  <si>
    <t>Ref</t>
  </si>
  <si>
    <t>Component</t>
  </si>
  <si>
    <t>Zuurstof-</t>
  </si>
  <si>
    <t>gehalte%</t>
  </si>
  <si>
    <t>Propaan</t>
  </si>
  <si>
    <t>Chloroform</t>
  </si>
  <si>
    <t>Tolueen</t>
  </si>
  <si>
    <t>Ethanol</t>
  </si>
  <si>
    <t>(*) normaalcondities gerefereerd naar 101,3kPa, 0°C, droog gas</t>
  </si>
  <si>
    <t>Tabel 1: gemeten concentraties (mgC/Nm³)(*) tijdens de interlaboratoriumvergelijking</t>
  </si>
  <si>
    <t>Tabel 2: Afwijking (%) van de resultaten van de deelnemers t.o.v. de referentiewaarde</t>
  </si>
  <si>
    <t>Tabel 3: Relatieve respons factoren (RRF) voor dichloormethaan, aceton en benzeen bij verschillende zuurstofgehaltes</t>
  </si>
  <si>
    <t>XX</t>
  </si>
  <si>
    <t>Resultaat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</si>
</sst>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2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7" fillId="2" borderId="0" xfId="1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2" fontId="7" fillId="2" borderId="0" xfId="1" applyNumberFormat="1" applyFont="1" applyFill="1" applyAlignment="1">
      <alignment horizontal="right" vertical="center"/>
    </xf>
    <xf numFmtId="2" fontId="5" fillId="2" borderId="0" xfId="0" applyNumberFormat="1" applyFont="1" applyFill="1" applyBorder="1" applyAlignment="1">
      <alignment horizontal="right" vertical="center"/>
    </xf>
    <xf numFmtId="2" fontId="4" fillId="2" borderId="0" xfId="1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 applyProtection="1">
      <alignment horizontal="right" vertical="center"/>
    </xf>
    <xf numFmtId="1" fontId="4" fillId="2" borderId="0" xfId="1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vertical="center"/>
    </xf>
    <xf numFmtId="164" fontId="5" fillId="2" borderId="0" xfId="5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166" fontId="5" fillId="2" borderId="0" xfId="5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 applyProtection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center" vertical="center" wrapText="1"/>
    </xf>
    <xf numFmtId="165" fontId="5" fillId="2" borderId="0" xfId="5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 applyProtection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right" vertical="center"/>
    </xf>
    <xf numFmtId="9" fontId="5" fillId="2" borderId="0" xfId="5" applyNumberFormat="1" applyFont="1" applyFill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0" fontId="5" fillId="2" borderId="0" xfId="0" quotePrefix="1" applyFont="1" applyFill="1" applyBorder="1"/>
    <xf numFmtId="0" fontId="4" fillId="2" borderId="8" xfId="1" applyFont="1" applyFill="1" applyBorder="1" applyAlignment="1">
      <alignment horizontal="center"/>
    </xf>
    <xf numFmtId="2" fontId="0" fillId="2" borderId="8" xfId="0" applyNumberFormat="1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2" borderId="9" xfId="0" applyNumberFormat="1" applyFont="1" applyFill="1" applyBorder="1" applyAlignment="1" applyProtection="1">
      <alignment horizontal="center"/>
      <protection locked="0"/>
    </xf>
    <xf numFmtId="165" fontId="5" fillId="2" borderId="0" xfId="0" applyNumberFormat="1" applyFont="1" applyFill="1" applyBorder="1" applyAlignment="1">
      <alignment horizontal="center"/>
    </xf>
    <xf numFmtId="0" fontId="0" fillId="2" borderId="8" xfId="0" applyFont="1" applyFill="1" applyBorder="1" applyAlignment="1" applyProtection="1">
      <alignment horizontal="center"/>
      <protection locked="0"/>
    </xf>
    <xf numFmtId="0" fontId="4" fillId="2" borderId="2" xfId="1" applyFont="1" applyFill="1" applyBorder="1" applyAlignment="1">
      <alignment horizontal="center"/>
    </xf>
    <xf numFmtId="0" fontId="4" fillId="2" borderId="0" xfId="1" applyFont="1" applyFill="1"/>
    <xf numFmtId="0" fontId="4" fillId="2" borderId="10" xfId="1" applyFont="1" applyFill="1" applyBorder="1" applyAlignment="1"/>
    <xf numFmtId="0" fontId="4" fillId="2" borderId="0" xfId="1" applyFont="1" applyFill="1" applyAlignment="1">
      <alignment horizontal="center"/>
    </xf>
    <xf numFmtId="0" fontId="7" fillId="2" borderId="5" xfId="1" applyFont="1" applyFill="1" applyBorder="1" applyAlignment="1">
      <alignment horizontal="center" wrapText="1"/>
    </xf>
    <xf numFmtId="0" fontId="7" fillId="2" borderId="9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166" fontId="4" fillId="2" borderId="8" xfId="5" applyNumberFormat="1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2" fontId="4" fillId="2" borderId="0" xfId="1" applyNumberFormat="1" applyFont="1" applyFill="1" applyBorder="1" applyAlignment="1">
      <alignment horizontal="center" vertical="center"/>
    </xf>
    <xf numFmtId="2" fontId="4" fillId="2" borderId="0" xfId="4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2" fontId="4" fillId="2" borderId="8" xfId="0" applyNumberFormat="1" applyFont="1" applyFill="1" applyBorder="1" applyAlignment="1">
      <alignment horizontal="center" vertical="center"/>
    </xf>
    <xf numFmtId="2" fontId="7" fillId="2" borderId="0" xfId="1" applyNumberFormat="1" applyFont="1" applyFill="1" applyAlignment="1">
      <alignment horizontal="center"/>
    </xf>
    <xf numFmtId="166" fontId="5" fillId="2" borderId="0" xfId="5" applyNumberFormat="1" applyFont="1" applyFill="1"/>
    <xf numFmtId="0" fontId="10" fillId="2" borderId="0" xfId="1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2" fontId="4" fillId="2" borderId="0" xfId="1" applyNumberFormat="1" applyFont="1" applyFill="1" applyAlignment="1">
      <alignment horizontal="center"/>
    </xf>
    <xf numFmtId="0" fontId="4" fillId="2" borderId="9" xfId="1" applyFont="1" applyFill="1" applyBorder="1" applyAlignment="1">
      <alignment horizontal="center"/>
    </xf>
    <xf numFmtId="1" fontId="4" fillId="2" borderId="0" xfId="1" applyNumberFormat="1" applyFont="1" applyFill="1" applyAlignment="1">
      <alignment horizontal="center"/>
    </xf>
    <xf numFmtId="1" fontId="4" fillId="2" borderId="0" xfId="1" applyNumberFormat="1" applyFont="1" applyFill="1" applyBorder="1" applyAlignment="1">
      <alignment horizontal="center"/>
    </xf>
    <xf numFmtId="1" fontId="10" fillId="2" borderId="0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</cellXfs>
  <cellStyles count="7">
    <cellStyle name="Normal" xfId="0" builtinId="0"/>
    <cellStyle name="Normal 2" xfId="1" xr:uid="{00000000-0005-0000-0000-000001000000}"/>
    <cellStyle name="Normal 2 2" xfId="6" xr:uid="{00000000-0005-0000-0000-000002000000}"/>
    <cellStyle name="Normal 3" xfId="2" xr:uid="{00000000-0005-0000-0000-000003000000}"/>
    <cellStyle name="Normal 4" xfId="3" xr:uid="{00000000-0005-0000-0000-000004000000}"/>
    <cellStyle name="Percent" xfId="5" builtinId="5"/>
    <cellStyle name="Percent 2" xfId="4" xr:uid="{00000000-0005-0000-0000-000006000000}"/>
  </cellStyles>
  <dxfs count="3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0097361934041901E-2"/>
          <c:y val="0.11553886964697635"/>
          <c:w val="0.7953969367990068"/>
          <c:h val="0.74534278373800367"/>
        </c:manualLayout>
      </c:layout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'TOC stap 1'!$C$11:$C$16</c:f>
              <c:numCache>
                <c:formatCode>0</c:formatCode>
                <c:ptCount val="6"/>
                <c:pt idx="0">
                  <c:v>187</c:v>
                </c:pt>
                <c:pt idx="1">
                  <c:v>256</c:v>
                </c:pt>
                <c:pt idx="2">
                  <c:v>324</c:v>
                </c:pt>
                <c:pt idx="3">
                  <c:v>482</c:v>
                </c:pt>
                <c:pt idx="4">
                  <c:v>516</c:v>
                </c:pt>
                <c:pt idx="5">
                  <c:v>761</c:v>
                </c:pt>
              </c:numCache>
            </c:numRef>
          </c:cat>
          <c:val>
            <c:numRef>
              <c:f>'TOC stap 1'!$I$11:$I$16</c:f>
              <c:numCache>
                <c:formatCode>0.000</c:formatCode>
                <c:ptCount val="6"/>
                <c:pt idx="0">
                  <c:v>0.97</c:v>
                </c:pt>
                <c:pt idx="1">
                  <c:v>0.81</c:v>
                </c:pt>
                <c:pt idx="2">
                  <c:v>0.97</c:v>
                </c:pt>
                <c:pt idx="3">
                  <c:v>0.97</c:v>
                </c:pt>
                <c:pt idx="4">
                  <c:v>0.93</c:v>
                </c:pt>
                <c:pt idx="5">
                  <c:v>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BC-4D6A-8790-A3830EE1B3B0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1'!$C$11:$C$16</c:f>
              <c:numCache>
                <c:formatCode>0</c:formatCode>
                <c:ptCount val="6"/>
                <c:pt idx="0">
                  <c:v>187</c:v>
                </c:pt>
                <c:pt idx="1">
                  <c:v>256</c:v>
                </c:pt>
                <c:pt idx="2">
                  <c:v>324</c:v>
                </c:pt>
                <c:pt idx="3">
                  <c:v>482</c:v>
                </c:pt>
                <c:pt idx="4">
                  <c:v>516</c:v>
                </c:pt>
                <c:pt idx="5">
                  <c:v>761</c:v>
                </c:pt>
              </c:numCache>
            </c:numRef>
          </c:cat>
          <c:val>
            <c:numRef>
              <c:f>'TOC stap 1'!$J$11:$J$16</c:f>
              <c:numCache>
                <c:formatCode>0.00</c:formatCode>
                <c:ptCount val="6"/>
                <c:pt idx="0">
                  <c:v>0.95076608784473948</c:v>
                </c:pt>
                <c:pt idx="1">
                  <c:v>0.95076608784473948</c:v>
                </c:pt>
                <c:pt idx="2">
                  <c:v>0.95076608784473948</c:v>
                </c:pt>
                <c:pt idx="3">
                  <c:v>0.95076608784473948</c:v>
                </c:pt>
                <c:pt idx="4">
                  <c:v>0.95076608784473948</c:v>
                </c:pt>
                <c:pt idx="5">
                  <c:v>0.95076608784473948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BC-4D6A-8790-A3830EE1B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56352"/>
        <c:axId val="161607680"/>
      </c:lineChart>
      <c:catAx>
        <c:axId val="161556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61607680"/>
        <c:crosses val="autoZero"/>
        <c:auto val="1"/>
        <c:lblAlgn val="ctr"/>
        <c:lblOffset val="100"/>
        <c:noMultiLvlLbl val="1"/>
      </c:catAx>
      <c:valAx>
        <c:axId val="161607680"/>
        <c:scaling>
          <c:orientation val="minMax"/>
          <c:max val="1.05"/>
          <c:min val="0.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61556352"/>
        <c:crosses val="autoZero"/>
        <c:crossBetween val="midCat"/>
        <c:majorUnit val="2.0000000000000004E-2"/>
        <c:minorUnit val="2.0000000000000005E-3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'TOC stap 2'!$C$11:$C$15</c:f>
              <c:numCache>
                <c:formatCode>0</c:formatCode>
                <c:ptCount val="5"/>
                <c:pt idx="0">
                  <c:v>187</c:v>
                </c:pt>
                <c:pt idx="1">
                  <c:v>256</c:v>
                </c:pt>
                <c:pt idx="2">
                  <c:v>324</c:v>
                </c:pt>
                <c:pt idx="3">
                  <c:v>482</c:v>
                </c:pt>
                <c:pt idx="4">
                  <c:v>516</c:v>
                </c:pt>
              </c:numCache>
            </c:numRef>
          </c:cat>
          <c:val>
            <c:numRef>
              <c:f>'TOC stap 2'!$I$11:$I$16</c:f>
              <c:numCache>
                <c:formatCode>0.000</c:formatCode>
                <c:ptCount val="6"/>
                <c:pt idx="0">
                  <c:v>0.94</c:v>
                </c:pt>
                <c:pt idx="1">
                  <c:v>0.89</c:v>
                </c:pt>
                <c:pt idx="2">
                  <c:v>0.9</c:v>
                </c:pt>
                <c:pt idx="3">
                  <c:v>0.94</c:v>
                </c:pt>
                <c:pt idx="4">
                  <c:v>0.91</c:v>
                </c:pt>
                <c:pt idx="5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7D-422F-BFBD-679573A5A0BC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2'!$C$11:$C$16</c:f>
              <c:numCache>
                <c:formatCode>0</c:formatCode>
                <c:ptCount val="6"/>
                <c:pt idx="0">
                  <c:v>187</c:v>
                </c:pt>
                <c:pt idx="1">
                  <c:v>256</c:v>
                </c:pt>
                <c:pt idx="2">
                  <c:v>324</c:v>
                </c:pt>
                <c:pt idx="3">
                  <c:v>482</c:v>
                </c:pt>
                <c:pt idx="4">
                  <c:v>516</c:v>
                </c:pt>
                <c:pt idx="5">
                  <c:v>761</c:v>
                </c:pt>
              </c:numCache>
            </c:numRef>
          </c:cat>
          <c:val>
            <c:numRef>
              <c:f>'TOC stap 2'!$J$11:$J$16</c:f>
              <c:numCache>
                <c:formatCode>0.00</c:formatCode>
                <c:ptCount val="6"/>
                <c:pt idx="0">
                  <c:v>0.92256573244726958</c:v>
                </c:pt>
                <c:pt idx="1">
                  <c:v>0.92256573244726958</c:v>
                </c:pt>
                <c:pt idx="2">
                  <c:v>0.92256573244726958</c:v>
                </c:pt>
                <c:pt idx="3">
                  <c:v>0.92256573244726958</c:v>
                </c:pt>
                <c:pt idx="4">
                  <c:v>0.92256573244726958</c:v>
                </c:pt>
                <c:pt idx="5">
                  <c:v>0.92256573244726958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7D-422F-BFBD-679573A5A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16448"/>
        <c:axId val="162618368"/>
      </c:lineChart>
      <c:catAx>
        <c:axId val="16261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62618368"/>
        <c:crosses val="autoZero"/>
        <c:auto val="1"/>
        <c:lblAlgn val="ctr"/>
        <c:lblOffset val="100"/>
        <c:noMultiLvlLbl val="1"/>
      </c:catAx>
      <c:valAx>
        <c:axId val="162618368"/>
        <c:scaling>
          <c:orientation val="minMax"/>
          <c:max val="1.05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62616448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'TOC stap 3'!$C$11:$C$16</c:f>
              <c:numCache>
                <c:formatCode>0</c:formatCode>
                <c:ptCount val="6"/>
                <c:pt idx="0">
                  <c:v>187</c:v>
                </c:pt>
                <c:pt idx="1">
                  <c:v>256</c:v>
                </c:pt>
                <c:pt idx="2">
                  <c:v>324</c:v>
                </c:pt>
                <c:pt idx="3">
                  <c:v>482</c:v>
                </c:pt>
                <c:pt idx="4">
                  <c:v>516</c:v>
                </c:pt>
                <c:pt idx="5">
                  <c:v>761</c:v>
                </c:pt>
              </c:numCache>
            </c:numRef>
          </c:cat>
          <c:val>
            <c:numRef>
              <c:f>'TOC stap 3'!$I$11:$I$16</c:f>
              <c:numCache>
                <c:formatCode>0.000</c:formatCode>
                <c:ptCount val="6"/>
                <c:pt idx="0">
                  <c:v>0.88</c:v>
                </c:pt>
                <c:pt idx="1">
                  <c:v>0.89</c:v>
                </c:pt>
                <c:pt idx="2">
                  <c:v>0.89</c:v>
                </c:pt>
                <c:pt idx="3">
                  <c:v>1.1299999999999999</c:v>
                </c:pt>
                <c:pt idx="4">
                  <c:v>0.94</c:v>
                </c:pt>
                <c:pt idx="5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4-4034-9F13-BD655B191DED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3'!$C$11:$C$16</c:f>
              <c:numCache>
                <c:formatCode>0</c:formatCode>
                <c:ptCount val="6"/>
                <c:pt idx="0">
                  <c:v>187</c:v>
                </c:pt>
                <c:pt idx="1">
                  <c:v>256</c:v>
                </c:pt>
                <c:pt idx="2">
                  <c:v>324</c:v>
                </c:pt>
                <c:pt idx="3">
                  <c:v>482</c:v>
                </c:pt>
                <c:pt idx="4">
                  <c:v>516</c:v>
                </c:pt>
                <c:pt idx="5">
                  <c:v>761</c:v>
                </c:pt>
              </c:numCache>
            </c:numRef>
          </c:cat>
          <c:val>
            <c:numRef>
              <c:f>'TOC stap 3'!$J$11:$J$16</c:f>
              <c:numCache>
                <c:formatCode>0.00</c:formatCode>
                <c:ptCount val="6"/>
                <c:pt idx="0">
                  <c:v>0.92777162544604419</c:v>
                </c:pt>
                <c:pt idx="1">
                  <c:v>0.92777162544604419</c:v>
                </c:pt>
                <c:pt idx="2">
                  <c:v>0.92777162544604419</c:v>
                </c:pt>
                <c:pt idx="3">
                  <c:v>0.92777162544604419</c:v>
                </c:pt>
                <c:pt idx="4">
                  <c:v>0.92777162544604419</c:v>
                </c:pt>
                <c:pt idx="5">
                  <c:v>0.92777162544604419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4-4034-9F13-BD655B191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55648"/>
        <c:axId val="162957568"/>
      </c:lineChart>
      <c:catAx>
        <c:axId val="16295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62957568"/>
        <c:crosses val="autoZero"/>
        <c:auto val="1"/>
        <c:lblAlgn val="ctr"/>
        <c:lblOffset val="100"/>
        <c:noMultiLvlLbl val="1"/>
      </c:catAx>
      <c:valAx>
        <c:axId val="162957568"/>
        <c:scaling>
          <c:orientation val="minMax"/>
          <c:max val="1.1500000000000001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62955648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13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'TOC stap 13'!$C$11:$C$16</c:f>
              <c:numCache>
                <c:formatCode>0</c:formatCode>
                <c:ptCount val="6"/>
                <c:pt idx="0">
                  <c:v>187</c:v>
                </c:pt>
                <c:pt idx="1">
                  <c:v>256</c:v>
                </c:pt>
                <c:pt idx="2">
                  <c:v>324</c:v>
                </c:pt>
                <c:pt idx="3">
                  <c:v>482</c:v>
                </c:pt>
                <c:pt idx="4">
                  <c:v>516</c:v>
                </c:pt>
                <c:pt idx="5">
                  <c:v>761</c:v>
                </c:pt>
              </c:numCache>
            </c:numRef>
          </c:cat>
          <c:val>
            <c:numRef>
              <c:f>'TOC stap 13'!$I$11:$I$16</c:f>
              <c:numCache>
                <c:formatCode>0.000</c:formatCode>
                <c:ptCount val="6"/>
                <c:pt idx="0">
                  <c:v>0.96</c:v>
                </c:pt>
                <c:pt idx="1">
                  <c:v>0.94</c:v>
                </c:pt>
                <c:pt idx="2">
                  <c:v>0.97</c:v>
                </c:pt>
                <c:pt idx="3">
                  <c:v>0.97</c:v>
                </c:pt>
                <c:pt idx="4">
                  <c:v>0.97</c:v>
                </c:pt>
                <c:pt idx="5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F8-4FEA-8766-D7D4E0DD3071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13'!$C$11:$C$16</c:f>
              <c:numCache>
                <c:formatCode>0</c:formatCode>
                <c:ptCount val="6"/>
                <c:pt idx="0">
                  <c:v>187</c:v>
                </c:pt>
                <c:pt idx="1">
                  <c:v>256</c:v>
                </c:pt>
                <c:pt idx="2">
                  <c:v>324</c:v>
                </c:pt>
                <c:pt idx="3">
                  <c:v>482</c:v>
                </c:pt>
                <c:pt idx="4">
                  <c:v>516</c:v>
                </c:pt>
                <c:pt idx="5">
                  <c:v>761</c:v>
                </c:pt>
              </c:numCache>
            </c:numRef>
          </c:cat>
          <c:val>
            <c:numRef>
              <c:f>'TOC stap 13'!$J$11:$J$16</c:f>
              <c:numCache>
                <c:formatCode>0.00</c:formatCode>
                <c:ptCount val="6"/>
                <c:pt idx="0">
                  <c:v>0.96547497446373842</c:v>
                </c:pt>
                <c:pt idx="1">
                  <c:v>0.96547497446373842</c:v>
                </c:pt>
                <c:pt idx="2">
                  <c:v>0.96547497446373842</c:v>
                </c:pt>
                <c:pt idx="3">
                  <c:v>0.96547497446373842</c:v>
                </c:pt>
                <c:pt idx="4">
                  <c:v>0.96547497446373842</c:v>
                </c:pt>
                <c:pt idx="5">
                  <c:v>0.96547497446373842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8-4FEA-8766-D7D4E0DD3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38944"/>
        <c:axId val="163169792"/>
      </c:lineChart>
      <c:catAx>
        <c:axId val="16313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163169792"/>
        <c:crosses val="autoZero"/>
        <c:auto val="1"/>
        <c:lblAlgn val="ctr"/>
        <c:lblOffset val="100"/>
        <c:noMultiLvlLbl val="1"/>
      </c:catAx>
      <c:valAx>
        <c:axId val="163169792"/>
        <c:scaling>
          <c:orientation val="minMax"/>
          <c:max val="1.04"/>
          <c:min val="0.92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63138944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559593</xdr:colOff>
      <xdr:row>8</xdr:row>
      <xdr:rowOff>154780</xdr:rowOff>
    </xdr:from>
    <xdr:to>
      <xdr:col>19</xdr:col>
      <xdr:colOff>178594</xdr:colOff>
      <xdr:row>28</xdr:row>
      <xdr:rowOff>119063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130968</xdr:colOff>
      <xdr:row>8</xdr:row>
      <xdr:rowOff>-1</xdr:rowOff>
    </xdr:from>
    <xdr:to>
      <xdr:col>19</xdr:col>
      <xdr:colOff>381001</xdr:colOff>
      <xdr:row>29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7</xdr:row>
      <xdr:rowOff>166687</xdr:rowOff>
    </xdr:from>
    <xdr:to>
      <xdr:col>19</xdr:col>
      <xdr:colOff>273845</xdr:colOff>
      <xdr:row>28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595312</xdr:colOff>
      <xdr:row>8</xdr:row>
      <xdr:rowOff>59529</xdr:rowOff>
    </xdr:from>
    <xdr:to>
      <xdr:col>18</xdr:col>
      <xdr:colOff>428625</xdr:colOff>
      <xdr:row>25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="80" zoomScaleNormal="80" workbookViewId="0">
      <selection activeCell="I33" sqref="I33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1.5703125" style="2" bestFit="1" customWidth="1"/>
    <col min="7" max="7" width="17" style="2" bestFit="1" customWidth="1"/>
    <col min="8" max="8" width="9.140625" style="2"/>
    <col min="9" max="9" width="14.85546875" style="2" bestFit="1" customWidth="1"/>
    <col min="10" max="16384" width="9.140625" style="2"/>
  </cols>
  <sheetData>
    <row r="1" spans="1:10" x14ac:dyDescent="0.25">
      <c r="C1" s="9" t="s">
        <v>6</v>
      </c>
      <c r="D1" s="14" t="s">
        <v>13</v>
      </c>
      <c r="E1" s="14"/>
      <c r="G1" s="3"/>
    </row>
    <row r="2" spans="1:10" ht="18" x14ac:dyDescent="0.25">
      <c r="C2" s="4" t="s">
        <v>4</v>
      </c>
      <c r="D2" s="10">
        <v>48.95</v>
      </c>
      <c r="E2" s="2" t="s">
        <v>5</v>
      </c>
    </row>
    <row r="3" spans="1:10" ht="18" x14ac:dyDescent="0.25">
      <c r="C3" s="4" t="s">
        <v>7</v>
      </c>
      <c r="D3" s="26">
        <v>46.54</v>
      </c>
      <c r="E3" s="2" t="s">
        <v>5</v>
      </c>
      <c r="G3" s="5"/>
    </row>
    <row r="4" spans="1:10" ht="18" x14ac:dyDescent="0.25">
      <c r="C4" s="4" t="s">
        <v>8</v>
      </c>
      <c r="D4" s="12">
        <v>1.27</v>
      </c>
      <c r="E4" s="2" t="s">
        <v>5</v>
      </c>
      <c r="G4" s="5"/>
    </row>
    <row r="5" spans="1:10" x14ac:dyDescent="0.25">
      <c r="C5" s="4" t="s">
        <v>9</v>
      </c>
      <c r="D5" s="22">
        <f>(D4/D3)*100</f>
        <v>2.7288354103996562</v>
      </c>
      <c r="E5" s="2" t="s">
        <v>3</v>
      </c>
      <c r="G5" s="5"/>
    </row>
    <row r="6" spans="1:10" x14ac:dyDescent="0.25">
      <c r="C6" s="4" t="s">
        <v>10</v>
      </c>
      <c r="D6" s="13">
        <v>6</v>
      </c>
      <c r="E6" s="5"/>
      <c r="G6" s="5"/>
    </row>
    <row r="7" spans="1:10" x14ac:dyDescent="0.25">
      <c r="C7" s="5"/>
      <c r="D7" s="5"/>
      <c r="E7" s="5"/>
      <c r="F7" s="5"/>
      <c r="G7" s="5"/>
    </row>
    <row r="8" spans="1:10" x14ac:dyDescent="0.25">
      <c r="C8" s="5"/>
      <c r="D8" s="5"/>
      <c r="E8" s="5"/>
      <c r="F8" s="5"/>
      <c r="G8" s="5"/>
    </row>
    <row r="9" spans="1:10" ht="31.5" x14ac:dyDescent="0.25">
      <c r="C9" s="5" t="s">
        <v>0</v>
      </c>
      <c r="D9" s="5" t="s">
        <v>32</v>
      </c>
      <c r="E9" s="21" t="s">
        <v>11</v>
      </c>
      <c r="F9" s="5" t="s">
        <v>2</v>
      </c>
      <c r="G9" s="21" t="s">
        <v>12</v>
      </c>
    </row>
    <row r="10" spans="1:10" x14ac:dyDescent="0.25">
      <c r="A10" s="6"/>
      <c r="D10" s="5"/>
      <c r="E10" s="5"/>
      <c r="F10" s="5"/>
      <c r="G10" s="5"/>
    </row>
    <row r="11" spans="1:10" x14ac:dyDescent="0.25">
      <c r="B11" s="16"/>
      <c r="C11" s="23">
        <v>187</v>
      </c>
      <c r="D11" s="25">
        <v>47.3</v>
      </c>
      <c r="E11" s="24">
        <v>0.54</v>
      </c>
      <c r="G11" s="23">
        <v>-3</v>
      </c>
      <c r="I11" s="15">
        <f t="shared" ref="I11:I16" si="0">(100+G11)/100</f>
        <v>0.97</v>
      </c>
      <c r="J11" s="2">
        <f t="shared" ref="J11:J16" si="1">1+($D$3-$D$2)/$D$2</f>
        <v>0.95076608784473948</v>
      </c>
    </row>
    <row r="12" spans="1:10" x14ac:dyDescent="0.25">
      <c r="B12" s="16"/>
      <c r="C12" s="23">
        <v>256</v>
      </c>
      <c r="D12" s="25">
        <v>39.5</v>
      </c>
      <c r="E12" s="24">
        <v>-5.04</v>
      </c>
      <c r="F12" s="2" t="s">
        <v>31</v>
      </c>
      <c r="G12" s="23">
        <v>-19</v>
      </c>
      <c r="I12" s="15">
        <f t="shared" si="0"/>
        <v>0.81</v>
      </c>
      <c r="J12" s="2">
        <f t="shared" si="1"/>
        <v>0.95076608784473948</v>
      </c>
    </row>
    <row r="13" spans="1:10" x14ac:dyDescent="0.25">
      <c r="B13" s="16"/>
      <c r="C13" s="23">
        <v>324</v>
      </c>
      <c r="D13" s="25">
        <v>47.3</v>
      </c>
      <c r="E13" s="24">
        <v>0.54</v>
      </c>
      <c r="G13" s="23">
        <v>-3</v>
      </c>
      <c r="I13" s="15">
        <f t="shared" si="0"/>
        <v>0.97</v>
      </c>
      <c r="J13" s="2">
        <f t="shared" si="1"/>
        <v>0.95076608784473948</v>
      </c>
    </row>
    <row r="14" spans="1:10" x14ac:dyDescent="0.25">
      <c r="B14" s="16"/>
      <c r="C14" s="23">
        <v>482</v>
      </c>
      <c r="D14" s="25">
        <v>47.3</v>
      </c>
      <c r="E14" s="24">
        <v>0.54</v>
      </c>
      <c r="G14" s="23">
        <v>-3</v>
      </c>
      <c r="I14" s="15">
        <f t="shared" si="0"/>
        <v>0.97</v>
      </c>
      <c r="J14" s="2">
        <f t="shared" si="1"/>
        <v>0.95076608784473948</v>
      </c>
    </row>
    <row r="15" spans="1:10" x14ac:dyDescent="0.25">
      <c r="A15" s="8"/>
      <c r="B15" s="20"/>
      <c r="C15" s="23">
        <v>516</v>
      </c>
      <c r="D15" s="25">
        <v>45.7</v>
      </c>
      <c r="E15" s="24">
        <v>-0.6</v>
      </c>
      <c r="G15" s="23">
        <v>-7</v>
      </c>
      <c r="I15" s="15">
        <f t="shared" si="0"/>
        <v>0.93</v>
      </c>
      <c r="J15" s="2">
        <f t="shared" si="1"/>
        <v>0.95076608784473948</v>
      </c>
    </row>
    <row r="16" spans="1:10" x14ac:dyDescent="0.25">
      <c r="C16" s="23">
        <v>761</v>
      </c>
      <c r="D16" s="25">
        <v>47</v>
      </c>
      <c r="E16" s="24">
        <v>0.33</v>
      </c>
      <c r="G16" s="23">
        <v>-4</v>
      </c>
      <c r="I16" s="15">
        <f t="shared" si="0"/>
        <v>0.96</v>
      </c>
      <c r="J16" s="2">
        <f t="shared" si="1"/>
        <v>0.95076608784473948</v>
      </c>
    </row>
    <row r="17" spans="3:9" x14ac:dyDescent="0.25">
      <c r="C17" s="20"/>
      <c r="D17" s="17"/>
      <c r="E17" s="8"/>
      <c r="G17" s="7"/>
      <c r="I17" s="15"/>
    </row>
    <row r="18" spans="3:9" x14ac:dyDescent="0.25">
      <c r="C18" s="7"/>
      <c r="D18" s="17"/>
      <c r="E18" s="8"/>
      <c r="G18" s="7"/>
      <c r="I18" s="15"/>
    </row>
    <row r="19" spans="3:9" x14ac:dyDescent="0.25">
      <c r="C19" s="7"/>
      <c r="D19" s="17"/>
      <c r="E19" s="8"/>
      <c r="G19" s="7"/>
      <c r="I19" s="15"/>
    </row>
    <row r="20" spans="3:9" x14ac:dyDescent="0.25">
      <c r="C20" s="7"/>
      <c r="D20" s="17"/>
      <c r="E20" s="8"/>
      <c r="G20" s="7"/>
      <c r="I20" s="15"/>
    </row>
    <row r="21" spans="3:9" x14ac:dyDescent="0.25">
      <c r="C21" s="8"/>
      <c r="E21" s="8"/>
      <c r="G21" s="8"/>
    </row>
    <row r="22" spans="3:9" x14ac:dyDescent="0.25">
      <c r="C22" s="8"/>
      <c r="E22" s="8"/>
      <c r="G22" s="8"/>
    </row>
    <row r="23" spans="3:9" x14ac:dyDescent="0.25">
      <c r="C23" s="16"/>
      <c r="D23" s="16"/>
      <c r="G23" s="16"/>
    </row>
    <row r="24" spans="3:9" x14ac:dyDescent="0.25">
      <c r="C24" s="16"/>
      <c r="D24" s="16"/>
      <c r="G24" s="16"/>
    </row>
    <row r="25" spans="3:9" x14ac:dyDescent="0.25">
      <c r="C25" s="16"/>
      <c r="D25" s="16"/>
      <c r="G25" s="16"/>
    </row>
    <row r="26" spans="3:9" x14ac:dyDescent="0.25">
      <c r="C26" s="16"/>
      <c r="D26" s="16"/>
      <c r="G26" s="16"/>
      <c r="I26" s="27"/>
    </row>
    <row r="27" spans="3:9" x14ac:dyDescent="0.25">
      <c r="C27" s="16"/>
      <c r="D27" s="16"/>
      <c r="G27" s="16"/>
    </row>
    <row r="28" spans="3:9" x14ac:dyDescent="0.25">
      <c r="C28" s="16"/>
      <c r="D28" s="16"/>
      <c r="G28" s="16"/>
    </row>
    <row r="29" spans="3:9" x14ac:dyDescent="0.25">
      <c r="C29" s="16"/>
      <c r="D29" s="16"/>
      <c r="G29" s="16"/>
    </row>
    <row r="30" spans="3:9" x14ac:dyDescent="0.25">
      <c r="C30" s="16"/>
      <c r="D30" s="16"/>
      <c r="G30" s="17"/>
    </row>
    <row r="31" spans="3:9" x14ac:dyDescent="0.25">
      <c r="C31" s="16"/>
      <c r="D31" s="16"/>
      <c r="G31" s="16"/>
      <c r="H31" s="16"/>
    </row>
    <row r="40" spans="3:7" x14ac:dyDescent="0.25">
      <c r="C40" s="1"/>
      <c r="E40" s="1"/>
      <c r="G40" s="1"/>
    </row>
    <row r="44" spans="3:7" x14ac:dyDescent="0.25">
      <c r="C44" s="1"/>
      <c r="E44" s="1"/>
      <c r="G44" s="1"/>
    </row>
    <row r="46" spans="3:7" x14ac:dyDescent="0.25">
      <c r="E46" s="1"/>
      <c r="G46" s="1"/>
    </row>
    <row r="47" spans="3:7" x14ac:dyDescent="0.25">
      <c r="E47" s="1"/>
      <c r="G47" s="1"/>
    </row>
    <row r="48" spans="3:7" x14ac:dyDescent="0.25">
      <c r="E48" s="1"/>
      <c r="G48" s="1"/>
    </row>
    <row r="49" spans="3:9" x14ac:dyDescent="0.25">
      <c r="E49" s="1"/>
      <c r="G49" s="1"/>
    </row>
    <row r="50" spans="3:9" x14ac:dyDescent="0.25">
      <c r="E50" s="1"/>
      <c r="G50" s="1"/>
    </row>
    <row r="51" spans="3:9" x14ac:dyDescent="0.25">
      <c r="C51" s="1"/>
      <c r="F51" s="1"/>
      <c r="G51" s="1"/>
      <c r="H51" s="1"/>
      <c r="I51" s="2" t="s">
        <v>1</v>
      </c>
    </row>
  </sheetData>
  <sheetProtection password="DC07" sheet="1" objects="1" scenarios="1" selectLockedCells="1" selectUnlockedCells="1"/>
  <sortState ref="C11:J21">
    <sortCondition ref="C11"/>
  </sortState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zoomScale="80" zoomScaleNormal="80" workbookViewId="0">
      <selection activeCell="E25" sqref="E25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1.5703125" style="2" bestFit="1" customWidth="1"/>
    <col min="7" max="7" width="17" style="2" bestFit="1" customWidth="1"/>
    <col min="8" max="8" width="9.140625" style="2"/>
    <col min="9" max="9" width="14.85546875" style="2" bestFit="1" customWidth="1"/>
    <col min="10" max="16384" width="9.140625" style="2"/>
  </cols>
  <sheetData>
    <row r="1" spans="1:10" x14ac:dyDescent="0.25">
      <c r="C1" s="9" t="s">
        <v>6</v>
      </c>
      <c r="D1" s="14" t="s">
        <v>14</v>
      </c>
      <c r="E1" s="14"/>
      <c r="G1" s="3"/>
    </row>
    <row r="2" spans="1:10" ht="18" x14ac:dyDescent="0.25">
      <c r="C2" s="4" t="s">
        <v>4</v>
      </c>
      <c r="D2" s="10">
        <v>34.61</v>
      </c>
      <c r="E2" s="2" t="s">
        <v>5</v>
      </c>
    </row>
    <row r="3" spans="1:10" ht="18" x14ac:dyDescent="0.25">
      <c r="C3" s="4" t="s">
        <v>7</v>
      </c>
      <c r="D3" s="26">
        <v>31.93</v>
      </c>
      <c r="E3" s="2" t="s">
        <v>5</v>
      </c>
      <c r="G3" s="5"/>
    </row>
    <row r="4" spans="1:10" ht="18" x14ac:dyDescent="0.25">
      <c r="C4" s="4" t="s">
        <v>8</v>
      </c>
      <c r="D4" s="12">
        <v>0.99029999999999996</v>
      </c>
      <c r="E4" s="2" t="s">
        <v>5</v>
      </c>
      <c r="G4" s="5"/>
    </row>
    <row r="5" spans="1:10" x14ac:dyDescent="0.25">
      <c r="C5" s="4" t="s">
        <v>9</v>
      </c>
      <c r="D5" s="18">
        <f>D4/D3</f>
        <v>3.1014719699342309E-2</v>
      </c>
      <c r="E5" s="2" t="s">
        <v>3</v>
      </c>
      <c r="G5" s="5"/>
    </row>
    <row r="6" spans="1:10" x14ac:dyDescent="0.25">
      <c r="C6" s="4" t="s">
        <v>10</v>
      </c>
      <c r="D6" s="13">
        <v>6</v>
      </c>
      <c r="E6" s="5"/>
      <c r="G6" s="5"/>
    </row>
    <row r="7" spans="1:10" x14ac:dyDescent="0.25">
      <c r="C7" s="5"/>
      <c r="D7" s="5"/>
      <c r="E7" s="5"/>
      <c r="F7" s="5"/>
      <c r="G7" s="5"/>
    </row>
    <row r="8" spans="1:10" x14ac:dyDescent="0.25">
      <c r="C8" s="5"/>
      <c r="D8" s="5"/>
      <c r="E8" s="5"/>
      <c r="F8" s="5"/>
      <c r="G8" s="5"/>
    </row>
    <row r="9" spans="1:10" ht="31.5" x14ac:dyDescent="0.25">
      <c r="C9" s="5" t="s">
        <v>0</v>
      </c>
      <c r="D9" s="5" t="s">
        <v>32</v>
      </c>
      <c r="E9" s="21" t="s">
        <v>11</v>
      </c>
      <c r="F9" s="5" t="s">
        <v>2</v>
      </c>
      <c r="G9" s="21" t="s">
        <v>12</v>
      </c>
    </row>
    <row r="10" spans="1:10" x14ac:dyDescent="0.25">
      <c r="A10" s="6"/>
      <c r="D10" s="5"/>
      <c r="E10" s="5"/>
      <c r="F10" s="5"/>
      <c r="G10" s="5"/>
    </row>
    <row r="11" spans="1:10" x14ac:dyDescent="0.25">
      <c r="C11" s="23">
        <v>187</v>
      </c>
      <c r="D11" s="2">
        <v>32.5</v>
      </c>
      <c r="E11" s="2">
        <v>0.52</v>
      </c>
      <c r="G11" s="20">
        <v>-6</v>
      </c>
      <c r="I11" s="15">
        <f t="shared" ref="I11:I16" si="0">(100+G11)/100</f>
        <v>0.94</v>
      </c>
      <c r="J11" s="2">
        <f t="shared" ref="J11:J16" si="1">1+($D$3-$D$2)/$D$2</f>
        <v>0.92256573244726958</v>
      </c>
    </row>
    <row r="12" spans="1:10" x14ac:dyDescent="0.25">
      <c r="C12" s="23">
        <v>256</v>
      </c>
      <c r="D12" s="2">
        <v>30.7</v>
      </c>
      <c r="E12" s="2">
        <v>-1.1299999999999999</v>
      </c>
      <c r="G12" s="20">
        <v>-11</v>
      </c>
      <c r="I12" s="15">
        <f t="shared" si="0"/>
        <v>0.89</v>
      </c>
      <c r="J12" s="2">
        <f t="shared" si="1"/>
        <v>0.92256573244726958</v>
      </c>
    </row>
    <row r="13" spans="1:10" x14ac:dyDescent="0.25">
      <c r="C13" s="23">
        <v>324</v>
      </c>
      <c r="D13" s="2">
        <v>31.3</v>
      </c>
      <c r="E13" s="2">
        <v>-0.57999999999999996</v>
      </c>
      <c r="G13" s="20">
        <v>-10</v>
      </c>
      <c r="I13" s="15">
        <f t="shared" si="0"/>
        <v>0.9</v>
      </c>
      <c r="J13" s="2">
        <f t="shared" si="1"/>
        <v>0.92256573244726958</v>
      </c>
    </row>
    <row r="14" spans="1:10" x14ac:dyDescent="0.25">
      <c r="C14" s="23">
        <v>482</v>
      </c>
      <c r="D14" s="2">
        <v>32.5</v>
      </c>
      <c r="E14" s="2">
        <v>0.52</v>
      </c>
      <c r="G14" s="20">
        <v>-6</v>
      </c>
      <c r="I14" s="15">
        <f t="shared" si="0"/>
        <v>0.94</v>
      </c>
      <c r="J14" s="2">
        <f t="shared" si="1"/>
        <v>0.92256573244726958</v>
      </c>
    </row>
    <row r="15" spans="1:10" x14ac:dyDescent="0.25">
      <c r="C15" s="23">
        <v>516</v>
      </c>
      <c r="D15" s="2">
        <v>31.6</v>
      </c>
      <c r="E15" s="2">
        <v>-0.3</v>
      </c>
      <c r="G15" s="20">
        <v>-9</v>
      </c>
      <c r="I15" s="15">
        <f t="shared" si="0"/>
        <v>0.91</v>
      </c>
      <c r="J15" s="2">
        <f t="shared" si="1"/>
        <v>0.92256573244726958</v>
      </c>
    </row>
    <row r="16" spans="1:10" x14ac:dyDescent="0.25">
      <c r="A16" s="8"/>
      <c r="C16" s="23">
        <v>761</v>
      </c>
      <c r="D16" s="2">
        <v>33</v>
      </c>
      <c r="E16" s="8">
        <v>0.98</v>
      </c>
      <c r="G16" s="7">
        <v>-5</v>
      </c>
      <c r="I16" s="15">
        <f t="shared" si="0"/>
        <v>0.95</v>
      </c>
      <c r="J16" s="2">
        <f t="shared" si="1"/>
        <v>0.92256573244726958</v>
      </c>
    </row>
    <row r="17" spans="3:9" x14ac:dyDescent="0.25">
      <c r="C17" s="20"/>
      <c r="E17" s="8"/>
      <c r="G17" s="7"/>
      <c r="I17" s="15"/>
    </row>
    <row r="18" spans="3:9" x14ac:dyDescent="0.25">
      <c r="C18" s="7"/>
      <c r="E18" s="8"/>
      <c r="G18" s="7"/>
      <c r="I18" s="15"/>
    </row>
    <row r="19" spans="3:9" x14ac:dyDescent="0.25">
      <c r="C19" s="7"/>
      <c r="E19" s="8"/>
      <c r="G19" s="7"/>
      <c r="I19" s="15"/>
    </row>
    <row r="20" spans="3:9" x14ac:dyDescent="0.25">
      <c r="C20" s="7"/>
      <c r="E20" s="8"/>
      <c r="G20" s="7"/>
      <c r="I20" s="15"/>
    </row>
    <row r="21" spans="3:9" x14ac:dyDescent="0.25">
      <c r="C21" s="8"/>
      <c r="E21" s="1"/>
      <c r="G21" s="28"/>
    </row>
    <row r="22" spans="3:9" x14ac:dyDescent="0.25">
      <c r="E22" s="1"/>
      <c r="G22" s="1"/>
    </row>
    <row r="23" spans="3:9" x14ac:dyDescent="0.25">
      <c r="C23" s="1"/>
      <c r="F23" s="1"/>
      <c r="G23" s="1"/>
      <c r="H23" s="1"/>
      <c r="I23" s="2" t="s">
        <v>1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zoomScale="80" zoomScaleNormal="80" workbookViewId="0">
      <selection activeCell="E24" sqref="E24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1.5703125" style="2" bestFit="1" customWidth="1"/>
    <col min="7" max="7" width="17" style="2" bestFit="1" customWidth="1"/>
    <col min="8" max="8" width="9.140625" style="2"/>
    <col min="9" max="9" width="14.85546875" style="2" bestFit="1" customWidth="1"/>
    <col min="10" max="16384" width="9.140625" style="2"/>
  </cols>
  <sheetData>
    <row r="1" spans="1:10" x14ac:dyDescent="0.25">
      <c r="C1" s="9" t="s">
        <v>6</v>
      </c>
      <c r="D1" s="14" t="s">
        <v>16</v>
      </c>
      <c r="E1" s="14"/>
      <c r="G1" s="3"/>
    </row>
    <row r="2" spans="1:10" ht="18" x14ac:dyDescent="0.25">
      <c r="C2" s="4" t="s">
        <v>4</v>
      </c>
      <c r="D2" s="10">
        <v>81.27</v>
      </c>
      <c r="E2" s="2" t="s">
        <v>5</v>
      </c>
    </row>
    <row r="3" spans="1:10" ht="18" x14ac:dyDescent="0.25">
      <c r="C3" s="4" t="s">
        <v>7</v>
      </c>
      <c r="D3" s="11">
        <v>75.400000000000006</v>
      </c>
      <c r="E3" s="2" t="s">
        <v>5</v>
      </c>
      <c r="G3" s="5"/>
    </row>
    <row r="4" spans="1:10" ht="18" x14ac:dyDescent="0.25">
      <c r="C4" s="4" t="s">
        <v>8</v>
      </c>
      <c r="D4" s="12">
        <v>4.7990000000000004</v>
      </c>
      <c r="E4" s="2" t="s">
        <v>5</v>
      </c>
      <c r="G4" s="5"/>
    </row>
    <row r="5" spans="1:10" x14ac:dyDescent="0.25">
      <c r="C5" s="4" t="s">
        <v>9</v>
      </c>
      <c r="D5" s="18">
        <f>D4/D3</f>
        <v>6.36472148541114E-2</v>
      </c>
      <c r="E5" s="2" t="s">
        <v>3</v>
      </c>
      <c r="G5" s="5"/>
    </row>
    <row r="6" spans="1:10" x14ac:dyDescent="0.25">
      <c r="C6" s="4" t="s">
        <v>10</v>
      </c>
      <c r="D6" s="13">
        <v>6</v>
      </c>
      <c r="E6" s="5"/>
      <c r="G6" s="5"/>
    </row>
    <row r="7" spans="1:10" x14ac:dyDescent="0.25">
      <c r="C7" s="5"/>
      <c r="D7" s="5"/>
      <c r="E7" s="5"/>
      <c r="F7" s="5"/>
      <c r="G7" s="5"/>
    </row>
    <row r="8" spans="1:10" x14ac:dyDescent="0.25">
      <c r="C8" s="5"/>
      <c r="D8" s="5"/>
      <c r="E8" s="5"/>
      <c r="F8" s="5"/>
      <c r="G8" s="5"/>
    </row>
    <row r="9" spans="1:10" ht="31.5" x14ac:dyDescent="0.25">
      <c r="C9" s="5" t="s">
        <v>0</v>
      </c>
      <c r="D9" s="5" t="s">
        <v>32</v>
      </c>
      <c r="E9" s="21" t="s">
        <v>11</v>
      </c>
      <c r="F9" s="5" t="s">
        <v>2</v>
      </c>
      <c r="G9" s="21" t="s">
        <v>12</v>
      </c>
    </row>
    <row r="10" spans="1:10" x14ac:dyDescent="0.25">
      <c r="A10" s="6"/>
      <c r="D10" s="5"/>
      <c r="E10" s="5"/>
      <c r="F10" s="5"/>
      <c r="G10" s="5"/>
    </row>
    <row r="11" spans="1:10" x14ac:dyDescent="0.25">
      <c r="A11" s="8"/>
      <c r="B11" s="8"/>
      <c r="C11" s="23">
        <v>187</v>
      </c>
      <c r="D11" s="19">
        <v>71.5</v>
      </c>
      <c r="E11" s="2">
        <v>-0.74</v>
      </c>
      <c r="G11" s="19">
        <v>-12</v>
      </c>
      <c r="I11" s="15">
        <f t="shared" ref="I11:I16" si="0">(100+G11)/100</f>
        <v>0.88</v>
      </c>
      <c r="J11" s="2">
        <f t="shared" ref="J11:J16" si="1">1+($D$3-$D$2)/$D$2</f>
        <v>0.92777162544604419</v>
      </c>
    </row>
    <row r="12" spans="1:10" x14ac:dyDescent="0.25">
      <c r="C12" s="23">
        <v>256</v>
      </c>
      <c r="D12" s="17">
        <v>72.2</v>
      </c>
      <c r="E12" s="2">
        <v>-0.61</v>
      </c>
      <c r="G12" s="17">
        <v>-11</v>
      </c>
      <c r="I12" s="15">
        <f t="shared" si="0"/>
        <v>0.89</v>
      </c>
      <c r="J12" s="2">
        <f t="shared" si="1"/>
        <v>0.92777162544604419</v>
      </c>
    </row>
    <row r="13" spans="1:10" x14ac:dyDescent="0.25">
      <c r="C13" s="23">
        <v>324</v>
      </c>
      <c r="D13" s="17">
        <v>72.5</v>
      </c>
      <c r="E13" s="2">
        <v>-0.55000000000000004</v>
      </c>
      <c r="G13" s="17">
        <v>-11</v>
      </c>
      <c r="I13" s="15">
        <f t="shared" si="0"/>
        <v>0.89</v>
      </c>
      <c r="J13" s="2">
        <f t="shared" si="1"/>
        <v>0.92777162544604419</v>
      </c>
    </row>
    <row r="14" spans="1:10" x14ac:dyDescent="0.25">
      <c r="C14" s="23">
        <v>482</v>
      </c>
      <c r="D14" s="17">
        <v>91.6</v>
      </c>
      <c r="E14" s="2">
        <v>3.07</v>
      </c>
      <c r="F14" s="2" t="s">
        <v>31</v>
      </c>
      <c r="G14" s="17">
        <v>13</v>
      </c>
      <c r="I14" s="15">
        <f t="shared" si="0"/>
        <v>1.1299999999999999</v>
      </c>
      <c r="J14" s="2">
        <f t="shared" si="1"/>
        <v>0.92777162544604419</v>
      </c>
    </row>
    <row r="15" spans="1:10" x14ac:dyDescent="0.25">
      <c r="C15" s="23">
        <v>516</v>
      </c>
      <c r="D15" s="17">
        <v>76.599999999999994</v>
      </c>
      <c r="E15" s="2">
        <v>0.23</v>
      </c>
      <c r="G15" s="17">
        <v>-6</v>
      </c>
      <c r="I15" s="15">
        <f t="shared" si="0"/>
        <v>0.94</v>
      </c>
      <c r="J15" s="2">
        <f t="shared" si="1"/>
        <v>0.92777162544604419</v>
      </c>
    </row>
    <row r="16" spans="1:10" x14ac:dyDescent="0.25">
      <c r="A16" s="8"/>
      <c r="C16" s="23">
        <v>761</v>
      </c>
      <c r="D16" s="17">
        <v>77</v>
      </c>
      <c r="E16" s="8">
        <v>0.3</v>
      </c>
      <c r="G16" s="19">
        <v>-5</v>
      </c>
      <c r="I16" s="15">
        <f t="shared" si="0"/>
        <v>0.95</v>
      </c>
      <c r="J16" s="2">
        <f t="shared" si="1"/>
        <v>0.92777162544604419</v>
      </c>
    </row>
    <row r="17" spans="3:9" x14ac:dyDescent="0.25">
      <c r="C17" s="20"/>
      <c r="D17" s="17"/>
      <c r="E17" s="8"/>
      <c r="G17" s="19"/>
      <c r="I17" s="15"/>
    </row>
    <row r="18" spans="3:9" x14ac:dyDescent="0.25">
      <c r="C18" s="7"/>
      <c r="D18" s="17"/>
      <c r="E18" s="8"/>
      <c r="G18" s="19"/>
      <c r="I18" s="15"/>
    </row>
    <row r="19" spans="3:9" x14ac:dyDescent="0.25">
      <c r="C19" s="7"/>
      <c r="D19" s="17"/>
      <c r="E19" s="8"/>
      <c r="G19" s="8"/>
      <c r="I19" s="15"/>
    </row>
    <row r="20" spans="3:9" x14ac:dyDescent="0.25">
      <c r="C20" s="7"/>
      <c r="D20" s="17"/>
      <c r="E20" s="8"/>
      <c r="G20" s="8"/>
      <c r="I20" s="15"/>
    </row>
    <row r="21" spans="3:9" x14ac:dyDescent="0.25">
      <c r="C21" s="8"/>
      <c r="E21" s="1"/>
      <c r="G21" s="1"/>
    </row>
    <row r="22" spans="3:9" x14ac:dyDescent="0.25">
      <c r="E22" s="1"/>
      <c r="G22" s="1"/>
    </row>
    <row r="23" spans="3:9" x14ac:dyDescent="0.25">
      <c r="C23" s="1"/>
      <c r="F23" s="1"/>
      <c r="G23" s="1"/>
      <c r="H23" s="1"/>
      <c r="I23" s="2" t="s">
        <v>1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3"/>
  <sheetViews>
    <sheetView zoomScale="80" zoomScaleNormal="80" workbookViewId="0">
      <selection activeCell="E24" sqref="E24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2.85546875" style="2" bestFit="1" customWidth="1"/>
    <col min="5" max="5" width="13" style="2" bestFit="1" customWidth="1"/>
    <col min="6" max="6" width="11.5703125" style="2" bestFit="1" customWidth="1"/>
    <col min="7" max="7" width="17" style="2" bestFit="1" customWidth="1"/>
    <col min="8" max="8" width="9.140625" style="2"/>
    <col min="9" max="9" width="14.85546875" style="2" bestFit="1" customWidth="1"/>
    <col min="10" max="16384" width="9.140625" style="2"/>
  </cols>
  <sheetData>
    <row r="1" spans="1:10" x14ac:dyDescent="0.25">
      <c r="C1" s="9" t="s">
        <v>6</v>
      </c>
      <c r="D1" s="14" t="s">
        <v>15</v>
      </c>
      <c r="E1" s="14"/>
      <c r="G1" s="3"/>
    </row>
    <row r="2" spans="1:10" ht="18" x14ac:dyDescent="0.25">
      <c r="C2" s="4" t="s">
        <v>4</v>
      </c>
      <c r="D2" s="10">
        <v>48.95</v>
      </c>
      <c r="E2" s="2" t="s">
        <v>5</v>
      </c>
    </row>
    <row r="3" spans="1:10" ht="18" x14ac:dyDescent="0.25">
      <c r="C3" s="4" t="s">
        <v>7</v>
      </c>
      <c r="D3" s="11">
        <v>47.26</v>
      </c>
      <c r="E3" s="2" t="s">
        <v>5</v>
      </c>
      <c r="G3" s="5"/>
    </row>
    <row r="4" spans="1:10" ht="18" x14ac:dyDescent="0.25">
      <c r="C4" s="4" t="s">
        <v>8</v>
      </c>
      <c r="D4" s="12">
        <v>0.67989999999999995</v>
      </c>
      <c r="E4" s="2" t="s">
        <v>5</v>
      </c>
      <c r="G4" s="5"/>
    </row>
    <row r="5" spans="1:10" x14ac:dyDescent="0.25">
      <c r="C5" s="4" t="s">
        <v>9</v>
      </c>
      <c r="D5" s="18">
        <f>D4/D3</f>
        <v>1.4386373254337706E-2</v>
      </c>
      <c r="E5" s="2" t="s">
        <v>3</v>
      </c>
      <c r="G5" s="5"/>
    </row>
    <row r="6" spans="1:10" x14ac:dyDescent="0.25">
      <c r="C6" s="4" t="s">
        <v>10</v>
      </c>
      <c r="D6" s="13">
        <v>6</v>
      </c>
      <c r="E6" s="5"/>
      <c r="G6" s="5"/>
    </row>
    <row r="7" spans="1:10" x14ac:dyDescent="0.25">
      <c r="C7" s="5"/>
      <c r="D7" s="5"/>
      <c r="E7" s="5"/>
      <c r="F7" s="5"/>
      <c r="G7" s="5"/>
    </row>
    <row r="8" spans="1:10" x14ac:dyDescent="0.25">
      <c r="C8" s="5"/>
      <c r="D8" s="5"/>
      <c r="E8" s="5"/>
      <c r="F8" s="5"/>
      <c r="G8" s="5"/>
    </row>
    <row r="9" spans="1:10" ht="31.5" x14ac:dyDescent="0.25">
      <c r="C9" s="5" t="s">
        <v>0</v>
      </c>
      <c r="D9" s="5" t="s">
        <v>32</v>
      </c>
      <c r="E9" s="21" t="s">
        <v>11</v>
      </c>
      <c r="F9" s="5" t="s">
        <v>2</v>
      </c>
      <c r="G9" s="21" t="s">
        <v>12</v>
      </c>
    </row>
    <row r="10" spans="1:10" x14ac:dyDescent="0.25">
      <c r="A10" s="6"/>
      <c r="D10" s="5"/>
      <c r="E10" s="5"/>
      <c r="F10" s="5"/>
      <c r="G10" s="5"/>
    </row>
    <row r="11" spans="1:10" x14ac:dyDescent="0.25">
      <c r="A11" s="7"/>
      <c r="B11" s="7"/>
      <c r="C11" s="23">
        <v>187</v>
      </c>
      <c r="D11" s="8">
        <v>47</v>
      </c>
      <c r="E11" s="8">
        <v>-0.35</v>
      </c>
      <c r="G11" s="7">
        <v>-4</v>
      </c>
      <c r="I11" s="15">
        <f t="shared" ref="I11:I16" si="0">(100+G11)/100</f>
        <v>0.96</v>
      </c>
      <c r="J11" s="2">
        <f t="shared" ref="J11:J16" si="1">1+($D$3-$D$2)/$D$2</f>
        <v>0.96547497446373842</v>
      </c>
    </row>
    <row r="12" spans="1:10" x14ac:dyDescent="0.25">
      <c r="A12" s="7"/>
      <c r="B12" s="7"/>
      <c r="C12" s="23">
        <v>256</v>
      </c>
      <c r="D12" s="8">
        <v>46</v>
      </c>
      <c r="E12" s="8">
        <v>-1.69</v>
      </c>
      <c r="G12" s="7">
        <v>-6</v>
      </c>
      <c r="I12" s="15">
        <f t="shared" si="0"/>
        <v>0.94</v>
      </c>
      <c r="J12" s="2">
        <f t="shared" si="1"/>
        <v>0.96547497446373842</v>
      </c>
    </row>
    <row r="13" spans="1:10" x14ac:dyDescent="0.25">
      <c r="A13" s="7"/>
      <c r="B13" s="7"/>
      <c r="C13" s="23">
        <v>324</v>
      </c>
      <c r="D13" s="8">
        <v>47.3</v>
      </c>
      <c r="E13" s="8">
        <v>0.05</v>
      </c>
      <c r="G13" s="7">
        <v>-3</v>
      </c>
      <c r="I13" s="15">
        <f t="shared" si="0"/>
        <v>0.97</v>
      </c>
      <c r="J13" s="2">
        <f t="shared" si="1"/>
        <v>0.96547497446373842</v>
      </c>
    </row>
    <row r="14" spans="1:10" x14ac:dyDescent="0.25">
      <c r="A14" s="7"/>
      <c r="B14" s="7"/>
      <c r="C14" s="23">
        <v>482</v>
      </c>
      <c r="D14" s="8">
        <v>47.4</v>
      </c>
      <c r="E14" s="8">
        <v>0.19</v>
      </c>
      <c r="G14" s="7">
        <v>-3</v>
      </c>
      <c r="I14" s="15">
        <f t="shared" si="0"/>
        <v>0.97</v>
      </c>
      <c r="J14" s="2">
        <f t="shared" si="1"/>
        <v>0.96547497446373842</v>
      </c>
    </row>
    <row r="15" spans="1:10" x14ac:dyDescent="0.25">
      <c r="C15" s="23">
        <v>516</v>
      </c>
      <c r="D15" s="8">
        <v>47.6</v>
      </c>
      <c r="E15" s="8">
        <v>0.46</v>
      </c>
      <c r="G15" s="7">
        <v>-3</v>
      </c>
      <c r="I15" s="15">
        <f t="shared" si="0"/>
        <v>0.97</v>
      </c>
      <c r="J15" s="2">
        <f t="shared" si="1"/>
        <v>0.96547497446373842</v>
      </c>
    </row>
    <row r="16" spans="1:10" x14ac:dyDescent="0.25">
      <c r="A16" s="8"/>
      <c r="C16" s="23">
        <v>761</v>
      </c>
      <c r="D16" s="2">
        <v>48</v>
      </c>
      <c r="E16" s="8">
        <v>0.99</v>
      </c>
      <c r="G16" s="7">
        <v>-2</v>
      </c>
      <c r="I16" s="15">
        <f t="shared" si="0"/>
        <v>0.98</v>
      </c>
      <c r="J16" s="2">
        <f t="shared" si="1"/>
        <v>0.96547497446373842</v>
      </c>
    </row>
    <row r="17" spans="3:9" x14ac:dyDescent="0.25">
      <c r="C17" s="20"/>
      <c r="E17" s="8"/>
      <c r="G17" s="7"/>
      <c r="I17" s="15"/>
    </row>
    <row r="18" spans="3:9" x14ac:dyDescent="0.25">
      <c r="C18" s="7"/>
      <c r="E18" s="8"/>
      <c r="G18" s="7"/>
      <c r="I18" s="15"/>
    </row>
    <row r="19" spans="3:9" x14ac:dyDescent="0.25">
      <c r="C19" s="7"/>
      <c r="E19" s="8"/>
      <c r="G19" s="7"/>
      <c r="I19" s="15"/>
    </row>
    <row r="20" spans="3:9" x14ac:dyDescent="0.25">
      <c r="C20" s="7"/>
      <c r="E20" s="8"/>
      <c r="G20" s="7"/>
      <c r="I20" s="15"/>
    </row>
    <row r="21" spans="3:9" x14ac:dyDescent="0.25">
      <c r="C21" s="8"/>
      <c r="E21" s="1"/>
      <c r="G21" s="1"/>
    </row>
    <row r="22" spans="3:9" x14ac:dyDescent="0.25">
      <c r="E22" s="1"/>
      <c r="G22" s="1"/>
    </row>
    <row r="23" spans="3:9" x14ac:dyDescent="0.25">
      <c r="C23" s="1"/>
      <c r="F23" s="1"/>
      <c r="G23" s="1"/>
      <c r="H23" s="1"/>
      <c r="I23" s="2" t="s">
        <v>1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85"/>
  <sheetViews>
    <sheetView zoomScale="70" zoomScaleNormal="70" workbookViewId="0">
      <selection activeCell="C49" sqref="C49"/>
    </sheetView>
  </sheetViews>
  <sheetFormatPr defaultRowHeight="15.75" x14ac:dyDescent="0.25"/>
  <cols>
    <col min="1" max="1" width="5.42578125" style="29" bestFit="1" customWidth="1"/>
    <col min="2" max="7" width="10.7109375" style="29" customWidth="1"/>
    <col min="8" max="9" width="12.5703125" style="29" bestFit="1" customWidth="1"/>
    <col min="10" max="10" width="12.42578125" style="29" bestFit="1" customWidth="1"/>
    <col min="11" max="13" width="9.28515625" style="29" bestFit="1" customWidth="1"/>
    <col min="14" max="16384" width="9.140625" style="29"/>
  </cols>
  <sheetData>
    <row r="2" spans="1:15" x14ac:dyDescent="0.25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</row>
    <row r="4" spans="1:15" x14ac:dyDescent="0.25">
      <c r="A4" s="30" t="s">
        <v>17</v>
      </c>
      <c r="B4" s="71" t="s">
        <v>18</v>
      </c>
      <c r="C4" s="72"/>
      <c r="D4" s="72"/>
      <c r="E4" s="72"/>
      <c r="F4" s="72"/>
      <c r="G4" s="73"/>
      <c r="H4" s="74" t="s">
        <v>19</v>
      </c>
      <c r="I4" s="76" t="s">
        <v>20</v>
      </c>
      <c r="J4" s="31" t="s">
        <v>21</v>
      </c>
    </row>
    <row r="5" spans="1:15" x14ac:dyDescent="0.25">
      <c r="A5" s="32"/>
      <c r="B5" s="33">
        <v>187</v>
      </c>
      <c r="C5" s="33">
        <v>256</v>
      </c>
      <c r="D5" s="33">
        <v>324</v>
      </c>
      <c r="E5" s="33">
        <v>482</v>
      </c>
      <c r="F5" s="33">
        <v>516</v>
      </c>
      <c r="G5" s="33">
        <v>761</v>
      </c>
      <c r="H5" s="75"/>
      <c r="I5" s="77"/>
      <c r="J5" s="34" t="s">
        <v>22</v>
      </c>
      <c r="L5" s="35"/>
      <c r="M5" s="35"/>
      <c r="N5" s="36"/>
      <c r="O5" s="35"/>
    </row>
    <row r="6" spans="1:15" x14ac:dyDescent="0.25">
      <c r="A6" s="37">
        <v>1</v>
      </c>
      <c r="B6" s="38">
        <v>47.3</v>
      </c>
      <c r="C6" s="38">
        <v>39.46</v>
      </c>
      <c r="D6" s="38">
        <v>47.3</v>
      </c>
      <c r="E6" s="38">
        <v>47.3</v>
      </c>
      <c r="F6" s="38">
        <v>45.688859999999991</v>
      </c>
      <c r="G6" s="38">
        <v>47</v>
      </c>
      <c r="H6" s="38">
        <v>48.946616401763208</v>
      </c>
      <c r="I6" s="39" t="s">
        <v>23</v>
      </c>
      <c r="J6" s="40">
        <v>0</v>
      </c>
      <c r="L6" s="41"/>
      <c r="M6" s="35"/>
      <c r="N6" s="35"/>
      <c r="O6" s="35"/>
    </row>
    <row r="7" spans="1:15" x14ac:dyDescent="0.25">
      <c r="A7" s="37">
        <v>2</v>
      </c>
      <c r="B7" s="38">
        <v>32.5</v>
      </c>
      <c r="C7" s="38">
        <v>30.71</v>
      </c>
      <c r="D7" s="38">
        <v>31.3</v>
      </c>
      <c r="E7" s="38">
        <v>32.5</v>
      </c>
      <c r="F7" s="38">
        <v>31.64543841509435</v>
      </c>
      <c r="G7" s="38">
        <v>33</v>
      </c>
      <c r="H7" s="38">
        <v>34.60936507299111</v>
      </c>
      <c r="I7" s="39" t="s">
        <v>23</v>
      </c>
      <c r="J7" s="38">
        <v>20.95</v>
      </c>
      <c r="L7" s="41"/>
      <c r="M7" s="35"/>
      <c r="N7" s="35"/>
      <c r="O7" s="35"/>
    </row>
    <row r="8" spans="1:15" x14ac:dyDescent="0.25">
      <c r="A8" s="37">
        <v>3</v>
      </c>
      <c r="B8" s="38">
        <v>71.5</v>
      </c>
      <c r="C8" s="38">
        <v>72.19</v>
      </c>
      <c r="D8" s="38">
        <v>72.5</v>
      </c>
      <c r="E8" s="38">
        <v>91.6</v>
      </c>
      <c r="F8" s="38">
        <v>76.550999999999988</v>
      </c>
      <c r="G8" s="38">
        <v>77</v>
      </c>
      <c r="H8" s="38">
        <v>81.268809822024934</v>
      </c>
      <c r="I8" s="39" t="s">
        <v>23</v>
      </c>
      <c r="J8" s="38">
        <v>6.4127928078879544</v>
      </c>
      <c r="L8" s="41"/>
      <c r="M8" s="35"/>
      <c r="N8" s="35"/>
      <c r="O8" s="35"/>
    </row>
    <row r="9" spans="1:15" x14ac:dyDescent="0.25">
      <c r="A9" s="37">
        <v>4</v>
      </c>
      <c r="B9" s="38">
        <v>14</v>
      </c>
      <c r="C9" s="38">
        <v>11.76</v>
      </c>
      <c r="D9" s="38">
        <v>13.6</v>
      </c>
      <c r="E9" s="38">
        <v>16.8</v>
      </c>
      <c r="F9" s="38">
        <v>12.4983372</v>
      </c>
      <c r="G9" s="38">
        <v>13.1</v>
      </c>
      <c r="H9" s="38">
        <v>23.065232083873834</v>
      </c>
      <c r="I9" s="42" t="s">
        <v>24</v>
      </c>
      <c r="J9" s="38">
        <v>0</v>
      </c>
      <c r="L9" s="41"/>
      <c r="M9" s="35"/>
      <c r="N9" s="35"/>
      <c r="O9" s="35"/>
    </row>
    <row r="10" spans="1:15" x14ac:dyDescent="0.25">
      <c r="A10" s="37">
        <v>5</v>
      </c>
      <c r="B10" s="38">
        <v>11.1</v>
      </c>
      <c r="C10" s="38">
        <v>9.8000000000000007</v>
      </c>
      <c r="D10" s="38">
        <v>9.8000000000000007</v>
      </c>
      <c r="E10" s="38">
        <v>10.4</v>
      </c>
      <c r="F10" s="38">
        <v>9.0761070947368427</v>
      </c>
      <c r="G10" s="38">
        <v>12.7</v>
      </c>
      <c r="H10" s="38">
        <v>20.882042992015279</v>
      </c>
      <c r="I10" s="42" t="s">
        <v>24</v>
      </c>
      <c r="J10" s="38">
        <v>5.916027171958409</v>
      </c>
      <c r="L10" s="41"/>
      <c r="M10" s="35"/>
      <c r="N10" s="35"/>
      <c r="O10" s="35"/>
    </row>
    <row r="11" spans="1:15" x14ac:dyDescent="0.25">
      <c r="A11" s="37">
        <v>6</v>
      </c>
      <c r="B11" s="38">
        <v>22.3</v>
      </c>
      <c r="C11" s="38">
        <v>20</v>
      </c>
      <c r="D11" s="38">
        <v>17.7</v>
      </c>
      <c r="E11" s="38">
        <v>15.1</v>
      </c>
      <c r="F11" s="38">
        <v>16.044248765217393</v>
      </c>
      <c r="G11" s="38">
        <v>23</v>
      </c>
      <c r="H11" s="38">
        <v>31.550937173815086</v>
      </c>
      <c r="I11" s="42" t="s">
        <v>24</v>
      </c>
      <c r="J11" s="38">
        <v>20.383797505164758</v>
      </c>
      <c r="L11" s="41"/>
      <c r="M11" s="35"/>
      <c r="N11" s="35"/>
      <c r="O11" s="35"/>
    </row>
    <row r="12" spans="1:15" x14ac:dyDescent="0.25">
      <c r="A12" s="37">
        <v>7</v>
      </c>
      <c r="B12" s="38">
        <v>174</v>
      </c>
      <c r="C12" s="38">
        <v>17.739999999999998</v>
      </c>
      <c r="D12" s="38">
        <v>170</v>
      </c>
      <c r="E12" s="38">
        <v>178</v>
      </c>
      <c r="F12" s="38">
        <v>183.74925999999999</v>
      </c>
      <c r="G12" s="38">
        <v>165</v>
      </c>
      <c r="H12" s="38">
        <v>177.08522082750238</v>
      </c>
      <c r="I12" s="42" t="s">
        <v>25</v>
      </c>
      <c r="J12" s="38">
        <v>0</v>
      </c>
      <c r="L12" s="41"/>
      <c r="M12" s="35"/>
      <c r="N12" s="35"/>
      <c r="O12" s="35"/>
    </row>
    <row r="13" spans="1:15" x14ac:dyDescent="0.25">
      <c r="A13" s="37">
        <v>8</v>
      </c>
      <c r="B13" s="38">
        <v>103</v>
      </c>
      <c r="C13" s="38">
        <v>105.99</v>
      </c>
      <c r="D13" s="38">
        <v>106</v>
      </c>
      <c r="E13" s="38">
        <v>133</v>
      </c>
      <c r="F13" s="38">
        <v>111.92562000000001</v>
      </c>
      <c r="G13" s="38">
        <v>116</v>
      </c>
      <c r="H13" s="38">
        <v>119.01161558432429</v>
      </c>
      <c r="I13" s="42" t="s">
        <v>25</v>
      </c>
      <c r="J13" s="38">
        <v>5.9146408962544283</v>
      </c>
      <c r="L13" s="41"/>
      <c r="M13" s="35"/>
      <c r="N13" s="35"/>
      <c r="O13" s="35"/>
    </row>
    <row r="14" spans="1:15" x14ac:dyDescent="0.25">
      <c r="A14" s="37">
        <v>9</v>
      </c>
      <c r="B14" s="38">
        <v>131</v>
      </c>
      <c r="C14" s="38">
        <v>134.84</v>
      </c>
      <c r="D14" s="38">
        <v>124</v>
      </c>
      <c r="E14" s="38">
        <v>130</v>
      </c>
      <c r="F14" s="38">
        <v>126.86208228571428</v>
      </c>
      <c r="G14" s="38">
        <v>128</v>
      </c>
      <c r="H14" s="38">
        <v>134.31878685343756</v>
      </c>
      <c r="I14" s="42" t="s">
        <v>25</v>
      </c>
      <c r="J14" s="38">
        <v>20.524978787783557</v>
      </c>
      <c r="L14" s="41"/>
      <c r="M14" s="35"/>
      <c r="N14" s="35"/>
      <c r="O14" s="35"/>
    </row>
    <row r="15" spans="1:15" x14ac:dyDescent="0.25">
      <c r="A15" s="37">
        <v>10</v>
      </c>
      <c r="B15" s="38">
        <v>81.3</v>
      </c>
      <c r="C15" s="38">
        <v>84.36</v>
      </c>
      <c r="D15" s="38">
        <v>81</v>
      </c>
      <c r="E15" s="38">
        <v>87.6</v>
      </c>
      <c r="F15" s="38">
        <v>89.417611500000007</v>
      </c>
      <c r="G15" s="38">
        <v>90</v>
      </c>
      <c r="H15" s="38">
        <v>122.25260975608198</v>
      </c>
      <c r="I15" s="42" t="s">
        <v>26</v>
      </c>
      <c r="J15" s="38">
        <v>20.518031971032148</v>
      </c>
      <c r="L15" s="41"/>
      <c r="M15" s="35"/>
      <c r="N15" s="35"/>
      <c r="O15" s="35"/>
    </row>
    <row r="16" spans="1:15" x14ac:dyDescent="0.25">
      <c r="A16" s="37">
        <v>11</v>
      </c>
      <c r="B16" s="38">
        <v>104</v>
      </c>
      <c r="C16" s="38">
        <v>109.25</v>
      </c>
      <c r="D16" s="38">
        <v>107</v>
      </c>
      <c r="E16" s="38">
        <v>137</v>
      </c>
      <c r="F16" s="38">
        <v>119.55581345454546</v>
      </c>
      <c r="G16" s="38">
        <v>120</v>
      </c>
      <c r="H16" s="38">
        <v>171.42370252870677</v>
      </c>
      <c r="I16" s="42" t="s">
        <v>26</v>
      </c>
      <c r="J16" s="38">
        <v>8.8508639348028471</v>
      </c>
      <c r="L16" s="41"/>
      <c r="M16" s="35"/>
      <c r="N16" s="35"/>
      <c r="O16" s="35"/>
    </row>
    <row r="17" spans="1:15" x14ac:dyDescent="0.25">
      <c r="A17" s="37">
        <v>12</v>
      </c>
      <c r="B17" s="38">
        <v>89.9</v>
      </c>
      <c r="C17" s="38">
        <v>90.96</v>
      </c>
      <c r="D17" s="38">
        <v>91.1</v>
      </c>
      <c r="E17" s="38">
        <v>93.2</v>
      </c>
      <c r="F17" s="38">
        <v>91.027772571428557</v>
      </c>
      <c r="G17" s="38">
        <v>85</v>
      </c>
      <c r="H17" s="38">
        <v>121.38166022304634</v>
      </c>
      <c r="I17" s="42" t="s">
        <v>26</v>
      </c>
      <c r="J17" s="38">
        <v>0</v>
      </c>
      <c r="L17" s="41"/>
      <c r="M17" s="35"/>
      <c r="N17" s="35"/>
      <c r="O17" s="35"/>
    </row>
    <row r="18" spans="1:15" x14ac:dyDescent="0.25">
      <c r="A18" s="43">
        <v>13</v>
      </c>
      <c r="B18" s="38">
        <v>47</v>
      </c>
      <c r="C18" s="38">
        <v>45.95</v>
      </c>
      <c r="D18" s="38">
        <v>47.3</v>
      </c>
      <c r="E18" s="38">
        <v>47.4</v>
      </c>
      <c r="F18" s="38">
        <v>47.584280666666672</v>
      </c>
      <c r="G18" s="38">
        <v>48</v>
      </c>
      <c r="H18" s="38">
        <v>48.946616401763208</v>
      </c>
      <c r="I18" s="39" t="s">
        <v>23</v>
      </c>
      <c r="J18" s="38">
        <v>0</v>
      </c>
      <c r="L18" s="41"/>
      <c r="M18" s="35"/>
      <c r="N18" s="35"/>
      <c r="O18" s="35"/>
    </row>
    <row r="19" spans="1:15" x14ac:dyDescent="0.25">
      <c r="A19" s="44"/>
      <c r="B19" s="45"/>
      <c r="C19" s="69" t="s">
        <v>27</v>
      </c>
      <c r="D19" s="69"/>
      <c r="E19" s="69"/>
      <c r="F19" s="69"/>
      <c r="H19" s="44"/>
      <c r="I19" s="44"/>
      <c r="J19" s="46"/>
      <c r="L19" s="35"/>
      <c r="M19" s="35"/>
      <c r="N19" s="35"/>
      <c r="O19" s="35"/>
    </row>
    <row r="20" spans="1:15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6"/>
    </row>
    <row r="21" spans="1:15" x14ac:dyDescent="0.25">
      <c r="A21" s="70" t="s">
        <v>29</v>
      </c>
      <c r="B21" s="70"/>
      <c r="C21" s="70"/>
      <c r="D21" s="70"/>
      <c r="E21" s="70"/>
      <c r="F21" s="70"/>
      <c r="G21" s="70"/>
      <c r="H21" s="70"/>
      <c r="I21" s="70"/>
      <c r="J21" s="44"/>
    </row>
    <row r="23" spans="1:15" x14ac:dyDescent="0.25">
      <c r="A23" s="30" t="s">
        <v>17</v>
      </c>
      <c r="B23" s="71" t="s">
        <v>18</v>
      </c>
      <c r="C23" s="72"/>
      <c r="D23" s="72"/>
      <c r="E23" s="72"/>
      <c r="F23" s="72"/>
      <c r="G23" s="73"/>
      <c r="H23" s="30" t="s">
        <v>20</v>
      </c>
      <c r="I23" s="47" t="s">
        <v>21</v>
      </c>
    </row>
    <row r="24" spans="1:15" x14ac:dyDescent="0.25">
      <c r="A24" s="48"/>
      <c r="B24" s="33">
        <v>187</v>
      </c>
      <c r="C24" s="33">
        <v>256</v>
      </c>
      <c r="D24" s="33">
        <v>324</v>
      </c>
      <c r="E24" s="33">
        <v>482</v>
      </c>
      <c r="F24" s="33">
        <v>516</v>
      </c>
      <c r="G24" s="33">
        <v>761</v>
      </c>
      <c r="H24" s="48"/>
      <c r="I24" s="49" t="s">
        <v>22</v>
      </c>
    </row>
    <row r="25" spans="1:15" x14ac:dyDescent="0.25">
      <c r="A25" s="37">
        <v>1</v>
      </c>
      <c r="B25" s="50">
        <f t="shared" ref="B25:G37" si="0">(B6-$H6)/$H6</f>
        <v>-3.3641066999350232E-2</v>
      </c>
      <c r="C25" s="50">
        <f t="shared" si="0"/>
        <v>-0.19381557090474327</v>
      </c>
      <c r="D25" s="50">
        <f t="shared" si="0"/>
        <v>-3.3641066999350232E-2</v>
      </c>
      <c r="E25" s="50">
        <f t="shared" si="0"/>
        <v>-3.3641066999350232E-2</v>
      </c>
      <c r="F25" s="50">
        <f t="shared" si="0"/>
        <v>-6.6557336160336975E-2</v>
      </c>
      <c r="G25" s="50">
        <f t="shared" si="0"/>
        <v>-3.9770193424301443E-2</v>
      </c>
      <c r="H25" s="39" t="s">
        <v>23</v>
      </c>
      <c r="I25" s="51">
        <v>0</v>
      </c>
    </row>
    <row r="26" spans="1:15" x14ac:dyDescent="0.25">
      <c r="A26" s="37">
        <v>2</v>
      </c>
      <c r="B26" s="50">
        <f t="shared" si="0"/>
        <v>-6.0947811915718825E-2</v>
      </c>
      <c r="C26" s="50">
        <f t="shared" si="0"/>
        <v>-0.11266791704405306</v>
      </c>
      <c r="D26" s="50">
        <f t="shared" si="0"/>
        <v>-9.5620508091138409E-2</v>
      </c>
      <c r="E26" s="50">
        <f t="shared" si="0"/>
        <v>-6.0947811915718825E-2</v>
      </c>
      <c r="F26" s="50">
        <f t="shared" si="0"/>
        <v>-8.5639440412901016E-2</v>
      </c>
      <c r="G26" s="50">
        <f t="shared" si="0"/>
        <v>-4.6500855175960649E-2</v>
      </c>
      <c r="H26" s="39" t="s">
        <v>23</v>
      </c>
      <c r="I26" s="51">
        <v>20.95</v>
      </c>
    </row>
    <row r="27" spans="1:15" x14ac:dyDescent="0.25">
      <c r="A27" s="37">
        <v>3</v>
      </c>
      <c r="B27" s="50">
        <f t="shared" si="0"/>
        <v>-0.12020367768911827</v>
      </c>
      <c r="C27" s="50">
        <f t="shared" si="0"/>
        <v>-0.11171333555772657</v>
      </c>
      <c r="D27" s="50">
        <f t="shared" si="0"/>
        <v>-0.10789883402043461</v>
      </c>
      <c r="E27" s="50">
        <f t="shared" si="0"/>
        <v>0.12712368005142324</v>
      </c>
      <c r="F27" s="50">
        <f t="shared" si="0"/>
        <v>-5.805191231859725E-2</v>
      </c>
      <c r="G27" s="50">
        <f t="shared" si="0"/>
        <v>-5.2527037511358135E-2</v>
      </c>
      <c r="H27" s="39" t="s">
        <v>23</v>
      </c>
      <c r="I27" s="51">
        <v>6.4127928078879544</v>
      </c>
    </row>
    <row r="28" spans="1:15" x14ac:dyDescent="0.25">
      <c r="A28" s="37">
        <v>4</v>
      </c>
      <c r="B28" s="50">
        <f t="shared" si="0"/>
        <v>-0.39302583433408561</v>
      </c>
      <c r="C28" s="50">
        <f t="shared" si="0"/>
        <v>-0.49014170084063191</v>
      </c>
      <c r="D28" s="50">
        <f t="shared" si="0"/>
        <v>-0.41036795335311177</v>
      </c>
      <c r="E28" s="50">
        <f t="shared" si="0"/>
        <v>-0.27163100120090272</v>
      </c>
      <c r="F28" s="50">
        <f t="shared" si="0"/>
        <v>-0.45813087184419571</v>
      </c>
      <c r="G28" s="50">
        <f t="shared" si="0"/>
        <v>-0.43204560212689441</v>
      </c>
      <c r="H28" s="42" t="s">
        <v>24</v>
      </c>
      <c r="I28" s="51">
        <v>0</v>
      </c>
    </row>
    <row r="29" spans="1:15" x14ac:dyDescent="0.25">
      <c r="A29" s="37">
        <v>5</v>
      </c>
      <c r="B29" s="50">
        <f t="shared" si="0"/>
        <v>-0.46844281451559433</v>
      </c>
      <c r="C29" s="50">
        <f t="shared" si="0"/>
        <v>-0.53069725966241654</v>
      </c>
      <c r="D29" s="50">
        <f t="shared" si="0"/>
        <v>-0.53069725966241654</v>
      </c>
      <c r="E29" s="50">
        <f t="shared" si="0"/>
        <v>-0.50196443882542163</v>
      </c>
      <c r="F29" s="50">
        <f t="shared" si="0"/>
        <v>-0.56536306824924665</v>
      </c>
      <c r="G29" s="50">
        <f t="shared" si="0"/>
        <v>-0.39182195895027461</v>
      </c>
      <c r="H29" s="42" t="s">
        <v>24</v>
      </c>
      <c r="I29" s="51">
        <v>5.916027171958409</v>
      </c>
    </row>
    <row r="30" spans="1:15" x14ac:dyDescent="0.25">
      <c r="A30" s="37">
        <v>6</v>
      </c>
      <c r="B30" s="50">
        <f t="shared" si="0"/>
        <v>-0.29320641484756499</v>
      </c>
      <c r="C30" s="50">
        <f t="shared" si="0"/>
        <v>-0.36610440793503585</v>
      </c>
      <c r="D30" s="50">
        <f t="shared" si="0"/>
        <v>-0.43900240102250676</v>
      </c>
      <c r="E30" s="50">
        <f t="shared" si="0"/>
        <v>-0.52140882799095201</v>
      </c>
      <c r="F30" s="50">
        <f t="shared" si="0"/>
        <v>-0.49148107148674752</v>
      </c>
      <c r="G30" s="50">
        <f t="shared" si="0"/>
        <v>-0.27102006912529125</v>
      </c>
      <c r="H30" s="42" t="s">
        <v>24</v>
      </c>
      <c r="I30" s="51">
        <v>20.383797505164758</v>
      </c>
    </row>
    <row r="31" spans="1:15" x14ac:dyDescent="0.25">
      <c r="A31" s="37">
        <v>7</v>
      </c>
      <c r="B31" s="50">
        <f t="shared" si="0"/>
        <v>-1.7422237796499557E-2</v>
      </c>
      <c r="C31" s="50">
        <f t="shared" si="0"/>
        <v>-0.89982224424430968</v>
      </c>
      <c r="D31" s="50">
        <f t="shared" si="0"/>
        <v>-4.001023232991336E-2</v>
      </c>
      <c r="E31" s="50">
        <f t="shared" si="0"/>
        <v>5.1657567369142454E-3</v>
      </c>
      <c r="F31" s="50">
        <f t="shared" si="0"/>
        <v>3.7631820099707863E-2</v>
      </c>
      <c r="G31" s="50">
        <f t="shared" si="0"/>
        <v>-6.824522549668062E-2</v>
      </c>
      <c r="H31" s="42" t="s">
        <v>25</v>
      </c>
      <c r="I31" s="51">
        <v>0</v>
      </c>
    </row>
    <row r="32" spans="1:15" x14ac:dyDescent="0.25">
      <c r="A32" s="37">
        <v>8</v>
      </c>
      <c r="B32" s="50">
        <f t="shared" si="0"/>
        <v>-0.13453825919184709</v>
      </c>
      <c r="C32" s="50">
        <f t="shared" si="0"/>
        <v>-0.10941466108489201</v>
      </c>
      <c r="D32" s="50">
        <f t="shared" si="0"/>
        <v>-0.10933063567316302</v>
      </c>
      <c r="E32" s="50">
        <f t="shared" si="0"/>
        <v>0.11753797599499356</v>
      </c>
      <c r="F32" s="50">
        <f t="shared" si="0"/>
        <v>-5.9540369648234719E-2</v>
      </c>
      <c r="G32" s="50">
        <f t="shared" si="0"/>
        <v>-2.5305223944216138E-2</v>
      </c>
      <c r="H32" s="42" t="s">
        <v>25</v>
      </c>
      <c r="I32" s="51">
        <v>5.9146408962544283</v>
      </c>
    </row>
    <row r="33" spans="1:17" x14ac:dyDescent="0.25">
      <c r="A33" s="37">
        <v>9</v>
      </c>
      <c r="B33" s="50">
        <f t="shared" si="0"/>
        <v>-2.4708284903279129E-2</v>
      </c>
      <c r="C33" s="50">
        <f t="shared" si="0"/>
        <v>3.8804188064263034E-3</v>
      </c>
      <c r="D33" s="50">
        <f t="shared" si="0"/>
        <v>-7.6823109374096268E-2</v>
      </c>
      <c r="E33" s="50">
        <f t="shared" si="0"/>
        <v>-3.215325982768158E-2</v>
      </c>
      <c r="F33" s="50">
        <f t="shared" si="0"/>
        <v>-5.5514978525377012E-2</v>
      </c>
      <c r="G33" s="50">
        <f t="shared" si="0"/>
        <v>-4.7043209676486474E-2</v>
      </c>
      <c r="H33" s="42" t="s">
        <v>25</v>
      </c>
      <c r="I33" s="51">
        <v>20.524978787783557</v>
      </c>
    </row>
    <row r="34" spans="1:17" x14ac:dyDescent="0.25">
      <c r="A34" s="37">
        <v>10</v>
      </c>
      <c r="B34" s="50">
        <f t="shared" si="0"/>
        <v>-0.33498352172432555</v>
      </c>
      <c r="C34" s="50">
        <f t="shared" si="0"/>
        <v>-0.30995338121358063</v>
      </c>
      <c r="D34" s="50">
        <f t="shared" si="0"/>
        <v>-0.33743745706851624</v>
      </c>
      <c r="E34" s="50">
        <f t="shared" si="0"/>
        <v>-0.28345087949632131</v>
      </c>
      <c r="F34" s="50">
        <f t="shared" si="0"/>
        <v>-0.2685832091567964</v>
      </c>
      <c r="G34" s="50">
        <f t="shared" si="0"/>
        <v>-0.26381939674279581</v>
      </c>
      <c r="H34" s="42" t="s">
        <v>26</v>
      </c>
      <c r="I34" s="51">
        <v>20.518031971032148</v>
      </c>
    </row>
    <row r="35" spans="1:17" x14ac:dyDescent="0.25">
      <c r="A35" s="37">
        <v>11</v>
      </c>
      <c r="B35" s="50">
        <f t="shared" si="0"/>
        <v>-0.39331610234830822</v>
      </c>
      <c r="C35" s="50">
        <f t="shared" si="0"/>
        <v>-0.36269023251492954</v>
      </c>
      <c r="D35" s="50">
        <f t="shared" si="0"/>
        <v>-0.37581560530066321</v>
      </c>
      <c r="E35" s="50">
        <f t="shared" si="0"/>
        <v>-0.20081063482421369</v>
      </c>
      <c r="F35" s="50">
        <f t="shared" si="0"/>
        <v>-0.30257127986997873</v>
      </c>
      <c r="G35" s="50">
        <f t="shared" si="0"/>
        <v>-0.29998011809420178</v>
      </c>
      <c r="H35" s="42" t="s">
        <v>26</v>
      </c>
      <c r="I35" s="51">
        <v>8.8508639348028471</v>
      </c>
    </row>
    <row r="36" spans="1:17" x14ac:dyDescent="0.25">
      <c r="A36" s="37">
        <v>12</v>
      </c>
      <c r="B36" s="50">
        <f t="shared" si="0"/>
        <v>-0.2593609295275483</v>
      </c>
      <c r="C36" s="50">
        <f t="shared" si="0"/>
        <v>-0.25062814404700556</v>
      </c>
      <c r="D36" s="50">
        <f t="shared" si="0"/>
        <v>-0.24947475728542445</v>
      </c>
      <c r="E36" s="50">
        <f t="shared" si="0"/>
        <v>-0.2321739558617075</v>
      </c>
      <c r="F36" s="50">
        <f t="shared" si="0"/>
        <v>-0.25006980128497691</v>
      </c>
      <c r="G36" s="50">
        <f t="shared" si="0"/>
        <v>-0.29972946618288776</v>
      </c>
      <c r="H36" s="42" t="s">
        <v>26</v>
      </c>
      <c r="I36" s="51">
        <v>0</v>
      </c>
    </row>
    <row r="37" spans="1:17" x14ac:dyDescent="0.25">
      <c r="A37" s="37">
        <v>13</v>
      </c>
      <c r="B37" s="50">
        <f t="shared" si="0"/>
        <v>-3.9770193424301443E-2</v>
      </c>
      <c r="C37" s="50">
        <f t="shared" si="0"/>
        <v>-6.1222135911630816E-2</v>
      </c>
      <c r="D37" s="50">
        <f t="shared" si="0"/>
        <v>-3.3641066999350232E-2</v>
      </c>
      <c r="E37" s="50">
        <f t="shared" si="0"/>
        <v>-3.1598024857699782E-2</v>
      </c>
      <c r="F37" s="50">
        <f t="shared" si="0"/>
        <v>-2.7833093178785302E-2</v>
      </c>
      <c r="G37" s="50">
        <f t="shared" si="0"/>
        <v>-1.9339772007797216E-2</v>
      </c>
      <c r="H37" s="39" t="s">
        <v>23</v>
      </c>
      <c r="I37" s="51">
        <v>0</v>
      </c>
    </row>
    <row r="39" spans="1:17" x14ac:dyDescent="0.25">
      <c r="A39" s="70" t="s">
        <v>30</v>
      </c>
      <c r="B39" s="70"/>
      <c r="C39" s="70"/>
      <c r="D39" s="70"/>
      <c r="E39" s="70"/>
      <c r="F39" s="70"/>
      <c r="G39" s="70"/>
      <c r="H39" s="70"/>
      <c r="I39" s="70"/>
      <c r="J39" s="44"/>
    </row>
    <row r="40" spans="1:17" x14ac:dyDescent="0.25">
      <c r="A40" s="44"/>
      <c r="B40" s="52"/>
      <c r="C40" s="52"/>
      <c r="D40" s="52"/>
      <c r="E40" s="52"/>
      <c r="F40" s="52"/>
      <c r="G40" s="53"/>
      <c r="H40" s="54"/>
      <c r="I40" s="44"/>
      <c r="J40" s="44"/>
    </row>
    <row r="41" spans="1:17" x14ac:dyDescent="0.25">
      <c r="A41" s="30" t="s">
        <v>17</v>
      </c>
      <c r="B41" s="71" t="s">
        <v>18</v>
      </c>
      <c r="C41" s="72"/>
      <c r="D41" s="72"/>
      <c r="E41" s="72"/>
      <c r="F41" s="72"/>
      <c r="G41" s="73"/>
      <c r="H41" s="31" t="s">
        <v>21</v>
      </c>
      <c r="I41" s="44"/>
      <c r="J41" s="44"/>
    </row>
    <row r="42" spans="1:17" x14ac:dyDescent="0.25">
      <c r="A42" s="48"/>
      <c r="B42" s="33">
        <v>187</v>
      </c>
      <c r="C42" s="33">
        <v>256</v>
      </c>
      <c r="D42" s="33">
        <v>324</v>
      </c>
      <c r="E42" s="33">
        <v>482</v>
      </c>
      <c r="F42" s="33">
        <v>516</v>
      </c>
      <c r="G42" s="33">
        <v>761</v>
      </c>
      <c r="H42" s="48" t="s">
        <v>22</v>
      </c>
      <c r="I42" s="44"/>
      <c r="J42" s="44"/>
    </row>
    <row r="43" spans="1:17" x14ac:dyDescent="0.25">
      <c r="A43" s="66" t="s">
        <v>24</v>
      </c>
      <c r="B43" s="67"/>
      <c r="C43" s="67"/>
      <c r="D43" s="67"/>
      <c r="E43" s="67"/>
      <c r="F43" s="67"/>
      <c r="G43" s="67"/>
      <c r="H43" s="68"/>
      <c r="I43" s="55"/>
      <c r="J43" s="44"/>
    </row>
    <row r="44" spans="1:17" x14ac:dyDescent="0.25">
      <c r="A44" s="37">
        <v>4</v>
      </c>
      <c r="B44" s="56">
        <f t="shared" ref="B44:G44" si="1">(B9/$H9)/(B6/$H6)</f>
        <v>0.6281042632691286</v>
      </c>
      <c r="C44" s="56">
        <f t="shared" si="1"/>
        <v>0.63243382129267667</v>
      </c>
      <c r="D44" s="56">
        <f t="shared" si="1"/>
        <v>0.61015842717572499</v>
      </c>
      <c r="E44" s="56">
        <f t="shared" si="1"/>
        <v>0.75372511592295444</v>
      </c>
      <c r="F44" s="56">
        <f t="shared" si="1"/>
        <v>0.58050606550043116</v>
      </c>
      <c r="G44" s="56">
        <f t="shared" si="1"/>
        <v>0.59147757545509139</v>
      </c>
      <c r="H44" s="51">
        <v>0</v>
      </c>
      <c r="I44" s="57"/>
      <c r="J44" s="44"/>
      <c r="Q44" s="58"/>
    </row>
    <row r="45" spans="1:17" x14ac:dyDescent="0.25">
      <c r="A45" s="37">
        <v>5</v>
      </c>
      <c r="B45" s="56">
        <f t="shared" ref="B45:G45" si="2">(B10/$H10)/(B8/$H8)</f>
        <v>0.60418209533794398</v>
      </c>
      <c r="C45" s="56">
        <f t="shared" si="2"/>
        <v>0.52832352338897659</v>
      </c>
      <c r="D45" s="56">
        <f t="shared" si="2"/>
        <v>0.52606448487517543</v>
      </c>
      <c r="E45" s="56">
        <f t="shared" si="2"/>
        <v>0.44186416272600731</v>
      </c>
      <c r="F45" s="56">
        <f t="shared" si="2"/>
        <v>0.46142344512913497</v>
      </c>
      <c r="G45" s="56">
        <f t="shared" si="2"/>
        <v>0.64189487735067285</v>
      </c>
      <c r="H45" s="51">
        <v>5.916027171958409</v>
      </c>
      <c r="I45" s="57"/>
      <c r="J45" s="59"/>
      <c r="Q45" s="58"/>
    </row>
    <row r="46" spans="1:17" x14ac:dyDescent="0.25">
      <c r="A46" s="60">
        <v>6</v>
      </c>
      <c r="B46" s="56">
        <f t="shared" ref="B46:G46" si="3">(B11/$H11)/(B7/$H7)</f>
        <v>0.75266699137811865</v>
      </c>
      <c r="C46" s="56">
        <f t="shared" si="3"/>
        <v>0.71438371748408314</v>
      </c>
      <c r="D46" s="56">
        <f t="shared" si="3"/>
        <v>0.62031216319755678</v>
      </c>
      <c r="E46" s="56">
        <f t="shared" si="3"/>
        <v>0.50965343362374838</v>
      </c>
      <c r="F46" s="56">
        <f t="shared" si="3"/>
        <v>0.55614705072459181</v>
      </c>
      <c r="G46" s="56">
        <f t="shared" si="3"/>
        <v>0.76453128965232175</v>
      </c>
      <c r="H46" s="51">
        <v>20.383797505164758</v>
      </c>
      <c r="I46" s="57"/>
      <c r="J46" s="44"/>
      <c r="Q46" s="58"/>
    </row>
    <row r="47" spans="1:17" x14ac:dyDescent="0.25">
      <c r="A47" s="66" t="s">
        <v>25</v>
      </c>
      <c r="B47" s="67"/>
      <c r="C47" s="67"/>
      <c r="D47" s="67"/>
      <c r="E47" s="67"/>
      <c r="F47" s="67"/>
      <c r="G47" s="67"/>
      <c r="H47" s="68"/>
      <c r="I47" s="61"/>
      <c r="J47" s="54"/>
    </row>
    <row r="48" spans="1:17" x14ac:dyDescent="0.25">
      <c r="A48" s="62">
        <v>7</v>
      </c>
      <c r="B48" s="56">
        <f t="shared" ref="B48:G48" si="4">(B12/$H12)/(B6/$H6)</f>
        <v>1.0167834421031214</v>
      </c>
      <c r="C48" s="56">
        <f>(C12/$H12)/(C6/$H6)</f>
        <v>0.12426158598487824</v>
      </c>
      <c r="D48" s="56">
        <f t="shared" si="4"/>
        <v>0.99340911010075084</v>
      </c>
      <c r="E48" s="56">
        <f t="shared" si="4"/>
        <v>1.0401577741054921</v>
      </c>
      <c r="F48" s="56">
        <f t="shared" si="4"/>
        <v>1.1116181639175016</v>
      </c>
      <c r="G48" s="56">
        <f t="shared" si="4"/>
        <v>0.97034560698139039</v>
      </c>
      <c r="H48" s="51">
        <v>0</v>
      </c>
      <c r="I48" s="61"/>
      <c r="J48" s="44"/>
    </row>
    <row r="49" spans="1:10" x14ac:dyDescent="0.25">
      <c r="A49" s="37">
        <v>8</v>
      </c>
      <c r="B49" s="56">
        <f t="shared" ref="B49:G49" si="5">(B13/$H13)/(B8/$H8)</f>
        <v>0.98370693177589397</v>
      </c>
      <c r="C49" s="56">
        <f t="shared" si="5"/>
        <v>1.0025877619971677</v>
      </c>
      <c r="D49" s="56">
        <f t="shared" si="5"/>
        <v>0.99839502322457319</v>
      </c>
      <c r="E49" s="56">
        <f t="shared" si="5"/>
        <v>0.99149542838458293</v>
      </c>
      <c r="F49" s="56">
        <f t="shared" si="5"/>
        <v>0.99841980959555721</v>
      </c>
      <c r="G49" s="56">
        <f t="shared" si="5"/>
        <v>1.0287309661012816</v>
      </c>
      <c r="H49" s="51">
        <v>5.9146408962544283</v>
      </c>
      <c r="I49" s="61"/>
    </row>
    <row r="50" spans="1:10" x14ac:dyDescent="0.25">
      <c r="A50" s="60">
        <v>9</v>
      </c>
      <c r="B50" s="56">
        <f t="shared" ref="B50:G50" si="6">(B14/$H14)/(B7/$H7)</f>
        <v>1.0385916006291092</v>
      </c>
      <c r="C50" s="56">
        <f t="shared" si="6"/>
        <v>1.1313469197036412</v>
      </c>
      <c r="D50" s="56">
        <f t="shared" si="6"/>
        <v>1.0207848573361242</v>
      </c>
      <c r="E50" s="56">
        <f t="shared" si="6"/>
        <v>1.0306634204716352</v>
      </c>
      <c r="F50" s="56">
        <f t="shared" si="6"/>
        <v>1.0329459331679043</v>
      </c>
      <c r="G50" s="56">
        <f t="shared" si="6"/>
        <v>0.99943119560885829</v>
      </c>
      <c r="H50" s="51">
        <v>20.524978787783557</v>
      </c>
      <c r="I50" s="61"/>
    </row>
    <row r="51" spans="1:10" x14ac:dyDescent="0.25">
      <c r="A51" s="66" t="s">
        <v>26</v>
      </c>
      <c r="B51" s="67"/>
      <c r="C51" s="67"/>
      <c r="D51" s="67"/>
      <c r="E51" s="67"/>
      <c r="F51" s="67"/>
      <c r="G51" s="67"/>
      <c r="H51" s="68"/>
      <c r="I51" s="61"/>
    </row>
    <row r="52" spans="1:10" x14ac:dyDescent="0.25">
      <c r="A52" s="62">
        <v>10</v>
      </c>
      <c r="B52" s="56">
        <f t="shared" ref="B52:G53" si="7">(B15/$H15)/(B7/$H7)</f>
        <v>0.70817840234454399</v>
      </c>
      <c r="C52" s="56">
        <f t="shared" si="7"/>
        <v>0.77766445284800767</v>
      </c>
      <c r="D52" s="56">
        <f t="shared" si="7"/>
        <v>0.73261562083083276</v>
      </c>
      <c r="E52" s="56">
        <f t="shared" si="7"/>
        <v>0.7630556955151544</v>
      </c>
      <c r="F52" s="56">
        <f t="shared" si="7"/>
        <v>0.79992163176142694</v>
      </c>
      <c r="G52" s="56">
        <f t="shared" si="7"/>
        <v>0.77208312902373977</v>
      </c>
      <c r="H52" s="51">
        <v>20.518031971032148</v>
      </c>
      <c r="I52" s="61"/>
      <c r="J52" s="44"/>
    </row>
    <row r="53" spans="1:10" x14ac:dyDescent="0.25">
      <c r="A53" s="37">
        <v>11</v>
      </c>
      <c r="B53" s="56">
        <f t="shared" si="7"/>
        <v>0.68957312308168084</v>
      </c>
      <c r="C53" s="56">
        <f t="shared" si="7"/>
        <v>0.71745956907415331</v>
      </c>
      <c r="D53" s="56">
        <f t="shared" si="7"/>
        <v>0.69967893609236065</v>
      </c>
      <c r="E53" s="56">
        <f t="shared" si="7"/>
        <v>0.70905205819056571</v>
      </c>
      <c r="F53" s="56">
        <f t="shared" si="7"/>
        <v>0.74041099424782131</v>
      </c>
      <c r="G53" s="56">
        <f t="shared" si="7"/>
        <v>0.73882834615894377</v>
      </c>
      <c r="H53" s="51">
        <v>8.8508639348028471</v>
      </c>
      <c r="I53" s="61"/>
    </row>
    <row r="54" spans="1:10" x14ac:dyDescent="0.25">
      <c r="A54" s="37">
        <v>12</v>
      </c>
      <c r="B54" s="56">
        <f t="shared" ref="B54:G54" si="8">(B17/$H17)/(B6/$H6)</f>
        <v>0.766422335614663</v>
      </c>
      <c r="C54" s="56">
        <f t="shared" si="8"/>
        <v>0.92952906172348126</v>
      </c>
      <c r="D54" s="56">
        <f t="shared" si="8"/>
        <v>0.77665266712453607</v>
      </c>
      <c r="E54" s="56">
        <f t="shared" si="8"/>
        <v>0.79455574726681411</v>
      </c>
      <c r="F54" s="56">
        <f t="shared" si="8"/>
        <v>0.80340253104591142</v>
      </c>
      <c r="G54" s="56">
        <f t="shared" si="8"/>
        <v>0.72927389779157747</v>
      </c>
      <c r="H54" s="51">
        <v>0</v>
      </c>
      <c r="I54" s="61"/>
    </row>
    <row r="55" spans="1:10" x14ac:dyDescent="0.25">
      <c r="A55" s="44"/>
      <c r="B55" s="63"/>
      <c r="C55" s="63"/>
      <c r="D55" s="63"/>
      <c r="E55" s="63"/>
      <c r="F55" s="63"/>
      <c r="G55" s="63"/>
      <c r="H55" s="44"/>
      <c r="I55" s="44"/>
    </row>
    <row r="56" spans="1:10" x14ac:dyDescent="0.25">
      <c r="A56" s="54"/>
      <c r="B56" s="64"/>
      <c r="C56" s="64"/>
      <c r="D56" s="64"/>
      <c r="E56" s="64"/>
      <c r="F56" s="64"/>
      <c r="G56" s="64"/>
      <c r="H56" s="54"/>
      <c r="I56" s="44"/>
    </row>
    <row r="57" spans="1:10" x14ac:dyDescent="0.25">
      <c r="A57" s="54"/>
      <c r="B57" s="64"/>
      <c r="C57" s="64"/>
      <c r="D57" s="65"/>
      <c r="E57" s="64"/>
      <c r="F57" s="64"/>
      <c r="G57" s="64"/>
      <c r="H57" s="54"/>
      <c r="I57" s="44"/>
    </row>
    <row r="58" spans="1:10" x14ac:dyDescent="0.25">
      <c r="A58" s="54"/>
      <c r="B58" s="64"/>
      <c r="C58" s="64"/>
      <c r="D58" s="64"/>
      <c r="E58" s="64"/>
      <c r="F58" s="64"/>
      <c r="G58" s="64"/>
      <c r="H58" s="54"/>
      <c r="I58" s="44"/>
    </row>
    <row r="59" spans="1:10" x14ac:dyDescent="0.25">
      <c r="A59" s="54"/>
      <c r="B59" s="64"/>
      <c r="C59" s="64"/>
      <c r="D59" s="64"/>
      <c r="E59" s="64"/>
      <c r="F59" s="64"/>
      <c r="G59" s="64"/>
      <c r="H59" s="54"/>
      <c r="I59" s="44"/>
    </row>
    <row r="60" spans="1:10" x14ac:dyDescent="0.25">
      <c r="A60" s="54"/>
      <c r="B60" s="64"/>
      <c r="C60" s="64"/>
      <c r="D60" s="64"/>
      <c r="E60" s="64"/>
      <c r="F60" s="64"/>
      <c r="G60" s="64"/>
      <c r="H60" s="54"/>
      <c r="I60" s="44"/>
    </row>
    <row r="61" spans="1:10" x14ac:dyDescent="0.25">
      <c r="A61" s="54"/>
      <c r="B61" s="64"/>
      <c r="C61" s="64"/>
      <c r="D61" s="64"/>
      <c r="E61" s="64"/>
      <c r="F61" s="64"/>
      <c r="G61" s="64"/>
      <c r="H61" s="54"/>
      <c r="I61" s="44"/>
    </row>
    <row r="62" spans="1:10" x14ac:dyDescent="0.25">
      <c r="A62" s="54"/>
      <c r="B62" s="64"/>
      <c r="C62" s="64"/>
      <c r="D62" s="64"/>
      <c r="E62" s="64"/>
      <c r="F62" s="64"/>
      <c r="G62" s="64"/>
      <c r="H62" s="54"/>
      <c r="I62" s="44"/>
    </row>
    <row r="63" spans="1:10" x14ac:dyDescent="0.25">
      <c r="A63" s="54"/>
      <c r="B63" s="64"/>
      <c r="C63" s="64"/>
      <c r="D63" s="64"/>
      <c r="E63" s="64"/>
      <c r="F63" s="64"/>
      <c r="G63" s="64"/>
      <c r="H63" s="54"/>
      <c r="I63" s="44"/>
    </row>
    <row r="64" spans="1:10" x14ac:dyDescent="0.25">
      <c r="A64" s="54"/>
      <c r="B64" s="64"/>
      <c r="C64" s="64"/>
      <c r="D64" s="64"/>
      <c r="E64" s="64"/>
      <c r="F64" s="64"/>
      <c r="G64" s="64"/>
      <c r="H64" s="54"/>
      <c r="I64" s="44"/>
    </row>
    <row r="65" spans="1:8" x14ac:dyDescent="0.25">
      <c r="A65" s="54"/>
      <c r="B65" s="64"/>
      <c r="C65" s="65"/>
      <c r="D65" s="64"/>
      <c r="E65" s="65"/>
      <c r="F65" s="64"/>
      <c r="G65" s="65"/>
      <c r="H65" s="54"/>
    </row>
    <row r="66" spans="1:8" x14ac:dyDescent="0.25">
      <c r="A66" s="54"/>
      <c r="B66" s="64"/>
      <c r="C66" s="65"/>
      <c r="D66" s="64"/>
      <c r="E66" s="64"/>
      <c r="F66" s="64"/>
      <c r="G66" s="64"/>
      <c r="H66" s="54"/>
    </row>
    <row r="67" spans="1:8" x14ac:dyDescent="0.25">
      <c r="A67" s="54"/>
      <c r="B67" s="64"/>
      <c r="C67" s="64"/>
      <c r="D67" s="64"/>
      <c r="E67" s="64"/>
      <c r="F67" s="64"/>
      <c r="G67" s="64"/>
      <c r="H67" s="54"/>
    </row>
    <row r="68" spans="1:8" x14ac:dyDescent="0.25">
      <c r="A68" s="54"/>
      <c r="B68" s="64"/>
      <c r="C68" s="64"/>
      <c r="D68" s="64"/>
      <c r="E68" s="64"/>
      <c r="F68" s="64"/>
      <c r="G68" s="64"/>
      <c r="H68" s="54"/>
    </row>
    <row r="69" spans="1:8" x14ac:dyDescent="0.25">
      <c r="A69" s="54"/>
      <c r="B69" s="64"/>
      <c r="C69" s="64"/>
      <c r="D69" s="64"/>
      <c r="E69" s="64"/>
      <c r="F69" s="64"/>
      <c r="G69" s="64"/>
      <c r="H69" s="54"/>
    </row>
    <row r="70" spans="1:8" x14ac:dyDescent="0.25">
      <c r="A70" s="54"/>
      <c r="B70" s="64"/>
      <c r="C70" s="64"/>
      <c r="D70" s="64"/>
      <c r="E70" s="64"/>
      <c r="F70" s="64"/>
      <c r="G70" s="64"/>
      <c r="H70" s="54"/>
    </row>
    <row r="71" spans="1:8" x14ac:dyDescent="0.25">
      <c r="A71" s="54"/>
      <c r="B71" s="64"/>
      <c r="C71" s="64"/>
      <c r="D71" s="64"/>
      <c r="E71" s="64"/>
      <c r="F71" s="64"/>
      <c r="G71" s="64"/>
      <c r="H71" s="54"/>
    </row>
    <row r="72" spans="1:8" x14ac:dyDescent="0.25">
      <c r="A72" s="54"/>
      <c r="B72" s="54"/>
      <c r="C72" s="54"/>
      <c r="D72" s="54"/>
      <c r="E72" s="54"/>
      <c r="F72" s="54"/>
      <c r="G72" s="54"/>
      <c r="H72" s="54"/>
    </row>
    <row r="73" spans="1:8" x14ac:dyDescent="0.25">
      <c r="A73" s="54"/>
      <c r="B73" s="54"/>
      <c r="C73" s="54"/>
      <c r="D73" s="54"/>
      <c r="E73" s="54"/>
      <c r="F73" s="54"/>
      <c r="G73" s="54"/>
      <c r="H73" s="54"/>
    </row>
    <row r="74" spans="1:8" x14ac:dyDescent="0.25">
      <c r="A74" s="54"/>
      <c r="B74" s="64"/>
      <c r="C74" s="64"/>
      <c r="D74" s="64"/>
      <c r="E74" s="64"/>
      <c r="F74" s="64"/>
      <c r="G74" s="64"/>
      <c r="H74" s="64"/>
    </row>
    <row r="75" spans="1:8" x14ac:dyDescent="0.25">
      <c r="A75" s="54"/>
      <c r="B75" s="64"/>
      <c r="C75" s="64"/>
      <c r="D75" s="64"/>
      <c r="E75" s="64"/>
      <c r="F75" s="64"/>
      <c r="G75" s="64"/>
      <c r="H75" s="64"/>
    </row>
    <row r="76" spans="1:8" x14ac:dyDescent="0.25">
      <c r="A76" s="54"/>
      <c r="B76" s="64"/>
      <c r="C76" s="64"/>
      <c r="D76" s="64"/>
      <c r="E76" s="64"/>
      <c r="F76" s="64"/>
      <c r="G76" s="64"/>
      <c r="H76" s="64"/>
    </row>
    <row r="77" spans="1:8" x14ac:dyDescent="0.25">
      <c r="A77" s="54"/>
      <c r="B77" s="64"/>
      <c r="C77" s="64"/>
      <c r="D77" s="64"/>
      <c r="E77" s="64"/>
      <c r="F77" s="64"/>
      <c r="G77" s="64"/>
      <c r="H77" s="64"/>
    </row>
    <row r="78" spans="1:8" x14ac:dyDescent="0.25">
      <c r="A78" s="54"/>
      <c r="B78" s="64"/>
      <c r="C78" s="64"/>
      <c r="D78" s="64"/>
      <c r="E78" s="64"/>
      <c r="F78" s="64"/>
      <c r="G78" s="64"/>
      <c r="H78" s="64"/>
    </row>
    <row r="79" spans="1:8" x14ac:dyDescent="0.25">
      <c r="A79" s="54"/>
      <c r="B79" s="64"/>
      <c r="C79" s="64"/>
      <c r="D79" s="64"/>
      <c r="E79" s="64"/>
      <c r="F79" s="64"/>
      <c r="G79" s="64"/>
      <c r="H79" s="64"/>
    </row>
    <row r="80" spans="1:8" x14ac:dyDescent="0.25">
      <c r="A80" s="54"/>
      <c r="B80" s="64"/>
      <c r="C80" s="64"/>
      <c r="D80" s="64"/>
      <c r="E80" s="64"/>
      <c r="F80" s="64"/>
      <c r="G80" s="64"/>
      <c r="H80" s="64"/>
    </row>
    <row r="81" spans="1:8" x14ac:dyDescent="0.25">
      <c r="A81" s="54"/>
      <c r="B81" s="54"/>
      <c r="C81" s="54"/>
      <c r="D81" s="54"/>
      <c r="E81" s="54"/>
      <c r="F81" s="54"/>
      <c r="G81" s="54"/>
      <c r="H81" s="54"/>
    </row>
    <row r="82" spans="1:8" x14ac:dyDescent="0.25">
      <c r="A82" s="54"/>
      <c r="B82" s="54"/>
      <c r="C82" s="54"/>
      <c r="D82" s="54"/>
      <c r="E82" s="54"/>
      <c r="F82" s="54"/>
      <c r="G82" s="54"/>
      <c r="H82" s="54"/>
    </row>
    <row r="83" spans="1:8" x14ac:dyDescent="0.25">
      <c r="A83" s="54"/>
      <c r="B83" s="54"/>
      <c r="C83" s="54"/>
      <c r="D83" s="54"/>
      <c r="E83" s="54"/>
      <c r="F83" s="54"/>
      <c r="G83" s="54"/>
      <c r="H83" s="54"/>
    </row>
    <row r="84" spans="1:8" x14ac:dyDescent="0.25">
      <c r="A84" s="44"/>
      <c r="B84" s="44"/>
      <c r="C84" s="44"/>
      <c r="D84" s="44"/>
      <c r="E84" s="44"/>
      <c r="F84" s="44"/>
      <c r="G84" s="44"/>
      <c r="H84" s="54"/>
    </row>
    <row r="85" spans="1:8" x14ac:dyDescent="0.25">
      <c r="A85" s="44"/>
      <c r="B85" s="44"/>
      <c r="C85" s="44"/>
      <c r="D85" s="44"/>
      <c r="E85" s="44"/>
      <c r="F85" s="44"/>
      <c r="G85" s="44"/>
      <c r="H85" s="54"/>
    </row>
  </sheetData>
  <sheetProtection password="DC07" sheet="1" objects="1" scenarios="1" selectLockedCells="1" selectUnlockedCells="1"/>
  <mergeCells count="12">
    <mergeCell ref="A2:J2"/>
    <mergeCell ref="B4:G4"/>
    <mergeCell ref="H4:H5"/>
    <mergeCell ref="I4:I5"/>
    <mergeCell ref="A47:H47"/>
    <mergeCell ref="A51:H51"/>
    <mergeCell ref="C19:F19"/>
    <mergeCell ref="A21:I21"/>
    <mergeCell ref="A39:I39"/>
    <mergeCell ref="A43:H43"/>
    <mergeCell ref="B41:G41"/>
    <mergeCell ref="B23:G23"/>
  </mergeCells>
  <conditionalFormatting sqref="B44:G46">
    <cfRule type="cellIs" dxfId="2" priority="4" operator="between">
      <formula>$J$44</formula>
      <formula>$M$44</formula>
    </cfRule>
  </conditionalFormatting>
  <conditionalFormatting sqref="B48:G50">
    <cfRule type="cellIs" dxfId="1" priority="5" operator="between">
      <formula>$J$48</formula>
      <formula>$M$48</formula>
    </cfRule>
  </conditionalFormatting>
  <conditionalFormatting sqref="B52:G54">
    <cfRule type="cellIs" dxfId="0" priority="6" operator="between">
      <formula>$J$52</formula>
      <formula>$M$52</formula>
    </cfRule>
  </conditionalFormatting>
  <pageMargins left="0.7" right="0.7" top="0.75" bottom="0.75" header="0.3" footer="0.3"/>
  <pageSetup paperSize="9" scale="5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ngtest xmlns="eba2475f-4c5c-418a-90c2-2b36802fc485">VKL</Ringtest>
    <Jaar xmlns="08cda046-0f15-45eb-a9d5-77306d3264cd">2013</Jaar>
    <DEEL xmlns="08cda046-0f15-45eb-a9d5-77306d3264cd">Deel 3</DEEL>
    <Publicatiedatum xmlns="dda9e79c-c62e-445e-b991-197574827cb3">2021-05-25T07:57:20+00:00</Publicatiedatum>
    <Distributie_x0020_datum xmlns="eba2475f-4c5c-418a-90c2-2b36802fc485">25 januari 2012</Distributie_x0020_datum>
    <PublicURL xmlns="08cda046-0f15-45eb-a9d5-77306d3264cd">https://reflabos.vito.be/ree/LABSVKL_2013-4_Deel3.xlsx</Public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07C976-1757-40DA-B690-830E34F55EAC}"/>
</file>

<file path=customXml/itemProps2.xml><?xml version="1.0" encoding="utf-8"?>
<ds:datastoreItem xmlns:ds="http://schemas.openxmlformats.org/officeDocument/2006/customXml" ds:itemID="{8459C7C6-87B4-4A30-9B9F-CD854E50BCBB}"/>
</file>

<file path=customXml/itemProps3.xml><?xml version="1.0" encoding="utf-8"?>
<ds:datastoreItem xmlns:ds="http://schemas.openxmlformats.org/officeDocument/2006/customXml" ds:itemID="{B434B4B8-49FF-41AC-90E3-1693D86093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TOC stap 1</vt:lpstr>
      <vt:lpstr>TOC stap 2</vt:lpstr>
      <vt:lpstr>TOC stap 3</vt:lpstr>
      <vt:lpstr>TOC stap 13</vt:lpstr>
      <vt:lpstr>RRF</vt:lpstr>
      <vt:lpstr>'TOC stap 1'!Print_Area</vt:lpstr>
      <vt:lpstr>'TOC stap 13'!Print_Area</vt:lpstr>
      <vt:lpstr>'TOC stap 2'!Print_Area</vt:lpstr>
      <vt:lpstr>'TOC stap 3'!Print_Area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2013-4</dc:title>
  <dc:creator>BAEYENSB</dc:creator>
  <cp:lastModifiedBy>Meynen Greet</cp:lastModifiedBy>
  <cp:lastPrinted>2013-08-28T07:21:24Z</cp:lastPrinted>
  <dcterms:created xsi:type="dcterms:W3CDTF">2010-09-21T12:11:22Z</dcterms:created>
  <dcterms:modified xsi:type="dcterms:W3CDTF">2019-05-21T13:51:03Z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7400</vt:r8>
  </property>
  <property fmtid="{D5CDD505-2E9C-101B-9397-08002B2CF9AE}" pid="4" name="DEEL">
    <vt:lpwstr>Deel 3</vt:lpwstr>
  </property>
</Properties>
</file>