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EDFE76D6-D473-41CC-ABF5-C9AAA5BEC4D7}" xr6:coauthVersionLast="31" xr6:coauthVersionMax="31" xr10:uidLastSave="{00000000-0000-0000-0000-000000000000}"/>
  <bookViews>
    <workbookView xWindow="210" yWindow="105" windowWidth="21105" windowHeight="9975" tabRatio="849" activeTab="1" xr2:uid="{00000000-000D-0000-FFFF-FFFF00000000}"/>
  </bookViews>
  <sheets>
    <sheet name="NH3 stap 1" sheetId="33" r:id="rId1"/>
    <sheet name="NH3 stap 2" sheetId="34" r:id="rId2"/>
  </sheets>
  <definedNames>
    <definedName name="_xlnm.Print_Area" localSheetId="0">'NH3 stap 1'!$A$1:$X$31</definedName>
    <definedName name="_xlnm.Print_Area" localSheetId="1">'NH3 stap 2'!$A$1:$X$29</definedName>
  </definedNames>
  <calcPr calcId="179017"/>
</workbook>
</file>

<file path=xl/calcChain.xml><?xml version="1.0" encoding="utf-8"?>
<calcChain xmlns="http://schemas.openxmlformats.org/spreadsheetml/2006/main">
  <c r="J21" i="34" l="1"/>
  <c r="J21" i="33"/>
  <c r="I21" i="33"/>
  <c r="I21" i="34"/>
  <c r="I11" i="34"/>
  <c r="J11" i="34"/>
  <c r="I11" i="33"/>
  <c r="J11" i="33"/>
  <c r="I12" i="34" l="1"/>
  <c r="J12" i="34"/>
  <c r="I13" i="34"/>
  <c r="J13" i="34"/>
  <c r="I14" i="34"/>
  <c r="J14" i="34"/>
  <c r="I15" i="34"/>
  <c r="J15" i="34"/>
  <c r="I16" i="34"/>
  <c r="J16" i="34"/>
  <c r="I17" i="34"/>
  <c r="J17" i="34"/>
  <c r="I18" i="34"/>
  <c r="J18" i="34"/>
  <c r="J19" i="34"/>
  <c r="I20" i="34"/>
  <c r="J20" i="34"/>
  <c r="I15" i="33"/>
  <c r="I16" i="33"/>
  <c r="I17" i="33"/>
  <c r="I18" i="33"/>
  <c r="I19" i="33"/>
  <c r="I20" i="33"/>
  <c r="J12" i="33" l="1"/>
  <c r="J13" i="33"/>
  <c r="J14" i="33"/>
  <c r="J15" i="33"/>
  <c r="J16" i="33"/>
  <c r="J17" i="33"/>
  <c r="J18" i="33"/>
  <c r="J19" i="33"/>
  <c r="J20" i="33"/>
  <c r="I12" i="33"/>
  <c r="I13" i="33"/>
  <c r="I14" i="33"/>
  <c r="D5" i="33"/>
  <c r="D5" i="34" l="1"/>
</calcChain>
</file>

<file path=xl/sharedStrings.xml><?xml version="1.0" encoding="utf-8"?>
<sst xmlns="http://schemas.openxmlformats.org/spreadsheetml/2006/main" count="38" uniqueCount="18">
  <si>
    <t>Labonr.</t>
  </si>
  <si>
    <t/>
  </si>
  <si>
    <t>Uitschieter</t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</si>
  <si>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</si>
  <si>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</si>
  <si>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</si>
  <si>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</si>
  <si>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Gemiddelde:</t>
  </si>
  <si>
    <t>Standaard afw. ref. abs.:</t>
  </si>
  <si>
    <t>Standaard afw. ref. rel.:</t>
  </si>
  <si>
    <t>Aantal Labo's:</t>
  </si>
  <si>
    <t>Z-Score 
(statistisch)</t>
  </si>
  <si>
    <t>%Afw 
(tov ref.waarde)</t>
  </si>
  <si>
    <t>NH3 stap 1</t>
  </si>
  <si>
    <t>NH3 stap 2</t>
  </si>
  <si>
    <t>&lt; 0,1</t>
  </si>
  <si>
    <t>XX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</si>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</sst>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4" fillId="2" borderId="0" xfId="1" applyNumberFormat="1" applyFont="1" applyFill="1" applyBorder="1" applyAlignment="1">
      <alignment horizontal="right" vertical="center"/>
    </xf>
    <xf numFmtId="0" fontId="4" fillId="2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NH3</a:t>
            </a:r>
            <a:r>
              <a:rPr lang="nl-BE" baseline="0"/>
              <a:t> stap 1</a:t>
            </a:r>
            <a:endParaRPr lang="nl-B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'NH3 stap 1'!$C$11:$C$21</c:f>
              <c:numCache>
                <c:formatCode>General</c:formatCode>
                <c:ptCount val="11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364</c:v>
                </c:pt>
                <c:pt idx="6">
                  <c:v>516</c:v>
                </c:pt>
                <c:pt idx="7">
                  <c:v>659</c:v>
                </c:pt>
                <c:pt idx="8">
                  <c:v>697</c:v>
                </c:pt>
                <c:pt idx="9">
                  <c:v>761</c:v>
                </c:pt>
                <c:pt idx="10">
                  <c:v>961</c:v>
                </c:pt>
              </c:numCache>
            </c:numRef>
          </c:cat>
          <c:val>
            <c:numRef>
              <c:f>'NH3 stap 1'!$I$11:$I$21</c:f>
              <c:numCache>
                <c:formatCode>0.000</c:formatCode>
                <c:ptCount val="11"/>
                <c:pt idx="0">
                  <c:v>0.95</c:v>
                </c:pt>
                <c:pt idx="1">
                  <c:v>0.96</c:v>
                </c:pt>
                <c:pt idx="2">
                  <c:v>1.08</c:v>
                </c:pt>
                <c:pt idx="3">
                  <c:v>0.99</c:v>
                </c:pt>
                <c:pt idx="4">
                  <c:v>1.04</c:v>
                </c:pt>
                <c:pt idx="5">
                  <c:v>0.45</c:v>
                </c:pt>
                <c:pt idx="6">
                  <c:v>0.88</c:v>
                </c:pt>
                <c:pt idx="7">
                  <c:v>1.0900000000000001</c:v>
                </c:pt>
                <c:pt idx="8">
                  <c:v>0.88</c:v>
                </c:pt>
                <c:pt idx="9">
                  <c:v>0.96</c:v>
                </c:pt>
                <c:pt idx="1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24-48F9-B0BD-B75057AAE89A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'NH3 stap 1'!$C$11:$C$21</c:f>
              <c:numCache>
                <c:formatCode>General</c:formatCode>
                <c:ptCount val="11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364</c:v>
                </c:pt>
                <c:pt idx="6">
                  <c:v>516</c:v>
                </c:pt>
                <c:pt idx="7">
                  <c:v>659</c:v>
                </c:pt>
                <c:pt idx="8">
                  <c:v>697</c:v>
                </c:pt>
                <c:pt idx="9">
                  <c:v>761</c:v>
                </c:pt>
                <c:pt idx="10">
                  <c:v>961</c:v>
                </c:pt>
              </c:numCache>
            </c:numRef>
          </c:cat>
          <c:val>
            <c:numRef>
              <c:f>'NH3 stap 1'!$J$11:$J$21</c:f>
              <c:numCache>
                <c:formatCode>0.00</c:formatCode>
                <c:ptCount val="11"/>
                <c:pt idx="0">
                  <c:v>0.96766043456291051</c:v>
                </c:pt>
                <c:pt idx="1">
                  <c:v>0.96766043456291051</c:v>
                </c:pt>
                <c:pt idx="2">
                  <c:v>0.96766043456291051</c:v>
                </c:pt>
                <c:pt idx="3">
                  <c:v>0.96766043456291051</c:v>
                </c:pt>
                <c:pt idx="4">
                  <c:v>0.96766043456291051</c:v>
                </c:pt>
                <c:pt idx="5">
                  <c:v>0.96766043456291051</c:v>
                </c:pt>
                <c:pt idx="6">
                  <c:v>0.96766043456291051</c:v>
                </c:pt>
                <c:pt idx="7">
                  <c:v>0.96766043456291051</c:v>
                </c:pt>
                <c:pt idx="8">
                  <c:v>0.96766043456291051</c:v>
                </c:pt>
                <c:pt idx="9">
                  <c:v>0.96766043456291051</c:v>
                </c:pt>
                <c:pt idx="10">
                  <c:v>0.96766043456291051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24-48F9-B0BD-B75057AAE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36832"/>
        <c:axId val="175359488"/>
      </c:lineChart>
      <c:catAx>
        <c:axId val="17533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5359488"/>
        <c:crosses val="autoZero"/>
        <c:auto val="1"/>
        <c:lblAlgn val="ctr"/>
        <c:lblOffset val="100"/>
        <c:noMultiLvlLbl val="1"/>
      </c:catAx>
      <c:valAx>
        <c:axId val="175359488"/>
        <c:scaling>
          <c:orientation val="minMax"/>
          <c:max val="1.1000000000000001"/>
          <c:min val="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75336832"/>
        <c:crosses val="autoZero"/>
        <c:crossBetween val="midCat"/>
        <c:majorUnit val="5.000000000000001E-2"/>
        <c:minorUnit val="2.0000000000000004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NH3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'NH3 stap 2'!$C$11:$C$21</c:f>
              <c:numCache>
                <c:formatCode>General</c:formatCode>
                <c:ptCount val="11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364</c:v>
                </c:pt>
                <c:pt idx="6">
                  <c:v>516</c:v>
                </c:pt>
                <c:pt idx="7">
                  <c:v>659</c:v>
                </c:pt>
                <c:pt idx="8">
                  <c:v>697</c:v>
                </c:pt>
                <c:pt idx="9">
                  <c:v>761</c:v>
                </c:pt>
                <c:pt idx="10">
                  <c:v>961</c:v>
                </c:pt>
              </c:numCache>
            </c:numRef>
          </c:cat>
          <c:val>
            <c:numRef>
              <c:f>'NH3 stap 2'!$I$11:$I$21</c:f>
              <c:numCache>
                <c:formatCode>0.000</c:formatCode>
                <c:ptCount val="11"/>
                <c:pt idx="0">
                  <c:v>0.99</c:v>
                </c:pt>
                <c:pt idx="1">
                  <c:v>1.02</c:v>
                </c:pt>
                <c:pt idx="2">
                  <c:v>1.06</c:v>
                </c:pt>
                <c:pt idx="3">
                  <c:v>1.03</c:v>
                </c:pt>
                <c:pt idx="4">
                  <c:v>0.94</c:v>
                </c:pt>
                <c:pt idx="5">
                  <c:v>0.73</c:v>
                </c:pt>
                <c:pt idx="6">
                  <c:v>0.89</c:v>
                </c:pt>
                <c:pt idx="7">
                  <c:v>1.1499999999999999</c:v>
                </c:pt>
                <c:pt idx="9">
                  <c:v>0.94</c:v>
                </c:pt>
                <c:pt idx="10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83-4BEF-90DF-3C02CDD1CC35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'NH3 stap 2'!$C$11:$C$21</c:f>
              <c:numCache>
                <c:formatCode>General</c:formatCode>
                <c:ptCount val="11"/>
                <c:pt idx="0">
                  <c:v>127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324</c:v>
                </c:pt>
                <c:pt idx="5">
                  <c:v>364</c:v>
                </c:pt>
                <c:pt idx="6">
                  <c:v>516</c:v>
                </c:pt>
                <c:pt idx="7">
                  <c:v>659</c:v>
                </c:pt>
                <c:pt idx="8">
                  <c:v>697</c:v>
                </c:pt>
                <c:pt idx="9">
                  <c:v>761</c:v>
                </c:pt>
                <c:pt idx="10">
                  <c:v>961</c:v>
                </c:pt>
              </c:numCache>
            </c:numRef>
          </c:cat>
          <c:val>
            <c:numRef>
              <c:f>'NH3 stap 2'!$J$11:$J$21</c:f>
              <c:numCache>
                <c:formatCode>0.00</c:formatCode>
                <c:ptCount val="11"/>
                <c:pt idx="0">
                  <c:v>0.95334340763128067</c:v>
                </c:pt>
                <c:pt idx="1">
                  <c:v>0.95334340763128067</c:v>
                </c:pt>
                <c:pt idx="2">
                  <c:v>0.95334340763128067</c:v>
                </c:pt>
                <c:pt idx="3">
                  <c:v>0.95334340763128067</c:v>
                </c:pt>
                <c:pt idx="4">
                  <c:v>0.95334340763128067</c:v>
                </c:pt>
                <c:pt idx="5">
                  <c:v>0.95334340763128067</c:v>
                </c:pt>
                <c:pt idx="6">
                  <c:v>0.95334340763128067</c:v>
                </c:pt>
                <c:pt idx="7">
                  <c:v>0.95334340763128067</c:v>
                </c:pt>
                <c:pt idx="8">
                  <c:v>0.95334340763128067</c:v>
                </c:pt>
                <c:pt idx="9">
                  <c:v>0.95334340763128067</c:v>
                </c:pt>
                <c:pt idx="10">
                  <c:v>0.95334340763128067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83-4BEF-90DF-3C02CDD1C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61440"/>
        <c:axId val="175663360"/>
      </c:lineChart>
      <c:catAx>
        <c:axId val="17566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5663360"/>
        <c:crosses val="autoZero"/>
        <c:auto val="1"/>
        <c:lblAlgn val="ctr"/>
        <c:lblOffset val="100"/>
        <c:noMultiLvlLbl val="1"/>
      </c:catAx>
      <c:valAx>
        <c:axId val="175663360"/>
        <c:scaling>
          <c:orientation val="minMax"/>
          <c:max val="1.1500000000000001"/>
          <c:min val="0.70000000000000007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75661440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7</xdr:row>
      <xdr:rowOff>154781</xdr:rowOff>
    </xdr:from>
    <xdr:to>
      <xdr:col>18</xdr:col>
      <xdr:colOff>154782</xdr:colOff>
      <xdr:row>26</xdr:row>
      <xdr:rowOff>178594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547687</xdr:colOff>
      <xdr:row>8</xdr:row>
      <xdr:rowOff>11905</xdr:rowOff>
    </xdr:from>
    <xdr:to>
      <xdr:col>18</xdr:col>
      <xdr:colOff>107157</xdr:colOff>
      <xdr:row>27</xdr:row>
      <xdr:rowOff>178594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zoomScale="80" zoomScaleNormal="80" workbookViewId="0">
      <selection activeCell="D9" sqref="D9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3" t="s">
        <v>13</v>
      </c>
      <c r="E1" s="13"/>
      <c r="G1" s="3"/>
    </row>
    <row r="2" spans="1:10" ht="18" x14ac:dyDescent="0.25">
      <c r="C2" s="4" t="s">
        <v>4</v>
      </c>
      <c r="D2" s="24">
        <v>19.79</v>
      </c>
      <c r="E2" s="2" t="s">
        <v>5</v>
      </c>
    </row>
    <row r="3" spans="1:10" ht="18" x14ac:dyDescent="0.25">
      <c r="C3" s="4" t="s">
        <v>7</v>
      </c>
      <c r="D3" s="25">
        <v>19.149999999999999</v>
      </c>
      <c r="E3" s="2" t="s">
        <v>5</v>
      </c>
      <c r="G3" s="5"/>
    </row>
    <row r="4" spans="1:10" ht="18" x14ac:dyDescent="0.25">
      <c r="C4" s="4" t="s">
        <v>8</v>
      </c>
      <c r="D4" s="11">
        <v>1.871</v>
      </c>
      <c r="E4" s="2" t="s">
        <v>5</v>
      </c>
      <c r="G4" s="5"/>
    </row>
    <row r="5" spans="1:10" x14ac:dyDescent="0.25">
      <c r="C5" s="4" t="s">
        <v>9</v>
      </c>
      <c r="D5" s="21">
        <f>(D4/D3)*100</f>
        <v>9.7702349869451695</v>
      </c>
      <c r="E5" s="2" t="s">
        <v>3</v>
      </c>
      <c r="G5" s="5"/>
    </row>
    <row r="6" spans="1:10" x14ac:dyDescent="0.25">
      <c r="C6" s="4" t="s">
        <v>10</v>
      </c>
      <c r="D6" s="12">
        <v>11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17</v>
      </c>
      <c r="E9" s="20" t="s">
        <v>11</v>
      </c>
      <c r="F9" s="5" t="s">
        <v>2</v>
      </c>
      <c r="G9" s="20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B11" s="15"/>
      <c r="C11" s="26">
        <v>127</v>
      </c>
      <c r="D11" s="27">
        <v>18.8</v>
      </c>
      <c r="E11" s="23">
        <v>-0.19</v>
      </c>
      <c r="G11" s="22">
        <v>-5</v>
      </c>
      <c r="I11" s="14">
        <f>(100+G11)/100</f>
        <v>0.95</v>
      </c>
      <c r="J11" s="2">
        <f>1+($D$3-$D$2)/$D$2</f>
        <v>0.96766043456291051</v>
      </c>
    </row>
    <row r="12" spans="1:10" x14ac:dyDescent="0.25">
      <c r="B12" s="15"/>
      <c r="C12" s="26">
        <v>187</v>
      </c>
      <c r="D12" s="27">
        <v>19.100000000000001</v>
      </c>
      <c r="E12" s="23">
        <v>-0.03</v>
      </c>
      <c r="G12" s="22">
        <v>-4</v>
      </c>
      <c r="I12" s="14">
        <f t="shared" ref="I12:I21" si="0">(100+G12)/100</f>
        <v>0.96</v>
      </c>
      <c r="J12" s="2">
        <f t="shared" ref="J12:J21" si="1">1+($D$3-$D$2)/$D$2</f>
        <v>0.96766043456291051</v>
      </c>
    </row>
    <row r="13" spans="1:10" x14ac:dyDescent="0.25">
      <c r="B13" s="15"/>
      <c r="C13" s="26">
        <v>215</v>
      </c>
      <c r="D13" s="27">
        <v>21.4</v>
      </c>
      <c r="E13" s="23">
        <v>1.2</v>
      </c>
      <c r="G13" s="22">
        <v>8</v>
      </c>
      <c r="I13" s="14">
        <f t="shared" si="0"/>
        <v>1.08</v>
      </c>
      <c r="J13" s="2">
        <f t="shared" si="1"/>
        <v>0.96766043456291051</v>
      </c>
    </row>
    <row r="14" spans="1:10" x14ac:dyDescent="0.25">
      <c r="B14" s="15"/>
      <c r="C14" s="26">
        <v>249</v>
      </c>
      <c r="D14" s="27">
        <v>19.600000000000001</v>
      </c>
      <c r="E14" s="23">
        <v>0.24</v>
      </c>
      <c r="G14" s="22">
        <v>-1</v>
      </c>
      <c r="I14" s="14">
        <f t="shared" si="0"/>
        <v>0.99</v>
      </c>
      <c r="J14" s="2">
        <f t="shared" si="1"/>
        <v>0.96766043456291051</v>
      </c>
    </row>
    <row r="15" spans="1:10" x14ac:dyDescent="0.25">
      <c r="B15" s="15"/>
      <c r="C15" s="26">
        <v>324</v>
      </c>
      <c r="D15" s="27">
        <v>20.6</v>
      </c>
      <c r="E15" s="23">
        <v>0.77</v>
      </c>
      <c r="G15" s="22">
        <v>4</v>
      </c>
      <c r="I15" s="14">
        <f t="shared" si="0"/>
        <v>1.04</v>
      </c>
      <c r="J15" s="2">
        <f t="shared" si="1"/>
        <v>0.96766043456291051</v>
      </c>
    </row>
    <row r="16" spans="1:10" x14ac:dyDescent="0.25">
      <c r="B16" s="15"/>
      <c r="C16" s="26">
        <v>364</v>
      </c>
      <c r="D16" s="27">
        <v>8.98</v>
      </c>
      <c r="E16" s="23">
        <v>-5.44</v>
      </c>
      <c r="F16" s="2" t="s">
        <v>16</v>
      </c>
      <c r="G16" s="22">
        <v>-55</v>
      </c>
      <c r="I16" s="14">
        <f t="shared" si="0"/>
        <v>0.45</v>
      </c>
      <c r="J16" s="2">
        <f t="shared" si="1"/>
        <v>0.96766043456291051</v>
      </c>
    </row>
    <row r="17" spans="1:10" x14ac:dyDescent="0.25">
      <c r="B17" s="15"/>
      <c r="C17" s="26">
        <v>516</v>
      </c>
      <c r="D17" s="27">
        <v>17.5</v>
      </c>
      <c r="E17" s="23">
        <v>-0.88</v>
      </c>
      <c r="G17" s="22">
        <v>-12</v>
      </c>
      <c r="I17" s="14">
        <f t="shared" si="0"/>
        <v>0.88</v>
      </c>
      <c r="J17" s="2">
        <f t="shared" si="1"/>
        <v>0.96766043456291051</v>
      </c>
    </row>
    <row r="18" spans="1:10" x14ac:dyDescent="0.25">
      <c r="B18" s="15"/>
      <c r="C18" s="26">
        <v>659</v>
      </c>
      <c r="D18" s="27">
        <v>21.6</v>
      </c>
      <c r="E18" s="23">
        <v>1.31</v>
      </c>
      <c r="G18" s="22">
        <v>9</v>
      </c>
      <c r="I18" s="14">
        <f t="shared" si="0"/>
        <v>1.0900000000000001</v>
      </c>
      <c r="J18" s="2">
        <f t="shared" si="1"/>
        <v>0.96766043456291051</v>
      </c>
    </row>
    <row r="19" spans="1:10" x14ac:dyDescent="0.25">
      <c r="B19" s="15"/>
      <c r="C19" s="26">
        <v>697</v>
      </c>
      <c r="D19" s="27">
        <v>17.399999999999999</v>
      </c>
      <c r="E19" s="23">
        <v>-0.94</v>
      </c>
      <c r="G19" s="22">
        <v>-12</v>
      </c>
      <c r="I19" s="14">
        <f t="shared" si="0"/>
        <v>0.88</v>
      </c>
      <c r="J19" s="2">
        <f t="shared" si="1"/>
        <v>0.96766043456291051</v>
      </c>
    </row>
    <row r="20" spans="1:10" x14ac:dyDescent="0.25">
      <c r="A20" s="8"/>
      <c r="B20" s="19"/>
      <c r="C20" s="26">
        <v>761</v>
      </c>
      <c r="D20" s="27">
        <v>19</v>
      </c>
      <c r="E20" s="23">
        <v>-0.08</v>
      </c>
      <c r="G20" s="22">
        <v>-4</v>
      </c>
      <c r="I20" s="14">
        <f t="shared" si="0"/>
        <v>0.96</v>
      </c>
      <c r="J20" s="2">
        <f t="shared" si="1"/>
        <v>0.96766043456291051</v>
      </c>
    </row>
    <row r="21" spans="1:10" x14ac:dyDescent="0.25">
      <c r="A21" s="8"/>
      <c r="B21" s="19"/>
      <c r="C21" s="26">
        <v>961</v>
      </c>
      <c r="D21" s="27">
        <v>19.3</v>
      </c>
      <c r="E21" s="23">
        <v>0.08</v>
      </c>
      <c r="G21" s="22">
        <v>-2</v>
      </c>
      <c r="I21" s="14">
        <f t="shared" si="0"/>
        <v>0.98</v>
      </c>
      <c r="J21" s="2">
        <f t="shared" si="1"/>
        <v>0.96766043456291051</v>
      </c>
    </row>
    <row r="22" spans="1:10" x14ac:dyDescent="0.25">
      <c r="A22" s="7"/>
      <c r="C22" s="26"/>
      <c r="D22" s="27"/>
      <c r="E22" s="23"/>
      <c r="G22" s="22"/>
      <c r="I22" s="14"/>
    </row>
    <row r="23" spans="1:10" x14ac:dyDescent="0.25">
      <c r="C23" s="26"/>
      <c r="D23" s="27"/>
      <c r="E23" s="23"/>
      <c r="G23" s="22"/>
      <c r="I23" s="14"/>
    </row>
    <row r="24" spans="1:10" x14ac:dyDescent="0.25">
      <c r="C24" s="26"/>
      <c r="D24" s="27"/>
      <c r="G24" s="16"/>
      <c r="I24" s="14"/>
    </row>
    <row r="25" spans="1:10" x14ac:dyDescent="0.25">
      <c r="C25" s="26"/>
      <c r="D25" s="27"/>
      <c r="E25" s="8"/>
      <c r="G25" s="18"/>
      <c r="I25" s="14"/>
    </row>
    <row r="26" spans="1:10" x14ac:dyDescent="0.25">
      <c r="C26" s="26"/>
      <c r="D26" s="27"/>
      <c r="E26" s="8"/>
      <c r="G26" s="18"/>
      <c r="I26" s="14"/>
    </row>
    <row r="27" spans="1:10" x14ac:dyDescent="0.25">
      <c r="C27" s="8"/>
      <c r="E27" s="8"/>
      <c r="G27" s="18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C30" s="8"/>
      <c r="E30" s="8"/>
      <c r="G30" s="8"/>
    </row>
    <row r="31" spans="1:10" x14ac:dyDescent="0.25">
      <c r="C31" s="8"/>
      <c r="E31" s="8"/>
      <c r="G31" s="8"/>
    </row>
    <row r="32" spans="1:10" x14ac:dyDescent="0.25">
      <c r="C32" s="8"/>
      <c r="E32" s="8"/>
      <c r="G32" s="8"/>
    </row>
    <row r="33" spans="3:8" x14ac:dyDescent="0.25">
      <c r="C33" s="15"/>
      <c r="D33" s="15"/>
      <c r="G33" s="15"/>
    </row>
    <row r="34" spans="3:8" x14ac:dyDescent="0.25">
      <c r="C34" s="15"/>
      <c r="D34" s="15"/>
      <c r="G34" s="15"/>
    </row>
    <row r="35" spans="3:8" x14ac:dyDescent="0.25">
      <c r="C35" s="15"/>
      <c r="D35" s="15"/>
      <c r="G35" s="15"/>
    </row>
    <row r="36" spans="3:8" x14ac:dyDescent="0.25">
      <c r="C36" s="15"/>
      <c r="D36" s="15"/>
      <c r="G36" s="15"/>
    </row>
    <row r="37" spans="3:8" x14ac:dyDescent="0.25">
      <c r="C37" s="15"/>
      <c r="D37" s="15"/>
      <c r="G37" s="15"/>
    </row>
    <row r="38" spans="3:8" x14ac:dyDescent="0.25">
      <c r="C38" s="15"/>
      <c r="D38" s="15"/>
      <c r="G38" s="15"/>
    </row>
    <row r="39" spans="3:8" x14ac:dyDescent="0.25">
      <c r="C39" s="15"/>
      <c r="D39" s="15"/>
      <c r="G39" s="15"/>
    </row>
    <row r="40" spans="3:8" x14ac:dyDescent="0.25">
      <c r="C40" s="15"/>
      <c r="D40" s="15"/>
      <c r="G40" s="16"/>
    </row>
    <row r="41" spans="3:8" x14ac:dyDescent="0.25">
      <c r="C41" s="15"/>
      <c r="D41" s="15"/>
      <c r="G41" s="15"/>
      <c r="H41" s="15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1</v>
      </c>
    </row>
  </sheetData>
  <sheetProtection password="DC07" sheet="1" objects="1" scenarios="1" selectLockedCells="1" selectUnlockedCells="1"/>
  <sortState ref="C11:J21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tabSelected="1" zoomScale="80" zoomScaleNormal="80" workbookViewId="0">
      <selection activeCell="D28" sqref="D2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2" style="2" bestFit="1" customWidth="1"/>
    <col min="5" max="5" width="13" style="2" bestFit="1" customWidth="1"/>
    <col min="6" max="6" width="11.5703125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6</v>
      </c>
      <c r="D1" s="13" t="s">
        <v>14</v>
      </c>
      <c r="E1" s="13"/>
      <c r="G1" s="3"/>
    </row>
    <row r="2" spans="1:10" ht="18" x14ac:dyDescent="0.25">
      <c r="C2" s="4" t="s">
        <v>4</v>
      </c>
      <c r="D2" s="10">
        <v>5.2939999999999996</v>
      </c>
      <c r="E2" s="2" t="s">
        <v>5</v>
      </c>
    </row>
    <row r="3" spans="1:10" ht="18" x14ac:dyDescent="0.25">
      <c r="C3" s="4" t="s">
        <v>7</v>
      </c>
      <c r="D3" s="11">
        <v>5.0469999999999997</v>
      </c>
      <c r="E3" s="2" t="s">
        <v>5</v>
      </c>
      <c r="G3" s="5"/>
    </row>
    <row r="4" spans="1:10" ht="18" x14ac:dyDescent="0.25">
      <c r="C4" s="4" t="s">
        <v>8</v>
      </c>
      <c r="D4" s="11">
        <v>0.75360000000000005</v>
      </c>
      <c r="E4" s="2" t="s">
        <v>5</v>
      </c>
      <c r="G4" s="5"/>
    </row>
    <row r="5" spans="1:10" x14ac:dyDescent="0.25">
      <c r="C5" s="4" t="s">
        <v>9</v>
      </c>
      <c r="D5" s="17">
        <f>D4/D3</f>
        <v>0.14931642559936598</v>
      </c>
      <c r="E5" s="2" t="s">
        <v>3</v>
      </c>
      <c r="G5" s="5"/>
    </row>
    <row r="6" spans="1:10" x14ac:dyDescent="0.25">
      <c r="C6" s="4" t="s">
        <v>10</v>
      </c>
      <c r="D6" s="12">
        <v>11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17</v>
      </c>
      <c r="E9" s="20" t="s">
        <v>11</v>
      </c>
      <c r="F9" s="5" t="s">
        <v>2</v>
      </c>
      <c r="G9" s="20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C11" s="26">
        <v>127</v>
      </c>
      <c r="D11" s="8">
        <v>5.24</v>
      </c>
      <c r="E11" s="2">
        <v>0.26</v>
      </c>
      <c r="G11" s="7">
        <v>-1</v>
      </c>
      <c r="I11" s="14">
        <f>(100+G11)/100</f>
        <v>0.99</v>
      </c>
      <c r="J11" s="2">
        <f>1+($D$3-$D$2)/$D$2</f>
        <v>0.95334340763128067</v>
      </c>
    </row>
    <row r="12" spans="1:10" x14ac:dyDescent="0.25">
      <c r="C12" s="26">
        <v>187</v>
      </c>
      <c r="D12" s="8">
        <v>5.39</v>
      </c>
      <c r="E12" s="2">
        <v>0.46</v>
      </c>
      <c r="G12" s="7">
        <v>2</v>
      </c>
      <c r="I12" s="14">
        <f t="shared" ref="I12:I21" si="0">(100+G12)/100</f>
        <v>1.02</v>
      </c>
      <c r="J12" s="2">
        <f t="shared" ref="J12:J21" si="1">1+($D$3-$D$2)/$D$2</f>
        <v>0.95334340763128067</v>
      </c>
    </row>
    <row r="13" spans="1:10" x14ac:dyDescent="0.25">
      <c r="C13" s="26">
        <v>215</v>
      </c>
      <c r="D13" s="8">
        <v>5.6</v>
      </c>
      <c r="E13" s="2">
        <v>0.73</v>
      </c>
      <c r="G13" s="7">
        <v>6</v>
      </c>
      <c r="I13" s="14">
        <f t="shared" si="0"/>
        <v>1.06</v>
      </c>
      <c r="J13" s="2">
        <f t="shared" si="1"/>
        <v>0.95334340763128067</v>
      </c>
    </row>
    <row r="14" spans="1:10" x14ac:dyDescent="0.25">
      <c r="C14" s="26">
        <v>249</v>
      </c>
      <c r="D14" s="8">
        <v>5.44</v>
      </c>
      <c r="E14" s="2">
        <v>0.52</v>
      </c>
      <c r="G14" s="7">
        <v>3</v>
      </c>
      <c r="I14" s="14">
        <f t="shared" si="0"/>
        <v>1.03</v>
      </c>
      <c r="J14" s="2">
        <f t="shared" si="1"/>
        <v>0.95334340763128067</v>
      </c>
    </row>
    <row r="15" spans="1:10" x14ac:dyDescent="0.25">
      <c r="C15" s="26">
        <v>324</v>
      </c>
      <c r="D15" s="8">
        <v>5</v>
      </c>
      <c r="E15" s="2">
        <v>-0.06</v>
      </c>
      <c r="G15" s="7">
        <v>-6</v>
      </c>
      <c r="I15" s="14">
        <f t="shared" si="0"/>
        <v>0.94</v>
      </c>
      <c r="J15" s="2">
        <f t="shared" si="1"/>
        <v>0.95334340763128067</v>
      </c>
    </row>
    <row r="16" spans="1:10" x14ac:dyDescent="0.25">
      <c r="C16" s="26">
        <v>364</v>
      </c>
      <c r="D16" s="2">
        <v>3.88</v>
      </c>
      <c r="E16" s="2">
        <v>-1.55</v>
      </c>
      <c r="G16" s="19">
        <v>-27</v>
      </c>
      <c r="I16" s="14">
        <f t="shared" si="0"/>
        <v>0.73</v>
      </c>
      <c r="J16" s="2">
        <f t="shared" si="1"/>
        <v>0.95334340763128067</v>
      </c>
    </row>
    <row r="17" spans="1:10" x14ac:dyDescent="0.25">
      <c r="C17" s="26">
        <v>516</v>
      </c>
      <c r="D17" s="2">
        <v>4.71</v>
      </c>
      <c r="E17" s="2">
        <v>-0.45</v>
      </c>
      <c r="G17" s="19">
        <v>-11</v>
      </c>
      <c r="I17" s="14">
        <f t="shared" si="0"/>
        <v>0.89</v>
      </c>
      <c r="J17" s="2">
        <f t="shared" si="1"/>
        <v>0.95334340763128067</v>
      </c>
    </row>
    <row r="18" spans="1:10" x14ac:dyDescent="0.25">
      <c r="C18" s="26">
        <v>659</v>
      </c>
      <c r="D18" s="2">
        <v>6.1</v>
      </c>
      <c r="E18" s="2">
        <v>1.4</v>
      </c>
      <c r="G18" s="19">
        <v>15</v>
      </c>
      <c r="I18" s="14">
        <f t="shared" si="0"/>
        <v>1.1499999999999999</v>
      </c>
      <c r="J18" s="2">
        <f t="shared" si="1"/>
        <v>0.95334340763128067</v>
      </c>
    </row>
    <row r="19" spans="1:10" x14ac:dyDescent="0.25">
      <c r="C19" s="26">
        <v>697</v>
      </c>
      <c r="D19" s="2" t="s">
        <v>15</v>
      </c>
      <c r="E19" s="2">
        <v>-6.56</v>
      </c>
      <c r="F19" s="2" t="s">
        <v>16</v>
      </c>
      <c r="G19" s="19" t="s">
        <v>1</v>
      </c>
      <c r="I19" s="14"/>
      <c r="J19" s="2">
        <f t="shared" si="1"/>
        <v>0.95334340763128067</v>
      </c>
    </row>
    <row r="20" spans="1:10" x14ac:dyDescent="0.25">
      <c r="C20" s="26">
        <v>761</v>
      </c>
      <c r="D20" s="2">
        <v>5</v>
      </c>
      <c r="E20" s="2">
        <v>-0.06</v>
      </c>
      <c r="G20" s="19">
        <v>-6</v>
      </c>
      <c r="I20" s="14">
        <f t="shared" si="0"/>
        <v>0.94</v>
      </c>
      <c r="J20" s="2">
        <f t="shared" si="1"/>
        <v>0.95334340763128067</v>
      </c>
    </row>
    <row r="21" spans="1:10" x14ac:dyDescent="0.25">
      <c r="C21" s="26">
        <v>961</v>
      </c>
      <c r="D21" s="8">
        <v>5.2</v>
      </c>
      <c r="E21" s="8">
        <v>0.2</v>
      </c>
      <c r="G21" s="7">
        <v>-2</v>
      </c>
      <c r="I21" s="14">
        <f t="shared" si="0"/>
        <v>0.98</v>
      </c>
      <c r="J21" s="2">
        <f t="shared" si="1"/>
        <v>0.95334340763128067</v>
      </c>
    </row>
    <row r="22" spans="1:10" x14ac:dyDescent="0.25">
      <c r="A22" s="7"/>
      <c r="C22" s="26"/>
      <c r="D22" s="8"/>
      <c r="E22" s="8"/>
      <c r="G22" s="7"/>
      <c r="I22" s="14"/>
    </row>
    <row r="23" spans="1:10" x14ac:dyDescent="0.25">
      <c r="A23" s="8"/>
      <c r="C23" s="26"/>
      <c r="E23" s="8"/>
      <c r="G23" s="7"/>
      <c r="I23" s="14"/>
    </row>
    <row r="24" spans="1:10" x14ac:dyDescent="0.25">
      <c r="A24" s="8"/>
      <c r="C24" s="26"/>
      <c r="E24" s="8"/>
      <c r="G24" s="7"/>
      <c r="I24" s="14"/>
    </row>
    <row r="25" spans="1:10" x14ac:dyDescent="0.25">
      <c r="C25" s="26"/>
      <c r="E25" s="8"/>
      <c r="G25" s="7"/>
      <c r="I25" s="14"/>
    </row>
    <row r="26" spans="1:10" x14ac:dyDescent="0.25">
      <c r="C26" s="26"/>
      <c r="E26" s="8"/>
      <c r="G26" s="7"/>
      <c r="I26" s="14"/>
    </row>
    <row r="27" spans="1:10" x14ac:dyDescent="0.25">
      <c r="C27" s="8"/>
      <c r="E27" s="8"/>
      <c r="G27" s="18"/>
      <c r="I27" s="14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E30" s="1"/>
      <c r="G30" s="1"/>
    </row>
    <row r="31" spans="1:10" x14ac:dyDescent="0.25">
      <c r="E31" s="1"/>
      <c r="G31" s="1"/>
    </row>
    <row r="32" spans="1:10" x14ac:dyDescent="0.25">
      <c r="E32" s="1"/>
      <c r="G32" s="1"/>
    </row>
    <row r="33" spans="3:9" x14ac:dyDescent="0.25">
      <c r="E33" s="1"/>
      <c r="G33" s="1"/>
    </row>
    <row r="34" spans="3:9" x14ac:dyDescent="0.25">
      <c r="E34" s="1"/>
      <c r="G34" s="1"/>
    </row>
    <row r="35" spans="3:9" x14ac:dyDescent="0.25">
      <c r="C35" s="1"/>
      <c r="F35" s="1"/>
      <c r="G35" s="1"/>
      <c r="H35" s="1"/>
      <c r="I35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VKL</Ringtest>
    <Jaar xmlns="08cda046-0f15-45eb-a9d5-77306d3264cd">2013</Jaar>
    <DEEL xmlns="08cda046-0f15-45eb-a9d5-77306d3264cd">Deel 3</DEEL>
    <Publicatiedatum xmlns="dda9e79c-c62e-445e-b991-197574827cb3">2021-05-25T07:57:23+00:00</Publicatiedatum>
    <Distributie_x0020_datum xmlns="eba2475f-4c5c-418a-90c2-2b36802fc485">25 januari 2012</Distributie_x0020_datum>
    <PublicURL xmlns="08cda046-0f15-45eb-a9d5-77306d3264cd">https://reflabos.vito.be/ree/LABSVKL_2013-6_Deel3.xlsx</Public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F84F65C1-0744-4EDB-A97B-A0A390490013}"/>
</file>

<file path=customXml/itemProps2.xml><?xml version="1.0" encoding="utf-8"?>
<ds:datastoreItem xmlns:ds="http://schemas.openxmlformats.org/officeDocument/2006/customXml" ds:itemID="{B61048B1-C357-4738-8942-D3BE32963DB5}"/>
</file>

<file path=customXml/itemProps3.xml><?xml version="1.0" encoding="utf-8"?>
<ds:datastoreItem xmlns:ds="http://schemas.openxmlformats.org/officeDocument/2006/customXml" ds:itemID="{C14501A2-9C44-4FEE-B1DB-F0771480EC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NH3 stap 1</vt:lpstr>
      <vt:lpstr>NH3 stap 2</vt:lpstr>
      <vt:lpstr>'NH3 stap 1'!Print_Area</vt:lpstr>
      <vt:lpstr>'NH3 stap 2'!Print_Area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2013-6</dc:title>
  <dc:creator>BAEYENSB</dc:creator>
  <cp:lastModifiedBy>Meynen Greet</cp:lastModifiedBy>
  <cp:lastPrinted>2013-08-28T07:21:24Z</cp:lastPrinted>
  <dcterms:created xsi:type="dcterms:W3CDTF">2010-09-21T12:11:22Z</dcterms:created>
  <dcterms:modified xsi:type="dcterms:W3CDTF">2019-05-21T13:52:30Z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7700</vt:r8>
  </property>
  <property fmtid="{D5CDD505-2E9C-101B-9397-08002B2CF9AE}" pid="4" name="DEEL">
    <vt:lpwstr>Deel 3</vt:lpwstr>
  </property>
</Properties>
</file>