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5B48C7C3-BD7C-4F3B-AFB3-DBD08A2260AD}" xr6:coauthVersionLast="31" xr6:coauthVersionMax="31" xr10:uidLastSave="{00000000-0000-0000-0000-000000000000}"/>
  <bookViews>
    <workbookView xWindow="210" yWindow="105" windowWidth="21105" windowHeight="9975" tabRatio="849" activeTab="1" xr2:uid="{00000000-000D-0000-FFFF-FFFF00000000}"/>
  </bookViews>
  <sheets>
    <sheet name="Hg stap 1 " sheetId="33" r:id="rId1"/>
    <sheet name="Hg stap 3" sheetId="34" r:id="rId2"/>
  </sheets>
  <definedNames>
    <definedName name="_xlnm.Print_Area" localSheetId="0">'Hg stap 1 '!$A$1:$X$31</definedName>
    <definedName name="_xlnm.Print_Area" localSheetId="1">'Hg stap 3'!$A$1:$X$29</definedName>
  </definedNames>
  <calcPr calcId="179017"/>
</workbook>
</file>

<file path=xl/calcChain.xml><?xml version="1.0" encoding="utf-8"?>
<calcChain xmlns="http://schemas.openxmlformats.org/spreadsheetml/2006/main">
  <c r="I11" i="33" l="1"/>
  <c r="J11" i="33"/>
  <c r="I11" i="34" l="1"/>
  <c r="J11" i="34"/>
  <c r="I16" i="33"/>
  <c r="I17" i="33"/>
  <c r="I12" i="34"/>
  <c r="J12" i="34"/>
  <c r="I13" i="34"/>
  <c r="J13" i="34"/>
  <c r="I14" i="34"/>
  <c r="J14" i="34"/>
  <c r="I15" i="34"/>
  <c r="J15" i="34"/>
  <c r="I16" i="34"/>
  <c r="J16" i="34"/>
  <c r="I17" i="34"/>
  <c r="J17" i="34"/>
  <c r="I18" i="34"/>
  <c r="J18" i="34"/>
  <c r="I19" i="34"/>
  <c r="J19" i="34"/>
  <c r="I12" i="33"/>
  <c r="J12" i="33"/>
  <c r="I13" i="33"/>
  <c r="J13" i="33"/>
  <c r="I14" i="33"/>
  <c r="J14" i="33"/>
  <c r="I15" i="33"/>
  <c r="J15" i="33"/>
  <c r="J16" i="33"/>
  <c r="J17" i="33"/>
  <c r="I18" i="33"/>
  <c r="J18" i="33"/>
  <c r="I19" i="33"/>
  <c r="J19" i="33"/>
  <c r="D5" i="33" l="1"/>
  <c r="D5" i="34" l="1"/>
</calcChain>
</file>

<file path=xl/sharedStrings.xml><?xml version="1.0" encoding="utf-8"?>
<sst xmlns="http://schemas.openxmlformats.org/spreadsheetml/2006/main" count="36" uniqueCount="18">
  <si>
    <t>Labonr.</t>
  </si>
  <si>
    <t/>
  </si>
  <si>
    <t>Uitschieter</t>
  </si>
  <si>
    <t>%</t>
  </si>
  <si>
    <t>Referentiewaarde:</t>
  </si>
  <si>
    <t>Parameter:</t>
  </si>
  <si>
    <t>Gemiddelde:</t>
  </si>
  <si>
    <t>Standaard afw. ref. abs.:</t>
  </si>
  <si>
    <t>Standaard afw. ref. rel.:</t>
  </si>
  <si>
    <t>Aantal Labo's:</t>
  </si>
  <si>
    <t>Z-Score 
(statistisch)</t>
  </si>
  <si>
    <t>%Afw 
(tov ref.waarde)</t>
  </si>
  <si>
    <t>mg/l</t>
  </si>
  <si>
    <t>Hg - stap 1</t>
  </si>
  <si>
    <t>Hg - stap 3</t>
  </si>
  <si>
    <t>Resultaat</t>
  </si>
  <si>
    <t>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</si>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</sst>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Hg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'Hg stap 1 '!$C$11:$C$19</c:f>
              <c:numCache>
                <c:formatCode>0</c:formatCode>
                <c:ptCount val="9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516</c:v>
                </c:pt>
                <c:pt idx="5">
                  <c:v>659</c:v>
                </c:pt>
                <c:pt idx="6">
                  <c:v>697</c:v>
                </c:pt>
                <c:pt idx="7">
                  <c:v>761</c:v>
                </c:pt>
                <c:pt idx="8">
                  <c:v>961</c:v>
                </c:pt>
              </c:numCache>
            </c:numRef>
          </c:cat>
          <c:val>
            <c:numRef>
              <c:f>'Hg stap 1 '!$I$11:$I$19</c:f>
              <c:numCache>
                <c:formatCode>0.000</c:formatCode>
                <c:ptCount val="9"/>
                <c:pt idx="0">
                  <c:v>0.73</c:v>
                </c:pt>
                <c:pt idx="1">
                  <c:v>0.87</c:v>
                </c:pt>
                <c:pt idx="2">
                  <c:v>0.96</c:v>
                </c:pt>
                <c:pt idx="3">
                  <c:v>1.1000000000000001</c:v>
                </c:pt>
                <c:pt idx="4">
                  <c:v>0.62</c:v>
                </c:pt>
                <c:pt idx="5">
                  <c:v>0.82</c:v>
                </c:pt>
                <c:pt idx="6">
                  <c:v>0.67</c:v>
                </c:pt>
                <c:pt idx="7">
                  <c:v>0.68</c:v>
                </c:pt>
                <c:pt idx="8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1-47FB-B313-D78AEE8DD002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'Hg stap 1 '!$C$11:$C$19</c:f>
              <c:numCache>
                <c:formatCode>0</c:formatCode>
                <c:ptCount val="9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516</c:v>
                </c:pt>
                <c:pt idx="5">
                  <c:v>659</c:v>
                </c:pt>
                <c:pt idx="6">
                  <c:v>697</c:v>
                </c:pt>
                <c:pt idx="7">
                  <c:v>761</c:v>
                </c:pt>
                <c:pt idx="8">
                  <c:v>961</c:v>
                </c:pt>
              </c:numCache>
            </c:numRef>
          </c:cat>
          <c:val>
            <c:numRef>
              <c:f>'Hg stap 1 '!$J$11:$J$19</c:f>
              <c:numCache>
                <c:formatCode>0.00</c:formatCode>
                <c:ptCount val="9"/>
                <c:pt idx="0">
                  <c:v>0.76433121019108274</c:v>
                </c:pt>
                <c:pt idx="1">
                  <c:v>0.76433121019108274</c:v>
                </c:pt>
                <c:pt idx="2">
                  <c:v>0.76433121019108274</c:v>
                </c:pt>
                <c:pt idx="3">
                  <c:v>0.76433121019108274</c:v>
                </c:pt>
                <c:pt idx="4">
                  <c:v>0.76433121019108274</c:v>
                </c:pt>
                <c:pt idx="5">
                  <c:v>0.76433121019108274</c:v>
                </c:pt>
                <c:pt idx="6">
                  <c:v>0.76433121019108274</c:v>
                </c:pt>
                <c:pt idx="7">
                  <c:v>0.76433121019108274</c:v>
                </c:pt>
                <c:pt idx="8">
                  <c:v>0.76433121019108274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1-47FB-B313-D78AEE8D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49216"/>
        <c:axId val="162651136"/>
      </c:lineChart>
      <c:catAx>
        <c:axId val="16264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162651136"/>
        <c:crosses val="autoZero"/>
        <c:auto val="1"/>
        <c:lblAlgn val="ctr"/>
        <c:lblOffset val="100"/>
        <c:noMultiLvlLbl val="1"/>
      </c:catAx>
      <c:valAx>
        <c:axId val="162651136"/>
        <c:scaling>
          <c:orientation val="minMax"/>
          <c:max val="1.1000000000000001"/>
          <c:min val="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62649216"/>
        <c:crosses val="autoZero"/>
        <c:crossBetween val="midCat"/>
        <c:majorUnit val="5.000000000000001E-2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Hg stap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'Hg stap 3'!$C$11:$C$19</c:f>
              <c:numCache>
                <c:formatCode>0</c:formatCode>
                <c:ptCount val="9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516</c:v>
                </c:pt>
                <c:pt idx="5">
                  <c:v>659</c:v>
                </c:pt>
                <c:pt idx="6">
                  <c:v>697</c:v>
                </c:pt>
                <c:pt idx="7">
                  <c:v>761</c:v>
                </c:pt>
                <c:pt idx="8">
                  <c:v>961</c:v>
                </c:pt>
              </c:numCache>
            </c:numRef>
          </c:cat>
          <c:val>
            <c:numRef>
              <c:f>'Hg stap 3'!$I$11:$I$19</c:f>
              <c:numCache>
                <c:formatCode>0.000</c:formatCode>
                <c:ptCount val="9"/>
                <c:pt idx="0">
                  <c:v>0.74</c:v>
                </c:pt>
                <c:pt idx="1">
                  <c:v>0.84</c:v>
                </c:pt>
                <c:pt idx="2">
                  <c:v>0.55000000000000004</c:v>
                </c:pt>
                <c:pt idx="3">
                  <c:v>1.1000000000000001</c:v>
                </c:pt>
                <c:pt idx="4">
                  <c:v>0.63</c:v>
                </c:pt>
                <c:pt idx="5">
                  <c:v>0.77</c:v>
                </c:pt>
                <c:pt idx="6">
                  <c:v>0.64</c:v>
                </c:pt>
                <c:pt idx="7">
                  <c:v>0.72</c:v>
                </c:pt>
                <c:pt idx="8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46-46E0-A7C7-BDF4FCBE5E92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'Hg stap 3'!$C$11:$C$19</c:f>
              <c:numCache>
                <c:formatCode>0</c:formatCode>
                <c:ptCount val="9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516</c:v>
                </c:pt>
                <c:pt idx="5">
                  <c:v>659</c:v>
                </c:pt>
                <c:pt idx="6">
                  <c:v>697</c:v>
                </c:pt>
                <c:pt idx="7">
                  <c:v>761</c:v>
                </c:pt>
                <c:pt idx="8">
                  <c:v>961</c:v>
                </c:pt>
              </c:numCache>
            </c:numRef>
          </c:cat>
          <c:val>
            <c:numRef>
              <c:f>'Hg stap 3'!$J$11:$J$19</c:f>
              <c:numCache>
                <c:formatCode>0.00</c:formatCode>
                <c:ptCount val="9"/>
                <c:pt idx="0">
                  <c:v>0.69840331164991132</c:v>
                </c:pt>
                <c:pt idx="1">
                  <c:v>0.69840331164991132</c:v>
                </c:pt>
                <c:pt idx="2">
                  <c:v>0.69840331164991132</c:v>
                </c:pt>
                <c:pt idx="3">
                  <c:v>0.69840331164991132</c:v>
                </c:pt>
                <c:pt idx="4">
                  <c:v>0.69840331164991132</c:v>
                </c:pt>
                <c:pt idx="5">
                  <c:v>0.69840331164991132</c:v>
                </c:pt>
                <c:pt idx="6">
                  <c:v>0.69840331164991132</c:v>
                </c:pt>
                <c:pt idx="7">
                  <c:v>0.69840331164991132</c:v>
                </c:pt>
                <c:pt idx="8">
                  <c:v>0.69840331164991132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6-46E0-A7C7-BDF4FCBE5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55648"/>
        <c:axId val="162957568"/>
      </c:lineChart>
      <c:catAx>
        <c:axId val="1629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62957568"/>
        <c:crosses val="autoZero"/>
        <c:auto val="1"/>
        <c:lblAlgn val="ctr"/>
        <c:lblOffset val="100"/>
        <c:noMultiLvlLbl val="1"/>
      </c:catAx>
      <c:valAx>
        <c:axId val="162957568"/>
        <c:scaling>
          <c:orientation val="minMax"/>
          <c:max val="1.1500000000000001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62955648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583406</xdr:colOff>
      <xdr:row>7</xdr:row>
      <xdr:rowOff>190499</xdr:rowOff>
    </xdr:from>
    <xdr:to>
      <xdr:col>18</xdr:col>
      <xdr:colOff>142876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7</xdr:row>
      <xdr:rowOff>166687</xdr:rowOff>
    </xdr:from>
    <xdr:to>
      <xdr:col>18</xdr:col>
      <xdr:colOff>130969</xdr:colOff>
      <xdr:row>26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zoomScale="80" zoomScaleNormal="80" workbookViewId="0">
      <selection activeCell="E11" sqref="E11:E19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9.5703125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5</v>
      </c>
      <c r="D1" s="26" t="s">
        <v>13</v>
      </c>
      <c r="E1" s="14"/>
      <c r="G1" s="3"/>
    </row>
    <row r="2" spans="1:10" x14ac:dyDescent="0.25">
      <c r="C2" s="4" t="s">
        <v>4</v>
      </c>
      <c r="D2" s="10">
        <v>20.41</v>
      </c>
      <c r="E2" s="2" t="s">
        <v>12</v>
      </c>
    </row>
    <row r="3" spans="1:10" x14ac:dyDescent="0.25">
      <c r="C3" s="4" t="s">
        <v>6</v>
      </c>
      <c r="D3" s="11">
        <v>15.6</v>
      </c>
      <c r="E3" s="2" t="s">
        <v>12</v>
      </c>
      <c r="G3" s="5"/>
    </row>
    <row r="4" spans="1:10" x14ac:dyDescent="0.25">
      <c r="C4" s="4" t="s">
        <v>7</v>
      </c>
      <c r="D4" s="12">
        <v>4.5780000000000003</v>
      </c>
      <c r="E4" s="2" t="s">
        <v>12</v>
      </c>
      <c r="G4" s="5"/>
    </row>
    <row r="5" spans="1:10" x14ac:dyDescent="0.25">
      <c r="C5" s="4" t="s">
        <v>8</v>
      </c>
      <c r="D5" s="22">
        <f>(D4/D3)*100</f>
        <v>29.34615384615385</v>
      </c>
      <c r="E5" s="2" t="s">
        <v>3</v>
      </c>
      <c r="G5" s="5"/>
    </row>
    <row r="6" spans="1:10" x14ac:dyDescent="0.25">
      <c r="C6" s="4" t="s">
        <v>9</v>
      </c>
      <c r="D6" s="13">
        <v>9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15</v>
      </c>
      <c r="E9" s="21" t="s">
        <v>10</v>
      </c>
      <c r="F9" s="5" t="s">
        <v>2</v>
      </c>
      <c r="G9" s="21" t="s">
        <v>11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B11" s="16"/>
      <c r="C11" s="23">
        <v>127</v>
      </c>
      <c r="D11" s="25">
        <v>14.9</v>
      </c>
      <c r="E11" s="24">
        <v>-0.15</v>
      </c>
      <c r="G11" s="23">
        <v>-27</v>
      </c>
      <c r="I11" s="15">
        <f>(100+G11)/100</f>
        <v>0.73</v>
      </c>
      <c r="J11" s="2">
        <f>1+($D$3-$D$2)/$D$2</f>
        <v>0.76433121019108274</v>
      </c>
    </row>
    <row r="12" spans="1:10" x14ac:dyDescent="0.25">
      <c r="B12" s="16"/>
      <c r="C12" s="23">
        <v>187</v>
      </c>
      <c r="D12" s="25">
        <v>17.8</v>
      </c>
      <c r="E12" s="24">
        <v>0.47</v>
      </c>
      <c r="G12" s="23">
        <v>-13</v>
      </c>
      <c r="I12" s="15">
        <f t="shared" ref="I12:I19" si="0">(100+G12)/100</f>
        <v>0.87</v>
      </c>
      <c r="J12" s="2">
        <f t="shared" ref="J12:J19" si="1">1+($D$3-$D$2)/$D$2</f>
        <v>0.76433121019108274</v>
      </c>
    </row>
    <row r="13" spans="1:10" x14ac:dyDescent="0.25">
      <c r="B13" s="16"/>
      <c r="C13" s="23">
        <v>215</v>
      </c>
      <c r="D13" s="25">
        <v>19.5</v>
      </c>
      <c r="E13" s="24">
        <v>0.84</v>
      </c>
      <c r="G13" s="23">
        <v>-4</v>
      </c>
      <c r="I13" s="15">
        <f t="shared" si="0"/>
        <v>0.96</v>
      </c>
      <c r="J13" s="2">
        <f t="shared" si="1"/>
        <v>0.76433121019108274</v>
      </c>
    </row>
    <row r="14" spans="1:10" x14ac:dyDescent="0.25">
      <c r="B14" s="16"/>
      <c r="C14" s="23">
        <v>249</v>
      </c>
      <c r="D14" s="25">
        <v>22.5</v>
      </c>
      <c r="E14" s="24">
        <v>1.49</v>
      </c>
      <c r="G14" s="23">
        <v>10</v>
      </c>
      <c r="I14" s="15">
        <f t="shared" si="0"/>
        <v>1.1000000000000001</v>
      </c>
      <c r="J14" s="2">
        <f t="shared" si="1"/>
        <v>0.76433121019108274</v>
      </c>
    </row>
    <row r="15" spans="1:10" x14ac:dyDescent="0.25">
      <c r="B15" s="16"/>
      <c r="C15" s="23">
        <v>516</v>
      </c>
      <c r="D15" s="25">
        <v>12.6</v>
      </c>
      <c r="E15" s="24">
        <v>-0.65</v>
      </c>
      <c r="G15" s="23">
        <v>-38</v>
      </c>
      <c r="I15" s="15">
        <f t="shared" si="0"/>
        <v>0.62</v>
      </c>
      <c r="J15" s="2">
        <f t="shared" si="1"/>
        <v>0.76433121019108274</v>
      </c>
    </row>
    <row r="16" spans="1:10" x14ac:dyDescent="0.25">
      <c r="B16" s="16"/>
      <c r="C16" s="23">
        <v>659</v>
      </c>
      <c r="D16" s="25">
        <v>16.8</v>
      </c>
      <c r="E16" s="24">
        <v>0.26</v>
      </c>
      <c r="G16" s="23">
        <v>-18</v>
      </c>
      <c r="I16" s="15">
        <f t="shared" si="0"/>
        <v>0.82</v>
      </c>
      <c r="J16" s="2">
        <f t="shared" si="1"/>
        <v>0.76433121019108274</v>
      </c>
    </row>
    <row r="17" spans="1:10" x14ac:dyDescent="0.25">
      <c r="B17" s="16"/>
      <c r="C17" s="23">
        <v>697</v>
      </c>
      <c r="D17" s="25">
        <v>13.7</v>
      </c>
      <c r="E17" s="24">
        <v>-0.41</v>
      </c>
      <c r="G17" s="23">
        <v>-33</v>
      </c>
      <c r="I17" s="15">
        <f t="shared" si="0"/>
        <v>0.67</v>
      </c>
      <c r="J17" s="2">
        <f t="shared" si="1"/>
        <v>0.76433121019108274</v>
      </c>
    </row>
    <row r="18" spans="1:10" x14ac:dyDescent="0.25">
      <c r="B18" s="16"/>
      <c r="C18" s="23">
        <v>761</v>
      </c>
      <c r="D18" s="25">
        <v>13.8</v>
      </c>
      <c r="E18" s="24">
        <v>-0.39</v>
      </c>
      <c r="G18" s="23">
        <v>-32</v>
      </c>
      <c r="I18" s="15">
        <f t="shared" si="0"/>
        <v>0.68</v>
      </c>
      <c r="J18" s="2">
        <f t="shared" si="1"/>
        <v>0.76433121019108274</v>
      </c>
    </row>
    <row r="19" spans="1:10" x14ac:dyDescent="0.25">
      <c r="B19" s="16"/>
      <c r="C19" s="23">
        <v>961</v>
      </c>
      <c r="D19" s="25">
        <v>8.86</v>
      </c>
      <c r="E19" s="24">
        <v>-1.45</v>
      </c>
      <c r="G19" s="23">
        <v>-57</v>
      </c>
      <c r="I19" s="15">
        <f t="shared" si="0"/>
        <v>0.43</v>
      </c>
      <c r="J19" s="2">
        <f t="shared" si="1"/>
        <v>0.76433121019108274</v>
      </c>
    </row>
    <row r="20" spans="1:10" x14ac:dyDescent="0.25">
      <c r="A20" s="8"/>
      <c r="B20" s="20"/>
      <c r="C20" s="23"/>
      <c r="D20" s="25"/>
      <c r="E20" s="24"/>
      <c r="G20" s="23"/>
      <c r="I20" s="15"/>
    </row>
    <row r="21" spans="1:10" x14ac:dyDescent="0.25">
      <c r="A21" s="8"/>
      <c r="B21" s="20"/>
      <c r="C21" s="23"/>
      <c r="D21" s="25"/>
      <c r="E21" s="24"/>
      <c r="G21" s="23"/>
      <c r="I21" s="15"/>
    </row>
    <row r="22" spans="1:10" x14ac:dyDescent="0.25">
      <c r="A22" s="7"/>
      <c r="C22" s="23"/>
      <c r="D22" s="25"/>
      <c r="E22" s="24"/>
      <c r="G22" s="23"/>
      <c r="I22" s="15"/>
    </row>
    <row r="23" spans="1:10" x14ac:dyDescent="0.25">
      <c r="C23" s="23"/>
      <c r="D23" s="25"/>
      <c r="E23" s="24"/>
      <c r="G23" s="23"/>
      <c r="I23" s="15"/>
    </row>
    <row r="24" spans="1:10" x14ac:dyDescent="0.25">
      <c r="C24" s="20"/>
      <c r="G24" s="17"/>
      <c r="I24" s="15"/>
    </row>
    <row r="25" spans="1:10" x14ac:dyDescent="0.25">
      <c r="C25" s="20"/>
      <c r="E25" s="8"/>
      <c r="G25" s="19"/>
      <c r="I25" s="15"/>
    </row>
    <row r="26" spans="1:10" x14ac:dyDescent="0.25">
      <c r="C26" s="8"/>
      <c r="E26" s="8"/>
      <c r="G26" s="19"/>
      <c r="I26" s="15"/>
    </row>
    <row r="27" spans="1:10" x14ac:dyDescent="0.25">
      <c r="C27" s="8"/>
      <c r="E27" s="8"/>
      <c r="G27" s="19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C30" s="8"/>
      <c r="E30" s="8"/>
      <c r="G30" s="8"/>
    </row>
    <row r="31" spans="1:10" x14ac:dyDescent="0.25">
      <c r="C31" s="8"/>
      <c r="E31" s="8"/>
      <c r="G31" s="8"/>
    </row>
    <row r="32" spans="1:10" x14ac:dyDescent="0.25">
      <c r="C32" s="8"/>
      <c r="E32" s="8"/>
      <c r="G32" s="8"/>
    </row>
    <row r="33" spans="3:8" x14ac:dyDescent="0.25">
      <c r="C33" s="16"/>
      <c r="D33" s="16"/>
      <c r="G33" s="16"/>
    </row>
    <row r="34" spans="3:8" x14ac:dyDescent="0.25">
      <c r="C34" s="16"/>
      <c r="D34" s="16"/>
      <c r="G34" s="16"/>
    </row>
    <row r="35" spans="3:8" x14ac:dyDescent="0.25">
      <c r="C35" s="16"/>
      <c r="D35" s="16"/>
      <c r="G35" s="16"/>
    </row>
    <row r="36" spans="3:8" x14ac:dyDescent="0.25">
      <c r="C36" s="16"/>
      <c r="D36" s="16"/>
      <c r="G36" s="16"/>
    </row>
    <row r="37" spans="3:8" x14ac:dyDescent="0.25">
      <c r="C37" s="16"/>
      <c r="D37" s="16"/>
      <c r="G37" s="16"/>
    </row>
    <row r="38" spans="3:8" x14ac:dyDescent="0.25">
      <c r="C38" s="16"/>
      <c r="D38" s="16"/>
      <c r="G38" s="16"/>
    </row>
    <row r="39" spans="3:8" x14ac:dyDescent="0.25">
      <c r="C39" s="16"/>
      <c r="D39" s="16"/>
      <c r="G39" s="16"/>
    </row>
    <row r="40" spans="3:8" x14ac:dyDescent="0.25">
      <c r="C40" s="16"/>
      <c r="D40" s="16"/>
      <c r="G40" s="17"/>
    </row>
    <row r="41" spans="3:8" x14ac:dyDescent="0.25">
      <c r="C41" s="16"/>
      <c r="D41" s="16"/>
      <c r="G41" s="16"/>
      <c r="H41" s="16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1</v>
      </c>
    </row>
  </sheetData>
  <sheetProtection password="DC07" sheet="1" objects="1" scenarios="1" selectLockedCells="1" selectUnlockedCells="1"/>
  <sortState ref="C11:J21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zoomScale="80" zoomScaleNormal="80" workbookViewId="0">
      <selection activeCell="F30" sqref="F30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1.42578125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5</v>
      </c>
      <c r="D1" s="14" t="s">
        <v>14</v>
      </c>
      <c r="E1" s="14"/>
      <c r="G1" s="3"/>
    </row>
    <row r="2" spans="1:10" x14ac:dyDescent="0.25">
      <c r="C2" s="4" t="s">
        <v>4</v>
      </c>
      <c r="D2" s="10">
        <v>50.73</v>
      </c>
      <c r="E2" s="2" t="s">
        <v>12</v>
      </c>
    </row>
    <row r="3" spans="1:10" x14ac:dyDescent="0.25">
      <c r="C3" s="4" t="s">
        <v>6</v>
      </c>
      <c r="D3" s="11">
        <v>35.43</v>
      </c>
      <c r="E3" s="2" t="s">
        <v>12</v>
      </c>
      <c r="G3" s="5"/>
    </row>
    <row r="4" spans="1:10" x14ac:dyDescent="0.25">
      <c r="C4" s="4" t="s">
        <v>7</v>
      </c>
      <c r="D4" s="12">
        <v>9.0630000000000006</v>
      </c>
      <c r="E4" s="2" t="s">
        <v>12</v>
      </c>
      <c r="G4" s="5"/>
    </row>
    <row r="5" spans="1:10" x14ac:dyDescent="0.25">
      <c r="C5" s="4" t="s">
        <v>8</v>
      </c>
      <c r="D5" s="18">
        <f>D4/D3</f>
        <v>0.2558001693480102</v>
      </c>
      <c r="E5" s="2" t="s">
        <v>3</v>
      </c>
      <c r="G5" s="5"/>
    </row>
    <row r="6" spans="1:10" x14ac:dyDescent="0.25">
      <c r="C6" s="4" t="s">
        <v>9</v>
      </c>
      <c r="D6" s="13">
        <v>9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15</v>
      </c>
      <c r="E9" s="21" t="s">
        <v>10</v>
      </c>
      <c r="F9" s="5" t="s">
        <v>2</v>
      </c>
      <c r="G9" s="21" t="s">
        <v>11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C11" s="20">
        <v>127</v>
      </c>
      <c r="D11" s="2">
        <v>37.5</v>
      </c>
      <c r="E11" s="2">
        <v>0.23</v>
      </c>
      <c r="G11" s="17">
        <v>-26</v>
      </c>
      <c r="I11" s="15">
        <f>(100+G11)/100</f>
        <v>0.74</v>
      </c>
      <c r="J11" s="2">
        <f>1+($D$3-$D$2)/$D$2</f>
        <v>0.69840331164991132</v>
      </c>
    </row>
    <row r="12" spans="1:10" x14ac:dyDescent="0.25">
      <c r="C12" s="20">
        <v>187</v>
      </c>
      <c r="D12" s="2">
        <v>42.4</v>
      </c>
      <c r="E12" s="2">
        <v>0.76</v>
      </c>
      <c r="G12" s="17">
        <v>-16</v>
      </c>
      <c r="I12" s="15">
        <f t="shared" ref="I12:I19" si="0">(100+G12)/100</f>
        <v>0.84</v>
      </c>
      <c r="J12" s="2">
        <f t="shared" ref="J12:J19" si="1">1+($D$3-$D$2)/$D$2</f>
        <v>0.69840331164991132</v>
      </c>
    </row>
    <row r="13" spans="1:10" x14ac:dyDescent="0.25">
      <c r="C13" s="20">
        <v>215</v>
      </c>
      <c r="D13" s="2">
        <v>28.1</v>
      </c>
      <c r="E13" s="2">
        <v>-0.8</v>
      </c>
      <c r="G13" s="17">
        <v>-45</v>
      </c>
      <c r="I13" s="15">
        <f t="shared" si="0"/>
        <v>0.55000000000000004</v>
      </c>
      <c r="J13" s="2">
        <f t="shared" si="1"/>
        <v>0.69840331164991132</v>
      </c>
    </row>
    <row r="14" spans="1:10" x14ac:dyDescent="0.25">
      <c r="C14" s="20">
        <v>249</v>
      </c>
      <c r="D14" s="2">
        <v>55.7</v>
      </c>
      <c r="E14" s="2">
        <v>2.21</v>
      </c>
      <c r="F14" s="2" t="s">
        <v>17</v>
      </c>
      <c r="G14" s="17">
        <v>10</v>
      </c>
      <c r="I14" s="15">
        <f t="shared" si="0"/>
        <v>1.1000000000000001</v>
      </c>
      <c r="J14" s="2">
        <f t="shared" si="1"/>
        <v>0.69840331164991132</v>
      </c>
    </row>
    <row r="15" spans="1:10" x14ac:dyDescent="0.25">
      <c r="C15" s="20">
        <v>516</v>
      </c>
      <c r="D15" s="2">
        <v>32</v>
      </c>
      <c r="E15" s="2">
        <v>-0.37</v>
      </c>
      <c r="G15" s="17">
        <v>-37</v>
      </c>
      <c r="I15" s="15">
        <f t="shared" si="0"/>
        <v>0.63</v>
      </c>
      <c r="J15" s="2">
        <f t="shared" si="1"/>
        <v>0.69840331164991132</v>
      </c>
    </row>
    <row r="16" spans="1:10" x14ac:dyDescent="0.25">
      <c r="C16" s="20">
        <v>659</v>
      </c>
      <c r="D16" s="2">
        <v>39.200000000000003</v>
      </c>
      <c r="E16" s="2">
        <v>0.41</v>
      </c>
      <c r="G16" s="17">
        <v>-23</v>
      </c>
      <c r="I16" s="15">
        <f t="shared" si="0"/>
        <v>0.77</v>
      </c>
      <c r="J16" s="2">
        <f t="shared" si="1"/>
        <v>0.69840331164991132</v>
      </c>
    </row>
    <row r="17" spans="1:10" x14ac:dyDescent="0.25">
      <c r="C17" s="20">
        <v>697</v>
      </c>
      <c r="D17" s="2">
        <v>32.5</v>
      </c>
      <c r="E17" s="2">
        <v>-0.32</v>
      </c>
      <c r="G17" s="17">
        <v>-36</v>
      </c>
      <c r="I17" s="15">
        <f t="shared" si="0"/>
        <v>0.64</v>
      </c>
      <c r="J17" s="2">
        <f t="shared" si="1"/>
        <v>0.69840331164991132</v>
      </c>
    </row>
    <row r="18" spans="1:10" x14ac:dyDescent="0.25">
      <c r="C18" s="20">
        <v>761</v>
      </c>
      <c r="D18" s="2">
        <v>36.299999999999997</v>
      </c>
      <c r="E18" s="2">
        <v>0.09</v>
      </c>
      <c r="G18" s="17">
        <v>-28</v>
      </c>
      <c r="I18" s="15">
        <f t="shared" si="0"/>
        <v>0.72</v>
      </c>
      <c r="J18" s="2">
        <f t="shared" si="1"/>
        <v>0.69840331164991132</v>
      </c>
    </row>
    <row r="19" spans="1:10" x14ac:dyDescent="0.25">
      <c r="C19" s="20">
        <v>961</v>
      </c>
      <c r="D19" s="2">
        <v>6.75</v>
      </c>
      <c r="E19" s="2">
        <v>-3.12</v>
      </c>
      <c r="F19" s="2" t="s">
        <v>16</v>
      </c>
      <c r="G19" s="17">
        <v>-87</v>
      </c>
      <c r="I19" s="15">
        <f t="shared" si="0"/>
        <v>0.13</v>
      </c>
      <c r="J19" s="2">
        <f t="shared" si="1"/>
        <v>0.69840331164991132</v>
      </c>
    </row>
    <row r="20" spans="1:10" x14ac:dyDescent="0.25">
      <c r="C20" s="20"/>
      <c r="G20" s="17"/>
      <c r="I20" s="15"/>
    </row>
    <row r="21" spans="1:10" x14ac:dyDescent="0.25">
      <c r="C21" s="20"/>
      <c r="G21" s="17"/>
      <c r="I21" s="15"/>
    </row>
    <row r="22" spans="1:10" x14ac:dyDescent="0.25">
      <c r="A22" s="7"/>
      <c r="C22" s="7"/>
      <c r="D22" s="8"/>
      <c r="E22" s="8"/>
      <c r="G22" s="19"/>
      <c r="I22" s="15"/>
    </row>
    <row r="23" spans="1:10" x14ac:dyDescent="0.25">
      <c r="A23" s="8"/>
      <c r="C23" s="7"/>
      <c r="E23" s="8"/>
      <c r="G23" s="19"/>
      <c r="I23" s="15"/>
    </row>
    <row r="24" spans="1:10" x14ac:dyDescent="0.25">
      <c r="A24" s="8"/>
      <c r="C24" s="20"/>
      <c r="E24" s="8"/>
      <c r="G24" s="19"/>
      <c r="I24" s="15"/>
    </row>
    <row r="25" spans="1:10" x14ac:dyDescent="0.25">
      <c r="C25" s="20"/>
      <c r="E25" s="8"/>
      <c r="G25" s="19"/>
      <c r="I25" s="15"/>
    </row>
    <row r="26" spans="1:10" x14ac:dyDescent="0.25">
      <c r="C26" s="8"/>
      <c r="E26" s="8"/>
      <c r="G26" s="19"/>
      <c r="I26" s="15"/>
    </row>
    <row r="27" spans="1:10" x14ac:dyDescent="0.25">
      <c r="C27" s="8"/>
      <c r="E27" s="8"/>
      <c r="G27" s="19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E30" s="1"/>
      <c r="G30" s="1"/>
    </row>
    <row r="31" spans="1:10" x14ac:dyDescent="0.25">
      <c r="E31" s="1"/>
      <c r="G31" s="1"/>
    </row>
    <row r="32" spans="1:10" x14ac:dyDescent="0.25">
      <c r="E32" s="1"/>
      <c r="G32" s="1"/>
    </row>
    <row r="33" spans="3:9" x14ac:dyDescent="0.25">
      <c r="E33" s="1"/>
      <c r="G33" s="1"/>
    </row>
    <row r="34" spans="3:9" x14ac:dyDescent="0.25">
      <c r="E34" s="1"/>
      <c r="G34" s="1"/>
    </row>
    <row r="35" spans="3:9" x14ac:dyDescent="0.25">
      <c r="C35" s="1"/>
      <c r="F35" s="1"/>
      <c r="G35" s="1"/>
      <c r="H35" s="1"/>
      <c r="I35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2013</Jaar>
    <DEEL xmlns="08cda046-0f15-45eb-a9d5-77306d3264cd">Deel 3</DEEL>
    <Publicatiedatum xmlns="dda9e79c-c62e-445e-b991-197574827cb3">2021-05-25T07:57:25+00:00</Publicatiedatum>
    <Distributie_x0020_datum xmlns="eba2475f-4c5c-418a-90c2-2b36802fc485">25 januari 2012</Distributie_x0020_datum>
    <PublicURL xmlns="08cda046-0f15-45eb-a9d5-77306d3264cd">https://reflabos.vito.be/ree/LABSVKL_2013-7_Deel3.xlsx</Public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7BB4025F-781C-412F-AF64-2163813CEEEA}"/>
</file>

<file path=customXml/itemProps2.xml><?xml version="1.0" encoding="utf-8"?>
<ds:datastoreItem xmlns:ds="http://schemas.openxmlformats.org/officeDocument/2006/customXml" ds:itemID="{3604A617-8A52-44FF-8122-EAF9BF56F28D}"/>
</file>

<file path=customXml/itemProps3.xml><?xml version="1.0" encoding="utf-8"?>
<ds:datastoreItem xmlns:ds="http://schemas.openxmlformats.org/officeDocument/2006/customXml" ds:itemID="{C4F4FCAF-5A70-4CB1-9388-95604B389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Hg stap 1 </vt:lpstr>
      <vt:lpstr>Hg stap 3</vt:lpstr>
      <vt:lpstr>'Hg stap 1 '!Print_Area</vt:lpstr>
      <vt:lpstr>'Hg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2013-7</dc:title>
  <dc:creator>BAEYENSB</dc:creator>
  <cp:lastModifiedBy>Meynen Greet</cp:lastModifiedBy>
  <cp:lastPrinted>2013-08-28T07:21:24Z</cp:lastPrinted>
  <dcterms:created xsi:type="dcterms:W3CDTF">2010-09-21T12:11:22Z</dcterms:created>
  <dcterms:modified xsi:type="dcterms:W3CDTF">2019-05-21T13:53:05Z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7900</vt:r8>
  </property>
  <property fmtid="{D5CDD505-2E9C-101B-9397-08002B2CF9AE}" pid="4" name="DEEL">
    <vt:lpwstr>Deel 3</vt:lpwstr>
  </property>
</Properties>
</file>