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6715" windowHeight="12465" tabRatio="744"/>
  </bookViews>
  <sheets>
    <sheet name="127" sheetId="33" r:id="rId1"/>
    <sheet name="146" sheetId="30" r:id="rId2"/>
    <sheet name="187" sheetId="35" r:id="rId3"/>
    <sheet name="215" sheetId="26" r:id="rId4"/>
    <sheet name="249" sheetId="28" r:id="rId5"/>
    <sheet name="324" sheetId="29" r:id="rId6"/>
    <sheet name="338" sheetId="34" r:id="rId7"/>
    <sheet name="585" sheetId="27" r:id="rId8"/>
    <sheet name="642" sheetId="31" r:id="rId9"/>
    <sheet name="659" sheetId="25" r:id="rId10"/>
    <sheet name="761" sheetId="23" r:id="rId11"/>
    <sheet name="838" sheetId="32" r:id="rId12"/>
    <sheet name="961" sheetId="36" r:id="rId13"/>
  </sheets>
  <definedNames>
    <definedName name="_xlnm.Print_Titles" localSheetId="0">'127'!$2:$6</definedName>
    <definedName name="_xlnm.Print_Titles" localSheetId="1">'146'!$2:$6</definedName>
    <definedName name="_xlnm.Print_Titles" localSheetId="2">'187'!$2:$6</definedName>
    <definedName name="_xlnm.Print_Titles" localSheetId="3">'215'!$2:$6</definedName>
    <definedName name="_xlnm.Print_Titles" localSheetId="4">'249'!$2:$6</definedName>
    <definedName name="_xlnm.Print_Titles" localSheetId="5">'324'!$2:$6</definedName>
    <definedName name="_xlnm.Print_Titles" localSheetId="6">'338'!$2:$6</definedName>
    <definedName name="_xlnm.Print_Titles" localSheetId="7">'585'!$2:$6</definedName>
    <definedName name="_xlnm.Print_Titles" localSheetId="8">'642'!$2:$6</definedName>
    <definedName name="_xlnm.Print_Titles" localSheetId="9">'659'!$2:$6</definedName>
    <definedName name="_xlnm.Print_Titles" localSheetId="10">'761'!$2:$6</definedName>
    <definedName name="_xlnm.Print_Titles" localSheetId="11">'838'!$2:$6</definedName>
    <definedName name="_xlnm.Print_Titles" localSheetId="12">'961'!$2:$6</definedName>
  </definedNames>
  <calcPr calcId="145621"/>
</workbook>
</file>

<file path=xl/calcChain.xml><?xml version="1.0" encoding="utf-8"?>
<calcChain xmlns="http://schemas.openxmlformats.org/spreadsheetml/2006/main">
  <c r="H15" i="32" l="1"/>
  <c r="H14" i="33"/>
  <c r="H13" i="33"/>
  <c r="H14" i="30"/>
  <c r="H13" i="30"/>
  <c r="H14" i="35"/>
  <c r="H13" i="35"/>
  <c r="H14" i="26"/>
  <c r="H13" i="26"/>
  <c r="H14" i="28"/>
  <c r="H13" i="28"/>
  <c r="H14" i="29"/>
  <c r="H13" i="29"/>
  <c r="H14" i="34"/>
  <c r="H13" i="34"/>
  <c r="H14" i="27"/>
  <c r="H13" i="27"/>
  <c r="H14" i="31"/>
  <c r="H13" i="31"/>
  <c r="H14" i="25"/>
  <c r="H13" i="25"/>
  <c r="H14" i="23"/>
  <c r="H13" i="23"/>
  <c r="H13" i="32"/>
  <c r="H14" i="36"/>
  <c r="H13" i="36"/>
  <c r="O13" i="30" l="1"/>
  <c r="O13" i="35"/>
  <c r="O13" i="26"/>
  <c r="O13" i="28"/>
  <c r="O13" i="29"/>
  <c r="O13" i="34"/>
  <c r="O13" i="27"/>
  <c r="O13" i="31"/>
  <c r="O13" i="25"/>
  <c r="O13" i="23"/>
  <c r="O13" i="32"/>
  <c r="S13" i="32" s="1"/>
  <c r="O13" i="36"/>
  <c r="O13" i="33"/>
  <c r="O15" i="30"/>
  <c r="O15" i="35"/>
  <c r="O15" i="26"/>
  <c r="O15" i="28"/>
  <c r="O15" i="29"/>
  <c r="O15" i="34"/>
  <c r="O15" i="27"/>
  <c r="O15" i="31"/>
  <c r="O15" i="25"/>
  <c r="O15" i="23"/>
  <c r="O15" i="32"/>
  <c r="O15" i="36"/>
  <c r="O15" i="33"/>
  <c r="O14" i="30"/>
  <c r="O14" i="35"/>
  <c r="O14" i="26"/>
  <c r="O14" i="28"/>
  <c r="O14" i="29"/>
  <c r="O14" i="34"/>
  <c r="O14" i="27"/>
  <c r="O14" i="31"/>
  <c r="O14" i="25"/>
  <c r="O14" i="23"/>
  <c r="O14" i="32"/>
  <c r="O14" i="36"/>
  <c r="O14" i="33"/>
</calcChain>
</file>

<file path=xl/sharedStrings.xml><?xml version="1.0" encoding="utf-8"?>
<sst xmlns="http://schemas.openxmlformats.org/spreadsheetml/2006/main" count="827" uniqueCount="42">
  <si>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</si>
  <si>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</si>
  <si>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</si>
  <si>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</si>
  <si>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</si>
  <si>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</si>
  <si>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</si>
  <si>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</si>
  <si>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</si>
  <si>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</si>
  <si>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</si>
  <si>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</si>
  <si>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</si>
  <si>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</si>
  <si>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gas</t>
  </si>
  <si>
    <t>mg/Nm³</t>
  </si>
  <si>
    <t>EVALUATIE TOV REFERENTIEWAARDE</t>
  </si>
  <si>
    <t>INFORMATIEVE STATISTISCHE VERWERKING</t>
  </si>
  <si>
    <t>Referentie-
waarde</t>
  </si>
  <si>
    <t>Versie :1</t>
  </si>
  <si>
    <r>
      <t>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-2</t>
    </r>
  </si>
  <si>
    <r>
      <t>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-1</t>
    </r>
  </si>
  <si>
    <r>
      <t>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-3</t>
    </r>
  </si>
  <si>
    <t>1</t>
  </si>
  <si>
    <r>
      <t>NH</t>
    </r>
    <r>
      <rPr>
        <vertAlign val="subscript"/>
        <sz val="11"/>
        <color theme="1"/>
        <rFont val="Calibri"/>
        <family val="2"/>
        <scheme val="minor"/>
      </rPr>
      <t>3</t>
    </r>
  </si>
  <si>
    <t>12,41</t>
  </si>
  <si>
    <t>4,265</t>
  </si>
  <si>
    <t>-</t>
  </si>
  <si>
    <t>&lt;0,363</t>
  </si>
  <si>
    <t>11,61</t>
  </si>
  <si>
    <t>3,798</t>
  </si>
  <si>
    <t>1,117</t>
  </si>
  <si>
    <t>0,6452</t>
  </si>
  <si>
    <t>-0,69</t>
  </si>
  <si>
    <t>&lt;0,3</t>
  </si>
  <si>
    <t>&lt;0,2</t>
  </si>
  <si>
    <t>&lt;0,5</t>
  </si>
  <si>
    <t>&lt;0,1</t>
  </si>
  <si>
    <t>&lt;0,23</t>
  </si>
  <si>
    <t>&lt;1</t>
  </si>
  <si>
    <t>&lt;0,22</t>
  </si>
  <si>
    <t>Rapportnr. :2017-R-MRG-1306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</si>
</sst>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1" fillId="3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/>
    <xf numFmtId="49" fontId="0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2" fontId="0" fillId="0" borderId="7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14" fontId="12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4" borderId="14" xfId="0" applyNumberFormat="1" applyFont="1" applyFill="1" applyBorder="1" applyAlignment="1">
      <alignment horizontal="center"/>
    </xf>
    <xf numFmtId="49" fontId="14" fillId="5" borderId="14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23" xfId="0" applyFont="1" applyFill="1" applyBorder="1" applyAlignment="1">
      <alignment horizontal="left"/>
    </xf>
    <xf numFmtId="166" fontId="0" fillId="0" borderId="14" xfId="0" applyNumberFormat="1" applyFont="1" applyFill="1" applyBorder="1" applyAlignment="1">
      <alignment horizontal="center"/>
    </xf>
    <xf numFmtId="166" fontId="15" fillId="6" borderId="14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0">
    <cellStyle name="Comma 2" xfId="1"/>
    <cellStyle name="Comma 2 2" xfId="9"/>
    <cellStyle name="Hyperlink" xfId="16" builtinId="8"/>
    <cellStyle name="Hyperlink 2" xfId="4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2"/>
    <cellStyle name="Normal 2 2" xfId="5"/>
    <cellStyle name="Normal 2 2 2" xfId="8"/>
    <cellStyle name="Normal 2 2 3" xfId="17"/>
    <cellStyle name="Normal 20" xfId="28"/>
    <cellStyle name="Normal 22" xfId="29"/>
    <cellStyle name="Normal 23" xfId="30"/>
    <cellStyle name="Normal 24" xfId="31"/>
    <cellStyle name="Normal 25" xfId="32"/>
    <cellStyle name="Normal 27" xfId="33"/>
    <cellStyle name="Normal 28" xfId="34"/>
    <cellStyle name="Normal 29" xfId="35"/>
    <cellStyle name="Normal 3" xfId="3"/>
    <cellStyle name="Normal 3 2" xfId="6"/>
    <cellStyle name="Normal 3 2 2" xfId="36"/>
    <cellStyle name="Normal 3 3" xfId="11"/>
    <cellStyle name="Normal 30" xfId="37"/>
    <cellStyle name="Normal 31" xfId="38"/>
    <cellStyle name="Normal 32" xfId="39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39" xfId="46"/>
    <cellStyle name="Normal 4" xfId="12"/>
    <cellStyle name="Normal 4 2" xfId="47"/>
    <cellStyle name="Normal 40" xfId="48"/>
    <cellStyle name="Normal 41" xfId="49"/>
    <cellStyle name="Normal 42" xfId="50"/>
    <cellStyle name="Normal 43" xfId="51"/>
    <cellStyle name="Normal 44" xfId="52"/>
    <cellStyle name="Normal 45" xfId="53"/>
    <cellStyle name="Normal 46" xfId="54"/>
    <cellStyle name="Normal 47" xfId="55"/>
    <cellStyle name="Normal 48" xfId="56"/>
    <cellStyle name="Normal 49" xfId="57"/>
    <cellStyle name="Normal 5" xfId="10"/>
    <cellStyle name="Normal 5 2" xfId="15"/>
    <cellStyle name="Normal 5 3" xfId="118"/>
    <cellStyle name="Normal 5 3 2" xfId="119"/>
    <cellStyle name="Normal 50" xfId="58"/>
    <cellStyle name="Normal 51" xfId="59"/>
    <cellStyle name="Normal 52" xfId="60"/>
    <cellStyle name="Normal 53" xfId="61"/>
    <cellStyle name="Normal 54" xfId="62"/>
    <cellStyle name="Normal 55" xfId="63"/>
    <cellStyle name="Normal 6" xfId="64"/>
    <cellStyle name="Normal 7" xfId="65"/>
    <cellStyle name="Normal 8" xfId="66"/>
    <cellStyle name="Normal 9" xfId="67"/>
    <cellStyle name="Percent 10" xfId="68"/>
    <cellStyle name="Percent 11" xfId="69"/>
    <cellStyle name="Percent 12" xfId="70"/>
    <cellStyle name="Percent 13" xfId="71"/>
    <cellStyle name="Percent 14" xfId="72"/>
    <cellStyle name="Percent 15" xfId="73"/>
    <cellStyle name="Percent 16" xfId="74"/>
    <cellStyle name="Percent 17" xfId="75"/>
    <cellStyle name="Percent 18" xfId="76"/>
    <cellStyle name="Percent 19" xfId="77"/>
    <cellStyle name="Percent 2" xfId="7"/>
    <cellStyle name="Percent 2 2" xfId="117"/>
    <cellStyle name="Percent 20" xfId="78"/>
    <cellStyle name="Percent 21" xfId="79"/>
    <cellStyle name="Percent 22" xfId="80"/>
    <cellStyle name="Percent 23" xfId="81"/>
    <cellStyle name="Percent 24" xfId="82"/>
    <cellStyle name="Percent 27" xfId="83"/>
    <cellStyle name="Percent 28" xfId="84"/>
    <cellStyle name="Percent 29" xfId="85"/>
    <cellStyle name="Percent 3" xfId="13"/>
    <cellStyle name="Percent 30" xfId="86"/>
    <cellStyle name="Percent 31" xfId="87"/>
    <cellStyle name="Percent 32" xfId="88"/>
    <cellStyle name="Percent 33" xfId="89"/>
    <cellStyle name="Percent 34" xfId="90"/>
    <cellStyle name="Percent 35" xfId="91"/>
    <cellStyle name="Percent 36" xfId="92"/>
    <cellStyle name="Percent 37" xfId="93"/>
    <cellStyle name="Percent 38" xfId="94"/>
    <cellStyle name="Percent 39" xfId="95"/>
    <cellStyle name="Percent 4" xfId="96"/>
    <cellStyle name="Percent 40" xfId="97"/>
    <cellStyle name="Percent 41" xfId="98"/>
    <cellStyle name="Percent 42" xfId="99"/>
    <cellStyle name="Percent 43" xfId="100"/>
    <cellStyle name="Percent 44" xfId="101"/>
    <cellStyle name="Percent 45" xfId="102"/>
    <cellStyle name="Percent 46" xfId="103"/>
    <cellStyle name="Percent 47" xfId="104"/>
    <cellStyle name="Percent 48" xfId="105"/>
    <cellStyle name="Percent 49" xfId="106"/>
    <cellStyle name="Percent 5" xfId="107"/>
    <cellStyle name="Percent 50" xfId="108"/>
    <cellStyle name="Percent 51" xfId="109"/>
    <cellStyle name="Percent 52" xfId="110"/>
    <cellStyle name="Percent 53" xfId="111"/>
    <cellStyle name="Percent 54" xfId="112"/>
    <cellStyle name="Percent 6" xfId="113"/>
    <cellStyle name="Percent 7" xfId="114"/>
    <cellStyle name="Percent 8" xfId="115"/>
    <cellStyle name="Percent 9" xfId="116"/>
    <cellStyle name="Standaard_PCBBEREK-I014-WHO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topLeftCell="A2" zoomScaleNormal="100" zoomScalePageLayoutView="85" workbookViewId="0">
      <selection activeCell="B36" sqref="B36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127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12.1</v>
      </c>
      <c r="G13" s="14" t="s">
        <v>25</v>
      </c>
      <c r="H13" s="49">
        <f>(F13-G13)/G13</f>
        <v>-2.4979854955680943E-2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12.1</v>
      </c>
      <c r="P13" s="14" t="s">
        <v>29</v>
      </c>
      <c r="Q13" s="14" t="s">
        <v>31</v>
      </c>
      <c r="R13" s="14" t="s">
        <v>23</v>
      </c>
      <c r="S13" s="14">
        <v>4</v>
      </c>
      <c r="T13" s="41">
        <v>0.44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4.3</v>
      </c>
      <c r="G14" s="29" t="s">
        <v>26</v>
      </c>
      <c r="H14" s="49">
        <f>(F14-G14)/G14</f>
        <v>8.2063305978898344E-3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4.3</v>
      </c>
      <c r="P14" s="29" t="s">
        <v>30</v>
      </c>
      <c r="Q14" s="29" t="s">
        <v>32</v>
      </c>
      <c r="R14" s="14">
        <v>1</v>
      </c>
      <c r="S14" s="14">
        <v>13</v>
      </c>
      <c r="T14" s="41">
        <v>0.78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 t="s">
        <v>34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 t="str">
        <f>F15</f>
        <v>&lt;0,3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659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11.2</v>
      </c>
      <c r="G13" s="14" t="s">
        <v>25</v>
      </c>
      <c r="H13" s="49">
        <f>(F13-G13)/G13</f>
        <v>-9.750201450443198E-2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11.2</v>
      </c>
      <c r="P13" s="14" t="s">
        <v>29</v>
      </c>
      <c r="Q13" s="14" t="s">
        <v>31</v>
      </c>
      <c r="R13" s="14" t="s">
        <v>23</v>
      </c>
      <c r="S13" s="14">
        <v>-4</v>
      </c>
      <c r="T13" s="41">
        <v>-0.37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3.2</v>
      </c>
      <c r="G14" s="29" t="s">
        <v>26</v>
      </c>
      <c r="H14" s="50">
        <f>(F14-G14)/G14</f>
        <v>-0.24970691676436099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3.2</v>
      </c>
      <c r="P14" s="29" t="s">
        <v>30</v>
      </c>
      <c r="Q14" s="29" t="s">
        <v>32</v>
      </c>
      <c r="R14" s="14">
        <v>1</v>
      </c>
      <c r="S14" s="14">
        <v>-16</v>
      </c>
      <c r="T14" s="41">
        <v>-0.93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0.2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0.2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761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13.6</v>
      </c>
      <c r="G13" s="14" t="s">
        <v>25</v>
      </c>
      <c r="H13" s="49">
        <f>(F13-G13)/G13</f>
        <v>9.5890410958904063E-2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13.6</v>
      </c>
      <c r="P13" s="14" t="s">
        <v>29</v>
      </c>
      <c r="Q13" s="14" t="s">
        <v>31</v>
      </c>
      <c r="R13" s="14" t="s">
        <v>23</v>
      </c>
      <c r="S13" s="40">
        <v>17</v>
      </c>
      <c r="T13" s="41">
        <v>1.78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4.4000000000000004</v>
      </c>
      <c r="G14" s="29" t="s">
        <v>26</v>
      </c>
      <c r="H14" s="49">
        <f>(F14-G14)/G14</f>
        <v>3.1652989449003681E-2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4.4000000000000004</v>
      </c>
      <c r="P14" s="29" t="s">
        <v>30</v>
      </c>
      <c r="Q14" s="29" t="s">
        <v>32</v>
      </c>
      <c r="R14" s="14">
        <v>1</v>
      </c>
      <c r="S14" s="40">
        <v>16</v>
      </c>
      <c r="T14" s="41">
        <v>0.93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 t="s">
        <v>39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 t="str">
        <f>F15</f>
        <v>&lt;1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838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29">
        <v>3.35</v>
      </c>
      <c r="G13" s="29" t="s">
        <v>26</v>
      </c>
      <c r="H13" s="50">
        <f>(F13-G13)/G13</f>
        <v>-0.21453692848769043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3.35</v>
      </c>
      <c r="P13" s="29" t="s">
        <v>30</v>
      </c>
      <c r="Q13" s="29" t="s">
        <v>32</v>
      </c>
      <c r="R13" s="14">
        <v>1</v>
      </c>
      <c r="S13" s="43">
        <f>((O13-P13)/P13)*100</f>
        <v>-11.79568193786203</v>
      </c>
      <c r="T13" s="42" t="s">
        <v>33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 t="s">
        <v>28</v>
      </c>
      <c r="G14" s="29">
        <v>0</v>
      </c>
      <c r="H14" s="49"/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 t="str">
        <f>F14</f>
        <v>&lt;0,363</v>
      </c>
      <c r="P14" s="29" t="s">
        <v>27</v>
      </c>
      <c r="Q14" s="29" t="s">
        <v>27</v>
      </c>
      <c r="R14" s="14" t="s">
        <v>27</v>
      </c>
      <c r="S14" s="14"/>
      <c r="T14" s="38"/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9.92</v>
      </c>
      <c r="G15" s="30">
        <v>11.684153144911326</v>
      </c>
      <c r="H15" s="51">
        <f>(F15-G15)/G15</f>
        <v>-0.15098682146935472</v>
      </c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9.92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961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11</v>
      </c>
      <c r="G13" s="14" t="s">
        <v>25</v>
      </c>
      <c r="H13" s="49">
        <f>(F13-G13)/G13</f>
        <v>-0.11361804995970992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11</v>
      </c>
      <c r="P13" s="14" t="s">
        <v>29</v>
      </c>
      <c r="Q13" s="14" t="s">
        <v>31</v>
      </c>
      <c r="R13" s="14" t="s">
        <v>23</v>
      </c>
      <c r="S13" s="14">
        <v>-5</v>
      </c>
      <c r="T13" s="41">
        <v>-0.55000000000000004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3.41</v>
      </c>
      <c r="G14" s="29" t="s">
        <v>26</v>
      </c>
      <c r="H14" s="50">
        <f>(F14-G14)/G14</f>
        <v>-0.20046893317702219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3.41</v>
      </c>
      <c r="P14" s="29" t="s">
        <v>30</v>
      </c>
      <c r="Q14" s="29" t="s">
        <v>32</v>
      </c>
      <c r="R14" s="14">
        <v>1</v>
      </c>
      <c r="S14" s="14">
        <v>-10</v>
      </c>
      <c r="T14" s="41">
        <v>-0.6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 t="s">
        <v>40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 t="str">
        <f>F15</f>
        <v>&lt;0,22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146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11.5</v>
      </c>
      <c r="G13" s="14" t="s">
        <v>25</v>
      </c>
      <c r="H13" s="49">
        <f>(F13-G13)/G13</f>
        <v>-7.3327961321514923E-2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11.5</v>
      </c>
      <c r="P13" s="14" t="s">
        <v>29</v>
      </c>
      <c r="Q13" s="14" t="s">
        <v>31</v>
      </c>
      <c r="R13" s="14" t="s">
        <v>23</v>
      </c>
      <c r="S13" s="14">
        <v>-1</v>
      </c>
      <c r="T13" s="41">
        <v>-0.1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3.65</v>
      </c>
      <c r="G14" s="29" t="s">
        <v>26</v>
      </c>
      <c r="H14" s="49">
        <f>(F14-G14)/G14</f>
        <v>-0.14419695193434931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3.65</v>
      </c>
      <c r="P14" s="29" t="s">
        <v>30</v>
      </c>
      <c r="Q14" s="29" t="s">
        <v>32</v>
      </c>
      <c r="R14" s="14">
        <v>1</v>
      </c>
      <c r="S14" s="14">
        <v>-4</v>
      </c>
      <c r="T14" s="41">
        <v>-0.23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 t="s">
        <v>35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 t="str">
        <f>F15</f>
        <v>&lt;0,2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187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11.8</v>
      </c>
      <c r="G13" s="14" t="s">
        <v>25</v>
      </c>
      <c r="H13" s="49">
        <f>(F13-G13)/G13</f>
        <v>-4.9153908138597859E-2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11.8</v>
      </c>
      <c r="P13" s="14" t="s">
        <v>29</v>
      </c>
      <c r="Q13" s="14" t="s">
        <v>31</v>
      </c>
      <c r="R13" s="14" t="s">
        <v>23</v>
      </c>
      <c r="S13" s="14">
        <v>2</v>
      </c>
      <c r="T13" s="41">
        <v>0.17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4.59</v>
      </c>
      <c r="G14" s="29" t="s">
        <v>26</v>
      </c>
      <c r="H14" s="49">
        <f>(F14-G14)/G14</f>
        <v>7.6201641266119627E-2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4.59</v>
      </c>
      <c r="P14" s="29" t="s">
        <v>30</v>
      </c>
      <c r="Q14" s="29" t="s">
        <v>32</v>
      </c>
      <c r="R14" s="14">
        <v>1</v>
      </c>
      <c r="S14" s="14">
        <v>21</v>
      </c>
      <c r="T14" s="41">
        <v>1.23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 t="s">
        <v>36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 t="str">
        <f>F15</f>
        <v>&lt;0,5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215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12.1</v>
      </c>
      <c r="G13" s="14" t="s">
        <v>25</v>
      </c>
      <c r="H13" s="49">
        <f>(F13-G13)/G13</f>
        <v>-2.4979854955680943E-2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12.1</v>
      </c>
      <c r="P13" s="14" t="s">
        <v>29</v>
      </c>
      <c r="Q13" s="14" t="s">
        <v>31</v>
      </c>
      <c r="R13" s="14" t="s">
        <v>23</v>
      </c>
      <c r="S13" s="14">
        <v>4</v>
      </c>
      <c r="T13" s="41">
        <v>0.44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3.85</v>
      </c>
      <c r="G14" s="29" t="s">
        <v>26</v>
      </c>
      <c r="H14" s="49">
        <f>(F14-G14)/G14</f>
        <v>-9.7303634232121836E-2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3.85</v>
      </c>
      <c r="P14" s="29" t="s">
        <v>30</v>
      </c>
      <c r="Q14" s="29" t="s">
        <v>32</v>
      </c>
      <c r="R14" s="14">
        <v>1</v>
      </c>
      <c r="S14" s="14">
        <v>1</v>
      </c>
      <c r="T14" s="41">
        <v>0.08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0.19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0.19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249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8.93</v>
      </c>
      <c r="G13" s="14" t="s">
        <v>25</v>
      </c>
      <c r="H13" s="50">
        <f>(F13-G13)/G13</f>
        <v>-0.28041901692183724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8.93</v>
      </c>
      <c r="P13" s="14" t="s">
        <v>29</v>
      </c>
      <c r="Q13" s="14" t="s">
        <v>31</v>
      </c>
      <c r="R13" s="14" t="s">
        <v>23</v>
      </c>
      <c r="S13" s="14">
        <v>-23</v>
      </c>
      <c r="T13" s="42">
        <v>-2.4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2.93</v>
      </c>
      <c r="G14" s="29" t="s">
        <v>26</v>
      </c>
      <c r="H14" s="50">
        <f>(F14-G14)/G14</f>
        <v>-0.31301289566236801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2.93</v>
      </c>
      <c r="P14" s="29" t="s">
        <v>30</v>
      </c>
      <c r="Q14" s="29" t="s">
        <v>32</v>
      </c>
      <c r="R14" s="14">
        <v>1</v>
      </c>
      <c r="S14" s="14">
        <v>-23</v>
      </c>
      <c r="T14" s="41">
        <v>-1.35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 t="s">
        <v>37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 t="str">
        <f>F15</f>
        <v>&lt;0,1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324</v>
      </c>
      <c r="C6" s="8"/>
      <c r="D6" s="34"/>
      <c r="E6" s="34"/>
      <c r="F6" s="33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10.8</v>
      </c>
      <c r="G13" s="14" t="s">
        <v>25</v>
      </c>
      <c r="H13" s="49">
        <f>(F13-G13)/G13</f>
        <v>-0.12973408541498788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10.8</v>
      </c>
      <c r="P13" s="14" t="s">
        <v>29</v>
      </c>
      <c r="Q13" s="14" t="s">
        <v>31</v>
      </c>
      <c r="R13" s="14" t="s">
        <v>23</v>
      </c>
      <c r="S13" s="14">
        <v>-7</v>
      </c>
      <c r="T13" s="41">
        <v>-0.73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3.7</v>
      </c>
      <c r="G14" s="29" t="s">
        <v>26</v>
      </c>
      <c r="H14" s="49">
        <f>(F14-G14)/G14</f>
        <v>-0.13247362250879238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3.7</v>
      </c>
      <c r="P14" s="29" t="s">
        <v>30</v>
      </c>
      <c r="Q14" s="29" t="s">
        <v>32</v>
      </c>
      <c r="R14" s="14">
        <v>1</v>
      </c>
      <c r="S14" s="14">
        <v>-3</v>
      </c>
      <c r="T14" s="41">
        <v>-0.15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0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0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338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13.7</v>
      </c>
      <c r="G13" s="14" t="s">
        <v>25</v>
      </c>
      <c r="H13" s="49">
        <f>(F13-G13)/G13</f>
        <v>0.10394842868654304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13.7</v>
      </c>
      <c r="P13" s="14" t="s">
        <v>29</v>
      </c>
      <c r="Q13" s="14" t="s">
        <v>31</v>
      </c>
      <c r="R13" s="14" t="s">
        <v>23</v>
      </c>
      <c r="S13" s="14">
        <v>18</v>
      </c>
      <c r="T13" s="41">
        <v>1.87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4.59</v>
      </c>
      <c r="G14" s="29" t="s">
        <v>26</v>
      </c>
      <c r="H14" s="49">
        <f>(F14-G14)/G14</f>
        <v>7.6201641266119627E-2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4.59</v>
      </c>
      <c r="P14" s="29" t="s">
        <v>30</v>
      </c>
      <c r="Q14" s="29" t="s">
        <v>32</v>
      </c>
      <c r="R14" s="14">
        <v>1</v>
      </c>
      <c r="S14" s="14">
        <v>21</v>
      </c>
      <c r="T14" s="41">
        <v>1.23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0.16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0.16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585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11.4</v>
      </c>
      <c r="G13" s="14" t="s">
        <v>25</v>
      </c>
      <c r="H13" s="49">
        <f>(F13-G13)/G13</f>
        <v>-8.1385979049153886E-2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11.4</v>
      </c>
      <c r="P13" s="14" t="s">
        <v>29</v>
      </c>
      <c r="Q13" s="14" t="s">
        <v>31</v>
      </c>
      <c r="R13" s="14" t="s">
        <v>23</v>
      </c>
      <c r="S13" s="14">
        <v>-2</v>
      </c>
      <c r="T13" s="41">
        <v>-0.19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4.2</v>
      </c>
      <c r="G14" s="29" t="s">
        <v>26</v>
      </c>
      <c r="H14" s="49">
        <f>(F14-G14)/G14</f>
        <v>-1.52403282532238E-2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4.2</v>
      </c>
      <c r="P14" s="29" t="s">
        <v>30</v>
      </c>
      <c r="Q14" s="29" t="s">
        <v>32</v>
      </c>
      <c r="R14" s="14">
        <v>1</v>
      </c>
      <c r="S14" s="14">
        <v>11</v>
      </c>
      <c r="T14" s="41">
        <v>0.62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>
        <v>0.4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>
        <f>F15</f>
        <v>0.4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" zoomScaleNormal="100" zoomScalePageLayoutView="85" workbookViewId="0">
      <selection activeCell="F5" sqref="F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1" style="9" customWidth="1"/>
    <col min="7" max="7" width="16.140625" style="9" customWidth="1"/>
    <col min="8" max="8" width="13.28515625" style="9" customWidth="1"/>
    <col min="9" max="10" width="9.140625" style="9"/>
    <col min="11" max="12" width="9.42578125" style="9" bestFit="1" customWidth="1"/>
    <col min="13" max="13" width="10.28515625" style="9" bestFit="1" customWidth="1"/>
    <col min="14" max="14" width="9.140625" style="9"/>
    <col min="15" max="15" width="13" style="9" customWidth="1"/>
    <col min="16" max="17" width="9.140625" style="9"/>
    <col min="18" max="18" width="9.42578125" style="9" bestFit="1" customWidth="1"/>
    <col min="19" max="19" width="11.7109375" style="9" bestFit="1" customWidth="1"/>
    <col min="20" max="20" width="9.42578125" style="9" bestFit="1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52" t="s">
        <v>12</v>
      </c>
      <c r="B2" s="53"/>
      <c r="C2" s="53"/>
      <c r="D2" s="53"/>
      <c r="E2" s="53"/>
      <c r="F2" s="53"/>
      <c r="G2" s="53"/>
      <c r="H2" s="54"/>
    </row>
    <row r="3" spans="1:20" s="11" customFormat="1" ht="12.75" x14ac:dyDescent="0.2">
      <c r="A3" s="44"/>
      <c r="B3" s="10"/>
      <c r="C3" s="10"/>
      <c r="D3" s="36">
        <v>42923</v>
      </c>
      <c r="E3" s="10"/>
      <c r="F3" s="37" t="s">
        <v>41</v>
      </c>
      <c r="G3" s="37"/>
      <c r="H3" s="45" t="s">
        <v>19</v>
      </c>
    </row>
    <row r="4" spans="1:20" s="11" customFormat="1" ht="13.5" thickBot="1" x14ac:dyDescent="0.25">
      <c r="A4" s="46"/>
      <c r="B4" s="47"/>
      <c r="C4" s="47"/>
      <c r="D4" s="47"/>
      <c r="E4" s="47"/>
      <c r="F4" s="47"/>
      <c r="G4" s="47"/>
      <c r="H4" s="48"/>
    </row>
    <row r="5" spans="1:20" ht="15.75" thickBot="1" x14ac:dyDescent="0.3"/>
    <row r="6" spans="1:20" ht="16.5" thickTop="1" thickBot="1" x14ac:dyDescent="0.3">
      <c r="A6" s="5" t="s">
        <v>7</v>
      </c>
      <c r="B6" s="33">
        <v>642</v>
      </c>
      <c r="C6" s="8"/>
      <c r="D6" s="34"/>
      <c r="E6" s="34"/>
      <c r="F6" s="35"/>
      <c r="G6" s="6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55" t="s">
        <v>16</v>
      </c>
      <c r="B8" s="56"/>
      <c r="C8" s="56"/>
      <c r="D8" s="56"/>
      <c r="E8" s="56"/>
      <c r="F8" s="56"/>
      <c r="G8" s="56"/>
      <c r="H8" s="57"/>
      <c r="J8" s="55" t="s">
        <v>17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0" ht="15.75" thickTop="1" x14ac:dyDescent="0.25">
      <c r="A9" s="3"/>
    </row>
    <row r="10" spans="1:20" ht="15.75" thickBot="1" x14ac:dyDescent="0.3"/>
    <row r="11" spans="1:20" s="28" customFormat="1" ht="30.75" thickBot="1" x14ac:dyDescent="0.3">
      <c r="A11" s="22" t="s">
        <v>1</v>
      </c>
      <c r="B11" s="23" t="s">
        <v>10</v>
      </c>
      <c r="C11" s="23" t="s">
        <v>2</v>
      </c>
      <c r="D11" s="23" t="s">
        <v>3</v>
      </c>
      <c r="E11" s="23" t="s">
        <v>4</v>
      </c>
      <c r="F11" s="32" t="s">
        <v>11</v>
      </c>
      <c r="G11" s="24" t="s">
        <v>18</v>
      </c>
      <c r="H11" s="27" t="s">
        <v>5</v>
      </c>
      <c r="J11" s="22" t="s">
        <v>1</v>
      </c>
      <c r="K11" s="23" t="s">
        <v>10</v>
      </c>
      <c r="L11" s="23" t="s">
        <v>2</v>
      </c>
      <c r="M11" s="23" t="s">
        <v>3</v>
      </c>
      <c r="N11" s="23" t="s">
        <v>4</v>
      </c>
      <c r="O11" s="32" t="s">
        <v>11</v>
      </c>
      <c r="P11" s="24" t="s">
        <v>0</v>
      </c>
      <c r="Q11" s="25" t="s">
        <v>8</v>
      </c>
      <c r="R11" s="26" t="s">
        <v>9</v>
      </c>
      <c r="S11" s="26" t="s">
        <v>5</v>
      </c>
      <c r="T11" s="27" t="s">
        <v>6</v>
      </c>
    </row>
    <row r="12" spans="1:20" x14ac:dyDescent="0.25">
      <c r="A12" s="12"/>
      <c r="B12" s="13"/>
      <c r="C12" s="14"/>
      <c r="D12" s="15"/>
      <c r="E12" s="15"/>
      <c r="F12" s="15"/>
      <c r="G12" s="15"/>
      <c r="H12" s="38"/>
      <c r="J12" s="12"/>
      <c r="K12" s="13"/>
      <c r="L12" s="14"/>
      <c r="M12" s="15"/>
      <c r="N12" s="15"/>
      <c r="O12" s="15"/>
      <c r="P12" s="15"/>
      <c r="Q12" s="15"/>
      <c r="R12" s="15"/>
      <c r="S12" s="14"/>
      <c r="T12" s="16"/>
    </row>
    <row r="13" spans="1:20" ht="18" x14ac:dyDescent="0.35">
      <c r="A13" s="12" t="s">
        <v>21</v>
      </c>
      <c r="B13" s="14" t="s">
        <v>14</v>
      </c>
      <c r="C13" s="14" t="s">
        <v>23</v>
      </c>
      <c r="D13" s="14" t="s">
        <v>24</v>
      </c>
      <c r="E13" s="14" t="s">
        <v>15</v>
      </c>
      <c r="F13" s="14">
        <v>10.9</v>
      </c>
      <c r="G13" s="14" t="s">
        <v>25</v>
      </c>
      <c r="H13" s="49">
        <f>(F13-G13)/G13</f>
        <v>-0.1216760676873489</v>
      </c>
      <c r="J13" s="12" t="s">
        <v>21</v>
      </c>
      <c r="K13" s="14" t="s">
        <v>14</v>
      </c>
      <c r="L13" s="14" t="s">
        <v>23</v>
      </c>
      <c r="M13" s="14" t="s">
        <v>24</v>
      </c>
      <c r="N13" s="14" t="s">
        <v>15</v>
      </c>
      <c r="O13" s="29">
        <f>F13</f>
        <v>10.9</v>
      </c>
      <c r="P13" s="14" t="s">
        <v>29</v>
      </c>
      <c r="Q13" s="14" t="s">
        <v>31</v>
      </c>
      <c r="R13" s="14" t="s">
        <v>23</v>
      </c>
      <c r="S13" s="14">
        <v>-6</v>
      </c>
      <c r="T13" s="41">
        <v>-0.64</v>
      </c>
    </row>
    <row r="14" spans="1:20" ht="18" x14ac:dyDescent="0.35">
      <c r="A14" s="12" t="s">
        <v>20</v>
      </c>
      <c r="B14" s="14" t="s">
        <v>14</v>
      </c>
      <c r="C14" s="14">
        <v>2</v>
      </c>
      <c r="D14" s="14" t="s">
        <v>24</v>
      </c>
      <c r="E14" s="14" t="s">
        <v>15</v>
      </c>
      <c r="F14" s="29">
        <v>3.2</v>
      </c>
      <c r="G14" s="29" t="s">
        <v>26</v>
      </c>
      <c r="H14" s="50">
        <f>(F14-G14)/G14</f>
        <v>-0.24970691676436099</v>
      </c>
      <c r="I14" s="31"/>
      <c r="J14" s="12" t="s">
        <v>20</v>
      </c>
      <c r="K14" s="14" t="s">
        <v>14</v>
      </c>
      <c r="L14" s="14">
        <v>2</v>
      </c>
      <c r="M14" s="14" t="s">
        <v>24</v>
      </c>
      <c r="N14" s="14" t="s">
        <v>15</v>
      </c>
      <c r="O14" s="29">
        <f>F14</f>
        <v>3.2</v>
      </c>
      <c r="P14" s="29" t="s">
        <v>30</v>
      </c>
      <c r="Q14" s="29" t="s">
        <v>32</v>
      </c>
      <c r="R14" s="14">
        <v>1</v>
      </c>
      <c r="S14" s="14">
        <v>-16</v>
      </c>
      <c r="T14" s="41">
        <v>-0.93</v>
      </c>
    </row>
    <row r="15" spans="1:20" ht="18.75" thickBot="1" x14ac:dyDescent="0.4">
      <c r="A15" s="17" t="s">
        <v>22</v>
      </c>
      <c r="B15" s="18" t="s">
        <v>14</v>
      </c>
      <c r="C15" s="18">
        <v>3</v>
      </c>
      <c r="D15" s="18" t="s">
        <v>24</v>
      </c>
      <c r="E15" s="18" t="s">
        <v>15</v>
      </c>
      <c r="F15" s="30" t="s">
        <v>38</v>
      </c>
      <c r="G15" s="30">
        <v>0</v>
      </c>
      <c r="H15" s="39"/>
      <c r="I15" s="31"/>
      <c r="J15" s="17" t="s">
        <v>22</v>
      </c>
      <c r="K15" s="18" t="s">
        <v>14</v>
      </c>
      <c r="L15" s="18">
        <v>3</v>
      </c>
      <c r="M15" s="18" t="s">
        <v>24</v>
      </c>
      <c r="N15" s="18" t="s">
        <v>15</v>
      </c>
      <c r="O15" s="30" t="str">
        <f>F15</f>
        <v>&lt;0,23</v>
      </c>
      <c r="P15" s="30" t="s">
        <v>27</v>
      </c>
      <c r="Q15" s="18" t="s">
        <v>27</v>
      </c>
      <c r="R15" s="18" t="s">
        <v>27</v>
      </c>
      <c r="S15" s="18" t="s">
        <v>27</v>
      </c>
      <c r="T15" s="39"/>
    </row>
    <row r="36" spans="5:5" x14ac:dyDescent="0.25">
      <c r="E36" s="9" t="s">
        <v>13</v>
      </c>
    </row>
  </sheetData>
  <sheetProtection password="DC07" sheet="1" objects="1" scenarios="1" selectLockedCells="1" selectUnlockedCells="1"/>
  <mergeCells count="3">
    <mergeCell ref="A2:H2"/>
    <mergeCell ref="A8:H8"/>
    <mergeCell ref="J8:T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2017</Jaar>
    <Ringtest xmlns="eba2475f-4c5c-418a-90c2-2b36802fc485">VKL</Ringtest>
    <DEEL xmlns="08cda046-0f15-45eb-a9d5-77306d3264cd">Deel 2</DEEL>
    <Publicatiedatum xmlns="dda9e79c-c62e-445e-b991-197574827cb3">2021-05-25T07:57:33+00:00</Publicatiedatum>
    <Distributie_x0020_datum xmlns="eba2475f-4c5c-418a-90c2-2b36802fc485">25 januari 2012</Distributie_x0020_datum>
    <PublicURL xmlns="08cda046-0f15-45eb-a9d5-77306d3264cd">https://reflabos.vito.be/ree/LABSVKL_2017-6_Deel2.xlsx</PublicURL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041FBD-D170-4224-B2D4-FE5CD3BD3172}"/>
</file>

<file path=customXml/itemProps2.xml><?xml version="1.0" encoding="utf-8"?>
<ds:datastoreItem xmlns:ds="http://schemas.openxmlformats.org/officeDocument/2006/customXml" ds:itemID="{9DDA0C0F-4F7F-406B-9A77-1763C22BCCA6}"/>
</file>

<file path=customXml/itemProps3.xml><?xml version="1.0" encoding="utf-8"?>
<ds:datastoreItem xmlns:ds="http://schemas.openxmlformats.org/officeDocument/2006/customXml" ds:itemID="{1CB74AE5-3599-4295-AF0A-0AE00CD07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127</vt:lpstr>
      <vt:lpstr>146</vt:lpstr>
      <vt:lpstr>187</vt:lpstr>
      <vt:lpstr>215</vt:lpstr>
      <vt:lpstr>249</vt:lpstr>
      <vt:lpstr>324</vt:lpstr>
      <vt:lpstr>338</vt:lpstr>
      <vt:lpstr>585</vt:lpstr>
      <vt:lpstr>642</vt:lpstr>
      <vt:lpstr>659</vt:lpstr>
      <vt:lpstr>761</vt:lpstr>
      <vt:lpstr>838</vt:lpstr>
      <vt:lpstr>961</vt:lpstr>
      <vt:lpstr>'127'!Print_Titles</vt:lpstr>
      <vt:lpstr>'146'!Print_Titles</vt:lpstr>
      <vt:lpstr>'187'!Print_Titles</vt:lpstr>
      <vt:lpstr>'215'!Print_Titles</vt:lpstr>
      <vt:lpstr>'249'!Print_Titles</vt:lpstr>
      <vt:lpstr>'324'!Print_Titles</vt:lpstr>
      <vt:lpstr>'338'!Print_Titles</vt:lpstr>
      <vt:lpstr>'585'!Print_Titles</vt:lpstr>
      <vt:lpstr>'642'!Print_Titles</vt:lpstr>
      <vt:lpstr>'659'!Print_Titles</vt:lpstr>
      <vt:lpstr>'761'!Print_Titles</vt:lpstr>
      <vt:lpstr>'838'!Print_Titles</vt:lpstr>
      <vt:lpstr>'961'!Print_Titles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2017-6</dc:title>
  <dc:creator>dceustet</dc:creator>
  <cp:lastModifiedBy>Baeyens Bart</cp:lastModifiedBy>
  <cp:lastPrinted>2016-06-24T14:13:49Z</cp:lastPrinted>
  <dcterms:created xsi:type="dcterms:W3CDTF">2012-03-19T07:59:52Z</dcterms:created>
  <dcterms:modified xsi:type="dcterms:W3CDTF">2017-10-03T12:14:52Z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7300</vt:r8>
  </property>
  <property fmtid="{D5CDD505-2E9C-101B-9397-08002B2CF9AE}" pid="4" name="DEEL">
    <vt:lpwstr>Deel 2</vt:lpwstr>
  </property>
</Properties>
</file>