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enst_REE\Ringtesten\E0003 (L15W4) ringtesten LNElucht (LABS)\LABS2021\VKL2021\5. Rapportering\Eindrapport\bijlagen eindrapport\Deel 2 per labo\"/>
    </mc:Choice>
  </mc:AlternateContent>
  <xr:revisionPtr revIDLastSave="0" documentId="13_ncr:1_{521914CE-4E23-4DAA-B57A-DC38CA5254F4}" xr6:coauthVersionLast="45" xr6:coauthVersionMax="45" xr10:uidLastSave="{00000000-0000-0000-0000-000000000000}"/>
  <bookViews>
    <workbookView xWindow="-120" yWindow="-120" windowWidth="29040" windowHeight="15840" tabRatio="828" xr2:uid="{00000000-000D-0000-FFFF-FFFF00000000}"/>
  </bookViews>
  <sheets>
    <sheet name="146" sheetId="20" r:id="rId1"/>
    <sheet name="187" sheetId="15" r:id="rId2"/>
    <sheet name="215" sheetId="6" r:id="rId3"/>
    <sheet name="324" sheetId="16" r:id="rId4"/>
    <sheet name="338" sheetId="12" r:id="rId5"/>
    <sheet name="722" sheetId="8" r:id="rId6"/>
    <sheet name="761" sheetId="13" r:id="rId7"/>
    <sheet name="961" sheetId="7" r:id="rId8"/>
  </sheets>
  <definedNames>
    <definedName name="_xlnm.Print_Titles" localSheetId="0">'146'!$2:$6</definedName>
    <definedName name="_xlnm.Print_Titles" localSheetId="1">'187'!$2:$6</definedName>
    <definedName name="_xlnm.Print_Titles" localSheetId="2">'215'!$2:$6</definedName>
    <definedName name="_xlnm.Print_Titles" localSheetId="3">'324'!$1:$5</definedName>
    <definedName name="_xlnm.Print_Titles" localSheetId="4">'338'!$2:$6</definedName>
    <definedName name="_xlnm.Print_Titles" localSheetId="5">'722'!$2:$6</definedName>
    <definedName name="_xlnm.Print_Titles" localSheetId="6">'761'!$2:$6</definedName>
    <definedName name="_xlnm.Print_Titles" localSheetId="7">'961'!$2:$6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7" i="20" l="1"/>
  <c r="V17" i="20" s="1"/>
  <c r="J22" i="16" l="1"/>
  <c r="J21" i="16"/>
  <c r="J20" i="16"/>
  <c r="J19" i="16"/>
  <c r="J18" i="16"/>
  <c r="J17" i="16"/>
  <c r="J16" i="16"/>
  <c r="J15" i="16"/>
  <c r="J14" i="16"/>
  <c r="H14" i="20" l="1"/>
  <c r="Q21" i="20"/>
  <c r="U21" i="20" s="1"/>
  <c r="Q22" i="20"/>
  <c r="U22" i="20" s="1"/>
  <c r="Q21" i="6"/>
  <c r="V21" i="6" s="1"/>
  <c r="Q22" i="6"/>
  <c r="Q21" i="7"/>
  <c r="V21" i="7" s="1"/>
  <c r="Q22" i="7"/>
  <c r="V22" i="7" s="1"/>
  <c r="Q21" i="13"/>
  <c r="V21" i="13" s="1"/>
  <c r="Q22" i="13"/>
  <c r="V22" i="13" s="1"/>
  <c r="Q21" i="8"/>
  <c r="U21" i="8" s="1"/>
  <c r="Q22" i="8"/>
  <c r="V22" i="8" s="1"/>
  <c r="Q21" i="16"/>
  <c r="V21" i="16" s="1"/>
  <c r="Q22" i="16"/>
  <c r="V22" i="16" s="1"/>
  <c r="Q21" i="15"/>
  <c r="U21" i="15" s="1"/>
  <c r="Q22" i="15"/>
  <c r="V22" i="15" s="1"/>
  <c r="Q21" i="12"/>
  <c r="V21" i="12" s="1"/>
  <c r="Q22" i="12"/>
  <c r="U22" i="12" s="1"/>
  <c r="H21" i="20"/>
  <c r="J21" i="20"/>
  <c r="H22" i="20"/>
  <c r="J22" i="20"/>
  <c r="H21" i="6"/>
  <c r="J21" i="6"/>
  <c r="H22" i="6"/>
  <c r="H21" i="7"/>
  <c r="J21" i="7"/>
  <c r="H22" i="7"/>
  <c r="J22" i="7"/>
  <c r="H21" i="13"/>
  <c r="J21" i="13"/>
  <c r="H22" i="13"/>
  <c r="J22" i="13"/>
  <c r="H21" i="8"/>
  <c r="J21" i="8"/>
  <c r="H22" i="8"/>
  <c r="J22" i="8"/>
  <c r="H21" i="16"/>
  <c r="H22" i="16"/>
  <c r="H21" i="15"/>
  <c r="J21" i="15"/>
  <c r="H22" i="15"/>
  <c r="J22" i="15"/>
  <c r="H21" i="12"/>
  <c r="J21" i="12"/>
  <c r="H22" i="12"/>
  <c r="J22" i="12"/>
  <c r="V21" i="8" l="1"/>
  <c r="U22" i="8"/>
  <c r="U22" i="13"/>
  <c r="V21" i="15"/>
  <c r="V21" i="20"/>
  <c r="U22" i="15"/>
  <c r="U21" i="6"/>
  <c r="U21" i="13"/>
  <c r="U21" i="16"/>
  <c r="U21" i="7"/>
  <c r="V22" i="12"/>
  <c r="U22" i="7"/>
  <c r="U21" i="12"/>
  <c r="U22" i="16"/>
  <c r="V22" i="20"/>
  <c r="Q20" i="13"/>
  <c r="J20" i="13"/>
  <c r="H20" i="13"/>
  <c r="Q19" i="13"/>
  <c r="J19" i="13"/>
  <c r="H19" i="13"/>
  <c r="Q18" i="13"/>
  <c r="J18" i="13"/>
  <c r="H18" i="13"/>
  <c r="Q17" i="13"/>
  <c r="J17" i="13"/>
  <c r="H17" i="13"/>
  <c r="Q16" i="13"/>
  <c r="J16" i="13"/>
  <c r="H16" i="13"/>
  <c r="Q15" i="13"/>
  <c r="J15" i="13"/>
  <c r="H15" i="13"/>
  <c r="Q14" i="13"/>
  <c r="J14" i="13"/>
  <c r="H14" i="13"/>
  <c r="Q20" i="8"/>
  <c r="J20" i="8"/>
  <c r="H20" i="8"/>
  <c r="Q19" i="8"/>
  <c r="J19" i="8"/>
  <c r="H19" i="8"/>
  <c r="Q18" i="8"/>
  <c r="J18" i="8"/>
  <c r="H18" i="8"/>
  <c r="Q17" i="8"/>
  <c r="J17" i="8"/>
  <c r="H17" i="8"/>
  <c r="Q16" i="8"/>
  <c r="J16" i="8"/>
  <c r="H16" i="8"/>
  <c r="Q15" i="8"/>
  <c r="J15" i="8"/>
  <c r="H15" i="8"/>
  <c r="Q14" i="8"/>
  <c r="J14" i="8"/>
  <c r="H14" i="8"/>
  <c r="Q20" i="16"/>
  <c r="H20" i="16"/>
  <c r="Q19" i="16"/>
  <c r="H19" i="16"/>
  <c r="Q18" i="16"/>
  <c r="H18" i="16"/>
  <c r="Q17" i="16"/>
  <c r="H17" i="16"/>
  <c r="Q16" i="16"/>
  <c r="H16" i="16"/>
  <c r="Q15" i="16"/>
  <c r="H15" i="16"/>
  <c r="Q14" i="16"/>
  <c r="H14" i="16"/>
  <c r="Q20" i="15"/>
  <c r="J20" i="15"/>
  <c r="H20" i="15"/>
  <c r="Q19" i="15"/>
  <c r="J19" i="15"/>
  <c r="H19" i="15"/>
  <c r="Q18" i="15"/>
  <c r="J18" i="15"/>
  <c r="H18" i="15"/>
  <c r="Q17" i="15"/>
  <c r="J17" i="15"/>
  <c r="H17" i="15"/>
  <c r="Q16" i="15"/>
  <c r="J16" i="15"/>
  <c r="H16" i="15"/>
  <c r="Q15" i="15"/>
  <c r="J15" i="15"/>
  <c r="H15" i="15"/>
  <c r="Q14" i="15"/>
  <c r="J14" i="15"/>
  <c r="H14" i="15"/>
  <c r="Q20" i="12"/>
  <c r="J20" i="12"/>
  <c r="H20" i="12"/>
  <c r="Q19" i="12"/>
  <c r="J19" i="12"/>
  <c r="H19" i="12"/>
  <c r="Q18" i="12"/>
  <c r="J18" i="12"/>
  <c r="H18" i="12"/>
  <c r="Q17" i="12"/>
  <c r="J17" i="12"/>
  <c r="H17" i="12"/>
  <c r="Q16" i="12"/>
  <c r="J16" i="12"/>
  <c r="H16" i="12"/>
  <c r="Q15" i="12"/>
  <c r="J15" i="12"/>
  <c r="H15" i="12"/>
  <c r="Q14" i="12"/>
  <c r="J14" i="12"/>
  <c r="H14" i="12"/>
  <c r="Q20" i="20"/>
  <c r="J20" i="20"/>
  <c r="H20" i="20"/>
  <c r="Q19" i="20"/>
  <c r="J19" i="20"/>
  <c r="H19" i="20"/>
  <c r="Q18" i="20"/>
  <c r="J18" i="20"/>
  <c r="H18" i="20"/>
  <c r="J17" i="20"/>
  <c r="H17" i="20"/>
  <c r="Q16" i="20"/>
  <c r="J16" i="20"/>
  <c r="H16" i="20"/>
  <c r="Q15" i="20"/>
  <c r="U15" i="20" s="1"/>
  <c r="J15" i="20"/>
  <c r="H15" i="20"/>
  <c r="Q14" i="20"/>
  <c r="J14" i="20"/>
  <c r="Q20" i="7"/>
  <c r="J20" i="7"/>
  <c r="H20" i="7"/>
  <c r="Q19" i="7"/>
  <c r="J19" i="7"/>
  <c r="H19" i="7"/>
  <c r="Q18" i="7"/>
  <c r="J18" i="7"/>
  <c r="H18" i="7"/>
  <c r="Q17" i="7"/>
  <c r="J17" i="7"/>
  <c r="H17" i="7"/>
  <c r="Q16" i="7"/>
  <c r="J16" i="7"/>
  <c r="H16" i="7"/>
  <c r="Q15" i="7"/>
  <c r="J15" i="7"/>
  <c r="H15" i="7"/>
  <c r="Q14" i="7"/>
  <c r="J14" i="7"/>
  <c r="H14" i="7"/>
  <c r="H14" i="6"/>
  <c r="Q14" i="6"/>
  <c r="V19" i="7" l="1"/>
  <c r="U19" i="7"/>
  <c r="U16" i="8"/>
  <c r="V16" i="8"/>
  <c r="V17" i="13"/>
  <c r="U17" i="13"/>
  <c r="V14" i="13"/>
  <c r="U14" i="13"/>
  <c r="V17" i="7"/>
  <c r="U17" i="7"/>
  <c r="V19" i="8"/>
  <c r="U19" i="8"/>
  <c r="V20" i="13"/>
  <c r="U20" i="13"/>
  <c r="V20" i="7"/>
  <c r="U20" i="7"/>
  <c r="V14" i="8"/>
  <c r="U14" i="8"/>
  <c r="U15" i="13"/>
  <c r="V15" i="13"/>
  <c r="U14" i="7"/>
  <c r="V14" i="7"/>
  <c r="V15" i="7"/>
  <c r="U15" i="7"/>
  <c r="V17" i="8"/>
  <c r="U17" i="8"/>
  <c r="U18" i="13"/>
  <c r="V18" i="13"/>
  <c r="U14" i="6"/>
  <c r="V14" i="6"/>
  <c r="U18" i="7"/>
  <c r="V18" i="7"/>
  <c r="U20" i="8"/>
  <c r="V20" i="8"/>
  <c r="V14" i="20"/>
  <c r="U14" i="20"/>
  <c r="V15" i="8"/>
  <c r="U15" i="8"/>
  <c r="V16" i="13"/>
  <c r="U16" i="13"/>
  <c r="V16" i="7"/>
  <c r="U16" i="7"/>
  <c r="V18" i="8"/>
  <c r="U18" i="8"/>
  <c r="U19" i="13"/>
  <c r="V19" i="13"/>
  <c r="V14" i="12"/>
  <c r="U14" i="12"/>
  <c r="U15" i="12"/>
  <c r="V15" i="12"/>
  <c r="V18" i="12"/>
  <c r="U18" i="12"/>
  <c r="V20" i="12"/>
  <c r="U20" i="12"/>
  <c r="V17" i="12"/>
  <c r="U17" i="12"/>
  <c r="V16" i="12"/>
  <c r="U16" i="12"/>
  <c r="U19" i="12"/>
  <c r="V19" i="12"/>
  <c r="V17" i="15"/>
  <c r="U17" i="15"/>
  <c r="U15" i="15"/>
  <c r="V15" i="15"/>
  <c r="U14" i="15"/>
  <c r="V14" i="15"/>
  <c r="V20" i="15"/>
  <c r="U20" i="15"/>
  <c r="U18" i="15"/>
  <c r="V18" i="15"/>
  <c r="V16" i="15"/>
  <c r="U16" i="15"/>
  <c r="V19" i="15"/>
  <c r="U19" i="15"/>
  <c r="V18" i="16"/>
  <c r="U18" i="16"/>
  <c r="V15" i="16"/>
  <c r="U15" i="16"/>
  <c r="V19" i="16"/>
  <c r="U19" i="16"/>
  <c r="V14" i="16"/>
  <c r="U14" i="16"/>
  <c r="V16" i="16"/>
  <c r="U16" i="16"/>
  <c r="V17" i="16"/>
  <c r="U17" i="16"/>
  <c r="V20" i="16"/>
  <c r="U20" i="16"/>
  <c r="V15" i="20"/>
  <c r="U19" i="20"/>
  <c r="V19" i="20"/>
  <c r="V20" i="20"/>
  <c r="U20" i="20"/>
  <c r="V16" i="20"/>
  <c r="U16" i="20"/>
  <c r="U17" i="20"/>
  <c r="V18" i="20"/>
  <c r="U18" i="20"/>
  <c r="J20" i="6"/>
  <c r="J19" i="6"/>
  <c r="J17" i="6"/>
  <c r="J16" i="6"/>
  <c r="J15" i="6"/>
  <c r="J14" i="6"/>
  <c r="H20" i="6" l="1"/>
  <c r="H19" i="6"/>
  <c r="H18" i="6"/>
  <c r="H17" i="6"/>
  <c r="H16" i="6"/>
  <c r="H15" i="6"/>
  <c r="Q20" i="6" l="1"/>
  <c r="Q19" i="6"/>
  <c r="Q18" i="6"/>
  <c r="Q17" i="6"/>
  <c r="Q16" i="6"/>
  <c r="Q15" i="6"/>
  <c r="V17" i="6" l="1"/>
  <c r="U17" i="6"/>
  <c r="U15" i="6"/>
  <c r="V15" i="6"/>
  <c r="V16" i="6"/>
  <c r="U16" i="6"/>
  <c r="U19" i="6"/>
  <c r="V19" i="6"/>
  <c r="V20" i="6"/>
  <c r="U20" i="6"/>
</calcChain>
</file>

<file path=xl/sharedStrings.xml><?xml version="1.0" encoding="utf-8"?>
<sst xmlns="http://schemas.openxmlformats.org/spreadsheetml/2006/main" count="1045" uniqueCount="53">
  <si>
    <t>µ</t>
  </si>
  <si>
    <t>Monster</t>
  </si>
  <si>
    <t>Nr.</t>
  </si>
  <si>
    <t>parameter</t>
  </si>
  <si>
    <t>eenheid</t>
  </si>
  <si>
    <t>% Afwijking</t>
  </si>
  <si>
    <t>z-score</t>
  </si>
  <si>
    <t>Labocode:</t>
  </si>
  <si>
    <r>
      <t>σ</t>
    </r>
    <r>
      <rPr>
        <b/>
        <vertAlign val="subscript"/>
        <sz val="11"/>
        <color theme="1"/>
        <rFont val="Calibri"/>
        <family val="2"/>
      </rPr>
      <t>P</t>
    </r>
  </si>
  <si>
    <r>
      <t xml:space="preserve">type </t>
    </r>
    <r>
      <rPr>
        <b/>
        <sz val="11"/>
        <color theme="1"/>
        <rFont val="Calibri"/>
        <family val="2"/>
      </rPr>
      <t>σ</t>
    </r>
    <r>
      <rPr>
        <b/>
        <vertAlign val="subscript"/>
        <sz val="11"/>
        <color theme="1"/>
        <rFont val="Calibri"/>
        <family val="2"/>
        <scheme val="minor"/>
      </rPr>
      <t>P</t>
    </r>
  </si>
  <si>
    <t>Matrix</t>
  </si>
  <si>
    <t>Gerapp. waarde</t>
  </si>
  <si>
    <t xml:space="preserve"> Individueel rapport, bijlage bij rapport :</t>
  </si>
  <si>
    <t>stap 1</t>
  </si>
  <si>
    <t>gas</t>
  </si>
  <si>
    <t>mg/Nm³</t>
  </si>
  <si>
    <t>Referentie-
waarde</t>
  </si>
  <si>
    <t>Versie : 1</t>
  </si>
  <si>
    <t>EVALUATIE TOV REFERENTIEWAARDE</t>
  </si>
  <si>
    <t>INFORMATIEVE STATISTISCHE VERWERKING</t>
  </si>
  <si>
    <t>-</t>
  </si>
  <si>
    <t>Tetrachloorethyleen</t>
  </si>
  <si>
    <t>Aceton</t>
  </si>
  <si>
    <t>Butanol</t>
  </si>
  <si>
    <t>Xyleen (som van o-xyleen, m-xyleen en p-xyleen)</t>
  </si>
  <si>
    <t>Chloorbenzeen</t>
  </si>
  <si>
    <t>Ethylbenzeen</t>
  </si>
  <si>
    <t>1,2-dibroomethaan</t>
  </si>
  <si>
    <t>Ethylacrylaat</t>
  </si>
  <si>
    <t>Tetrahydrofuraan</t>
  </si>
  <si>
    <t>7</t>
  </si>
  <si>
    <t>8</t>
  </si>
  <si>
    <t>9</t>
  </si>
  <si>
    <t>10</t>
  </si>
  <si>
    <t>14</t>
  </si>
  <si>
    <t>26</t>
  </si>
  <si>
    <t>30</t>
  </si>
  <si>
    <t>34</t>
  </si>
  <si>
    <t>40</t>
  </si>
  <si>
    <t>1</t>
  </si>
  <si>
    <t>4</t>
  </si>
  <si>
    <t>&lt;1</t>
  </si>
  <si>
    <t>&lt;10,5</t>
  </si>
  <si>
    <t>93,6</t>
  </si>
  <si>
    <t>98,9</t>
  </si>
  <si>
    <t>41,0</t>
  </si>
  <si>
    <t>7,40</t>
  </si>
  <si>
    <t>10,1</t>
  </si>
  <si>
    <t>82,7</t>
  </si>
  <si>
    <t>74,3</t>
  </si>
  <si>
    <t>136</t>
  </si>
  <si>
    <t>130</t>
  </si>
  <si>
    <t>Rapportnr. :  2021/HEALTH/R/2620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</si>
</sst>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.00\ _B_F_-;\-* #,##0.00\ _B_F_-;_-* &quot;-&quot;??\ _B_F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0"/>
      <name val="Times New Roman"/>
      <family val="1"/>
    </font>
    <font>
      <b/>
      <vertAlign val="subscript"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20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</cellStyleXfs>
  <cellXfs count="75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5" fillId="0" borderId="0" xfId="16" applyFill="1" applyBorder="1" applyAlignment="1" applyProtection="1"/>
    <xf numFmtId="0" fontId="0" fillId="0" borderId="12" xfId="0" applyFont="1" applyFill="1" applyBorder="1" applyAlignment="1">
      <alignment horizontal="center"/>
    </xf>
    <xf numFmtId="0" fontId="0" fillId="0" borderId="0" xfId="0"/>
    <xf numFmtId="0" fontId="11" fillId="3" borderId="0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49" fontId="0" fillId="0" borderId="6" xfId="0" applyNumberFormat="1" applyFill="1" applyBorder="1"/>
    <xf numFmtId="49" fontId="0" fillId="0" borderId="7" xfId="0" applyNumberForma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left"/>
    </xf>
    <xf numFmtId="49" fontId="0" fillId="0" borderId="4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center"/>
    </xf>
    <xf numFmtId="49" fontId="0" fillId="0" borderId="8" xfId="0" applyNumberFormat="1" applyFill="1" applyBorder="1"/>
    <xf numFmtId="49" fontId="0" fillId="0" borderId="9" xfId="0" applyNumberForma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>
      <alignment horizontal="left"/>
    </xf>
    <xf numFmtId="49" fontId="0" fillId="0" borderId="6" xfId="0" applyNumberFormat="1" applyFill="1" applyBorder="1" applyAlignment="1">
      <alignment wrapText="1"/>
    </xf>
    <xf numFmtId="49" fontId="0" fillId="0" borderId="7" xfId="0" applyNumberFormat="1" applyFont="1" applyFill="1" applyBorder="1" applyAlignment="1">
      <alignment horizontal="center" wrapText="1"/>
    </xf>
    <xf numFmtId="49" fontId="0" fillId="0" borderId="7" xfId="0" applyNumberForma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166" fontId="0" fillId="0" borderId="7" xfId="0" applyNumberFormat="1" applyFont="1" applyFill="1" applyBorder="1" applyAlignment="1">
      <alignment horizontal="center"/>
    </xf>
    <xf numFmtId="0" fontId="0" fillId="0" borderId="11" xfId="0" applyFill="1" applyBorder="1"/>
    <xf numFmtId="0" fontId="12" fillId="0" borderId="12" xfId="0" applyFont="1" applyFill="1" applyBorder="1" applyAlignment="1">
      <alignment horizontal="center"/>
    </xf>
    <xf numFmtId="0" fontId="0" fillId="0" borderId="12" xfId="0" applyFill="1" applyBorder="1"/>
    <xf numFmtId="0" fontId="12" fillId="0" borderId="12" xfId="0" applyFont="1" applyFill="1" applyBorder="1" applyAlignment="1">
      <alignment horizontal="left"/>
    </xf>
    <xf numFmtId="0" fontId="0" fillId="0" borderId="0" xfId="0" applyFill="1"/>
    <xf numFmtId="166" fontId="0" fillId="0" borderId="9" xfId="0" applyNumberFormat="1" applyFont="1" applyFill="1" applyBorder="1" applyAlignment="1">
      <alignment horizontal="center"/>
    </xf>
    <xf numFmtId="1" fontId="0" fillId="0" borderId="7" xfId="0" applyNumberFormat="1" applyFont="1" applyFill="1" applyBorder="1" applyAlignment="1">
      <alignment horizontal="center"/>
    </xf>
    <xf numFmtId="2" fontId="0" fillId="0" borderId="7" xfId="0" applyNumberFormat="1" applyFont="1" applyFill="1" applyBorder="1" applyAlignment="1">
      <alignment horizontal="center"/>
    </xf>
    <xf numFmtId="2" fontId="0" fillId="0" borderId="9" xfId="0" applyNumberFormat="1" applyFont="1" applyFill="1" applyBorder="1" applyAlignment="1">
      <alignment horizontal="center"/>
    </xf>
    <xf numFmtId="2" fontId="13" fillId="0" borderId="16" xfId="0" applyNumberFormat="1" applyFont="1" applyFill="1" applyBorder="1" applyAlignment="1">
      <alignment horizontal="center"/>
    </xf>
    <xf numFmtId="2" fontId="13" fillId="0" borderId="10" xfId="0" applyNumberFormat="1" applyFont="1" applyFill="1" applyBorder="1" applyAlignment="1">
      <alignment horizontal="center"/>
    </xf>
    <xf numFmtId="0" fontId="0" fillId="0" borderId="9" xfId="0" applyFont="1" applyFill="1" applyBorder="1" applyAlignment="1">
      <alignment horizontal="left"/>
    </xf>
    <xf numFmtId="49" fontId="0" fillId="0" borderId="9" xfId="0" applyNumberFormat="1" applyFont="1" applyFill="1" applyBorder="1" applyAlignment="1">
      <alignment horizontal="center" wrapText="1"/>
    </xf>
    <xf numFmtId="2" fontId="0" fillId="0" borderId="0" xfId="0" applyNumberFormat="1"/>
    <xf numFmtId="1" fontId="0" fillId="0" borderId="9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vertical="center"/>
    </xf>
    <xf numFmtId="49" fontId="0" fillId="0" borderId="20" xfId="0" applyNumberFormat="1" applyFill="1" applyBorder="1"/>
    <xf numFmtId="1" fontId="13" fillId="0" borderId="16" xfId="0" applyNumberFormat="1" applyFont="1" applyFill="1" applyBorder="1" applyAlignment="1">
      <alignment horizontal="center"/>
    </xf>
    <xf numFmtId="1" fontId="13" fillId="0" borderId="10" xfId="0" applyNumberFormat="1" applyFont="1" applyFill="1" applyBorder="1" applyAlignment="1">
      <alignment horizontal="center"/>
    </xf>
    <xf numFmtId="49" fontId="0" fillId="0" borderId="17" xfId="0" applyNumberFormat="1" applyFont="1" applyFill="1" applyBorder="1" applyAlignment="1">
      <alignment horizontal="center" wrapText="1"/>
    </xf>
    <xf numFmtId="49" fontId="0" fillId="0" borderId="18" xfId="0" applyNumberFormat="1" applyFont="1" applyFill="1" applyBorder="1" applyAlignment="1">
      <alignment horizontal="center" wrapText="1"/>
    </xf>
    <xf numFmtId="14" fontId="11" fillId="3" borderId="0" xfId="0" applyNumberFormat="1" applyFont="1" applyFill="1" applyBorder="1" applyAlignment="1">
      <alignment horizontal="left"/>
    </xf>
    <xf numFmtId="1" fontId="13" fillId="0" borderId="22" xfId="0" applyNumberFormat="1" applyFont="1" applyFill="1" applyBorder="1" applyAlignment="1">
      <alignment horizontal="center"/>
    </xf>
    <xf numFmtId="1" fontId="13" fillId="0" borderId="24" xfId="0" applyNumberFormat="1" applyFont="1" applyFill="1" applyBorder="1" applyAlignment="1">
      <alignment horizontal="center"/>
    </xf>
    <xf numFmtId="0" fontId="11" fillId="3" borderId="20" xfId="0" applyFont="1" applyFill="1" applyBorder="1" applyAlignment="1">
      <alignment horizontal="left"/>
    </xf>
    <xf numFmtId="0" fontId="11" fillId="3" borderId="22" xfId="0" applyFont="1" applyFill="1" applyBorder="1" applyAlignment="1">
      <alignment horizontal="left"/>
    </xf>
    <xf numFmtId="0" fontId="11" fillId="3" borderId="21" xfId="0" applyFont="1" applyFill="1" applyBorder="1" applyAlignment="1">
      <alignment horizontal="left"/>
    </xf>
    <xf numFmtId="0" fontId="11" fillId="3" borderId="23" xfId="0" applyFont="1" applyFill="1" applyBorder="1" applyAlignment="1">
      <alignment horizontal="left"/>
    </xf>
    <xf numFmtId="0" fontId="11" fillId="3" borderId="24" xfId="0" applyFont="1" applyFill="1" applyBorder="1" applyAlignment="1">
      <alignment horizontal="left"/>
    </xf>
    <xf numFmtId="0" fontId="0" fillId="0" borderId="21" xfId="0" applyBorder="1"/>
    <xf numFmtId="0" fontId="7" fillId="3" borderId="25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</cellXfs>
  <cellStyles count="120">
    <cellStyle name="Comma 2" xfId="1" xr:uid="{00000000-0005-0000-0000-000000000000}"/>
    <cellStyle name="Comma 2 2" xfId="9" xr:uid="{00000000-0005-0000-0000-000001000000}"/>
    <cellStyle name="Hyperlink" xfId="16" builtinId="8"/>
    <cellStyle name="Hyperlink 2" xfId="4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0" xr:uid="{00000000-0005-0000-0000-000007000000}"/>
    <cellStyle name="Normal 13" xfId="21" xr:uid="{00000000-0005-0000-0000-000008000000}"/>
    <cellStyle name="Normal 14" xfId="22" xr:uid="{00000000-0005-0000-0000-000009000000}"/>
    <cellStyle name="Normal 15" xfId="23" xr:uid="{00000000-0005-0000-0000-00000A000000}"/>
    <cellStyle name="Normal 16" xfId="24" xr:uid="{00000000-0005-0000-0000-00000B000000}"/>
    <cellStyle name="Normal 17" xfId="25" xr:uid="{00000000-0005-0000-0000-00000C000000}"/>
    <cellStyle name="Normal 18" xfId="26" xr:uid="{00000000-0005-0000-0000-00000D000000}"/>
    <cellStyle name="Normal 19" xfId="27" xr:uid="{00000000-0005-0000-0000-00000E000000}"/>
    <cellStyle name="Normal 2" xfId="2" xr:uid="{00000000-0005-0000-0000-00000F000000}"/>
    <cellStyle name="Normal 2 2" xfId="5" xr:uid="{00000000-0005-0000-0000-000010000000}"/>
    <cellStyle name="Normal 2 2 2" xfId="8" xr:uid="{00000000-0005-0000-0000-000011000000}"/>
    <cellStyle name="Normal 2 2 3" xfId="17" xr:uid="{00000000-0005-0000-0000-000012000000}"/>
    <cellStyle name="Normal 20" xfId="28" xr:uid="{00000000-0005-0000-0000-000013000000}"/>
    <cellStyle name="Normal 22" xfId="29" xr:uid="{00000000-0005-0000-0000-000014000000}"/>
    <cellStyle name="Normal 23" xfId="30" xr:uid="{00000000-0005-0000-0000-000015000000}"/>
    <cellStyle name="Normal 24" xfId="31" xr:uid="{00000000-0005-0000-0000-000016000000}"/>
    <cellStyle name="Normal 25" xfId="32" xr:uid="{00000000-0005-0000-0000-000017000000}"/>
    <cellStyle name="Normal 27" xfId="33" xr:uid="{00000000-0005-0000-0000-000018000000}"/>
    <cellStyle name="Normal 28" xfId="34" xr:uid="{00000000-0005-0000-0000-000019000000}"/>
    <cellStyle name="Normal 29" xfId="35" xr:uid="{00000000-0005-0000-0000-00001A000000}"/>
    <cellStyle name="Normal 3" xfId="3" xr:uid="{00000000-0005-0000-0000-00001B000000}"/>
    <cellStyle name="Normal 3 2" xfId="6" xr:uid="{00000000-0005-0000-0000-00001C000000}"/>
    <cellStyle name="Normal 3 2 2" xfId="36" xr:uid="{00000000-0005-0000-0000-00001D000000}"/>
    <cellStyle name="Normal 3 3" xfId="11" xr:uid="{00000000-0005-0000-0000-00001E000000}"/>
    <cellStyle name="Normal 30" xfId="37" xr:uid="{00000000-0005-0000-0000-00001F000000}"/>
    <cellStyle name="Normal 31" xfId="38" xr:uid="{00000000-0005-0000-0000-000020000000}"/>
    <cellStyle name="Normal 32" xfId="39" xr:uid="{00000000-0005-0000-0000-000021000000}"/>
    <cellStyle name="Normal 33" xfId="40" xr:uid="{00000000-0005-0000-0000-000022000000}"/>
    <cellStyle name="Normal 34" xfId="41" xr:uid="{00000000-0005-0000-0000-000023000000}"/>
    <cellStyle name="Normal 35" xfId="42" xr:uid="{00000000-0005-0000-0000-000024000000}"/>
    <cellStyle name="Normal 36" xfId="43" xr:uid="{00000000-0005-0000-0000-000025000000}"/>
    <cellStyle name="Normal 37" xfId="44" xr:uid="{00000000-0005-0000-0000-000026000000}"/>
    <cellStyle name="Normal 38" xfId="45" xr:uid="{00000000-0005-0000-0000-000027000000}"/>
    <cellStyle name="Normal 39" xfId="46" xr:uid="{00000000-0005-0000-0000-000028000000}"/>
    <cellStyle name="Normal 4" xfId="12" xr:uid="{00000000-0005-0000-0000-000029000000}"/>
    <cellStyle name="Normal 4 2" xfId="47" xr:uid="{00000000-0005-0000-0000-00002A000000}"/>
    <cellStyle name="Normal 40" xfId="48" xr:uid="{00000000-0005-0000-0000-00002B000000}"/>
    <cellStyle name="Normal 41" xfId="49" xr:uid="{00000000-0005-0000-0000-00002C000000}"/>
    <cellStyle name="Normal 42" xfId="50" xr:uid="{00000000-0005-0000-0000-00002D000000}"/>
    <cellStyle name="Normal 43" xfId="51" xr:uid="{00000000-0005-0000-0000-00002E000000}"/>
    <cellStyle name="Normal 44" xfId="52" xr:uid="{00000000-0005-0000-0000-00002F000000}"/>
    <cellStyle name="Normal 45" xfId="53" xr:uid="{00000000-0005-0000-0000-000030000000}"/>
    <cellStyle name="Normal 46" xfId="54" xr:uid="{00000000-0005-0000-0000-000031000000}"/>
    <cellStyle name="Normal 47" xfId="55" xr:uid="{00000000-0005-0000-0000-000032000000}"/>
    <cellStyle name="Normal 48" xfId="56" xr:uid="{00000000-0005-0000-0000-000033000000}"/>
    <cellStyle name="Normal 49" xfId="57" xr:uid="{00000000-0005-0000-0000-000034000000}"/>
    <cellStyle name="Normal 5" xfId="10" xr:uid="{00000000-0005-0000-0000-000035000000}"/>
    <cellStyle name="Normal 5 2" xfId="15" xr:uid="{00000000-0005-0000-0000-000036000000}"/>
    <cellStyle name="Normal 5 3" xfId="118" xr:uid="{00000000-0005-0000-0000-000037000000}"/>
    <cellStyle name="Normal 5 3 2" xfId="119" xr:uid="{00000000-0005-0000-0000-000038000000}"/>
    <cellStyle name="Normal 50" xfId="58" xr:uid="{00000000-0005-0000-0000-000039000000}"/>
    <cellStyle name="Normal 51" xfId="59" xr:uid="{00000000-0005-0000-0000-00003A000000}"/>
    <cellStyle name="Normal 52" xfId="60" xr:uid="{00000000-0005-0000-0000-00003B000000}"/>
    <cellStyle name="Normal 53" xfId="61" xr:uid="{00000000-0005-0000-0000-00003C000000}"/>
    <cellStyle name="Normal 54" xfId="62" xr:uid="{00000000-0005-0000-0000-00003D000000}"/>
    <cellStyle name="Normal 55" xfId="63" xr:uid="{00000000-0005-0000-0000-00003E000000}"/>
    <cellStyle name="Normal 6" xfId="64" xr:uid="{00000000-0005-0000-0000-00003F000000}"/>
    <cellStyle name="Normal 7" xfId="65" xr:uid="{00000000-0005-0000-0000-000040000000}"/>
    <cellStyle name="Normal 8" xfId="66" xr:uid="{00000000-0005-0000-0000-000041000000}"/>
    <cellStyle name="Normal 9" xfId="67" xr:uid="{00000000-0005-0000-0000-000042000000}"/>
    <cellStyle name="Percent 10" xfId="68" xr:uid="{00000000-0005-0000-0000-000043000000}"/>
    <cellStyle name="Percent 11" xfId="69" xr:uid="{00000000-0005-0000-0000-000044000000}"/>
    <cellStyle name="Percent 12" xfId="70" xr:uid="{00000000-0005-0000-0000-000045000000}"/>
    <cellStyle name="Percent 13" xfId="71" xr:uid="{00000000-0005-0000-0000-000046000000}"/>
    <cellStyle name="Percent 14" xfId="72" xr:uid="{00000000-0005-0000-0000-000047000000}"/>
    <cellStyle name="Percent 15" xfId="73" xr:uid="{00000000-0005-0000-0000-000048000000}"/>
    <cellStyle name="Percent 16" xfId="74" xr:uid="{00000000-0005-0000-0000-000049000000}"/>
    <cellStyle name="Percent 17" xfId="75" xr:uid="{00000000-0005-0000-0000-00004A000000}"/>
    <cellStyle name="Percent 18" xfId="76" xr:uid="{00000000-0005-0000-0000-00004B000000}"/>
    <cellStyle name="Percent 19" xfId="77" xr:uid="{00000000-0005-0000-0000-00004C000000}"/>
    <cellStyle name="Percent 2" xfId="7" xr:uid="{00000000-0005-0000-0000-00004D000000}"/>
    <cellStyle name="Percent 2 2" xfId="117" xr:uid="{00000000-0005-0000-0000-00004E000000}"/>
    <cellStyle name="Percent 20" xfId="78" xr:uid="{00000000-0005-0000-0000-00004F000000}"/>
    <cellStyle name="Percent 21" xfId="79" xr:uid="{00000000-0005-0000-0000-000050000000}"/>
    <cellStyle name="Percent 22" xfId="80" xr:uid="{00000000-0005-0000-0000-000051000000}"/>
    <cellStyle name="Percent 23" xfId="81" xr:uid="{00000000-0005-0000-0000-000052000000}"/>
    <cellStyle name="Percent 24" xfId="82" xr:uid="{00000000-0005-0000-0000-000053000000}"/>
    <cellStyle name="Percent 27" xfId="83" xr:uid="{00000000-0005-0000-0000-000054000000}"/>
    <cellStyle name="Percent 28" xfId="84" xr:uid="{00000000-0005-0000-0000-000055000000}"/>
    <cellStyle name="Percent 29" xfId="85" xr:uid="{00000000-0005-0000-0000-000056000000}"/>
    <cellStyle name="Percent 3" xfId="13" xr:uid="{00000000-0005-0000-0000-000057000000}"/>
    <cellStyle name="Percent 30" xfId="86" xr:uid="{00000000-0005-0000-0000-000058000000}"/>
    <cellStyle name="Percent 31" xfId="87" xr:uid="{00000000-0005-0000-0000-000059000000}"/>
    <cellStyle name="Percent 32" xfId="88" xr:uid="{00000000-0005-0000-0000-00005A000000}"/>
    <cellStyle name="Percent 33" xfId="89" xr:uid="{00000000-0005-0000-0000-00005B000000}"/>
    <cellStyle name="Percent 34" xfId="90" xr:uid="{00000000-0005-0000-0000-00005C000000}"/>
    <cellStyle name="Percent 35" xfId="91" xr:uid="{00000000-0005-0000-0000-00005D000000}"/>
    <cellStyle name="Percent 36" xfId="92" xr:uid="{00000000-0005-0000-0000-00005E000000}"/>
    <cellStyle name="Percent 37" xfId="93" xr:uid="{00000000-0005-0000-0000-00005F000000}"/>
    <cellStyle name="Percent 38" xfId="94" xr:uid="{00000000-0005-0000-0000-000060000000}"/>
    <cellStyle name="Percent 39" xfId="95" xr:uid="{00000000-0005-0000-0000-000061000000}"/>
    <cellStyle name="Percent 4" xfId="96" xr:uid="{00000000-0005-0000-0000-000062000000}"/>
    <cellStyle name="Percent 40" xfId="97" xr:uid="{00000000-0005-0000-0000-000063000000}"/>
    <cellStyle name="Percent 41" xfId="98" xr:uid="{00000000-0005-0000-0000-000064000000}"/>
    <cellStyle name="Percent 42" xfId="99" xr:uid="{00000000-0005-0000-0000-000065000000}"/>
    <cellStyle name="Percent 43" xfId="100" xr:uid="{00000000-0005-0000-0000-000066000000}"/>
    <cellStyle name="Percent 44" xfId="101" xr:uid="{00000000-0005-0000-0000-000067000000}"/>
    <cellStyle name="Percent 45" xfId="102" xr:uid="{00000000-0005-0000-0000-000068000000}"/>
    <cellStyle name="Percent 46" xfId="103" xr:uid="{00000000-0005-0000-0000-000069000000}"/>
    <cellStyle name="Percent 47" xfId="104" xr:uid="{00000000-0005-0000-0000-00006A000000}"/>
    <cellStyle name="Percent 48" xfId="105" xr:uid="{00000000-0005-0000-0000-00006B000000}"/>
    <cellStyle name="Percent 49" xfId="106" xr:uid="{00000000-0005-0000-0000-00006C000000}"/>
    <cellStyle name="Percent 5" xfId="107" xr:uid="{00000000-0005-0000-0000-00006D000000}"/>
    <cellStyle name="Percent 50" xfId="108" xr:uid="{00000000-0005-0000-0000-00006E000000}"/>
    <cellStyle name="Percent 51" xfId="109" xr:uid="{00000000-0005-0000-0000-00006F000000}"/>
    <cellStyle name="Percent 52" xfId="110" xr:uid="{00000000-0005-0000-0000-000070000000}"/>
    <cellStyle name="Percent 53" xfId="111" xr:uid="{00000000-0005-0000-0000-000071000000}"/>
    <cellStyle name="Percent 54" xfId="112" xr:uid="{00000000-0005-0000-0000-000072000000}"/>
    <cellStyle name="Percent 6" xfId="113" xr:uid="{00000000-0005-0000-0000-000073000000}"/>
    <cellStyle name="Percent 7" xfId="114" xr:uid="{00000000-0005-0000-0000-000074000000}"/>
    <cellStyle name="Percent 8" xfId="115" xr:uid="{00000000-0005-0000-0000-000075000000}"/>
    <cellStyle name="Percent 9" xfId="116" xr:uid="{00000000-0005-0000-0000-000076000000}"/>
    <cellStyle name="Standaard_PCBBEREK-I014-WHO" xfId="14" xr:uid="{00000000-0005-0000-0000-000077000000}"/>
  </cellStyles>
  <dxfs count="67"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23"/>
  <sheetViews>
    <sheetView tabSelected="1" topLeftCell="A2" zoomScale="80" zoomScaleNormal="80" zoomScalePageLayoutView="85" workbookViewId="0">
      <selection activeCell="D36" sqref="D36"/>
    </sheetView>
  </sheetViews>
  <sheetFormatPr defaultColWidth="9.140625" defaultRowHeight="15" x14ac:dyDescent="0.25"/>
  <cols>
    <col min="1" max="1" width="11" style="6" customWidth="1"/>
    <col min="2" max="2" width="11.5703125" style="2" customWidth="1"/>
    <col min="3" max="3" width="7.140625" style="2" customWidth="1"/>
    <col min="4" max="4" width="47" style="6" bestFit="1" customWidth="1"/>
    <col min="5" max="5" width="12.42578125" style="6" customWidth="1"/>
    <col min="6" max="6" width="12.28515625" style="6" customWidth="1"/>
    <col min="7" max="7" width="11.28515625" style="6" bestFit="1" customWidth="1"/>
    <col min="8" max="8" width="12" style="6" bestFit="1" customWidth="1"/>
    <col min="9" max="9" width="9.5703125" style="6" customWidth="1"/>
    <col min="10" max="10" width="13.28515625" style="6" customWidth="1"/>
    <col min="11" max="11" width="6.5703125" style="6" customWidth="1"/>
    <col min="12" max="12" width="9.140625" style="6"/>
    <col min="13" max="13" width="9.42578125" style="6" bestFit="1" customWidth="1"/>
    <col min="14" max="14" width="9.140625" style="6"/>
    <col min="15" max="15" width="47" style="6" bestFit="1" customWidth="1"/>
    <col min="16" max="16" width="9.140625" style="6"/>
    <col min="17" max="17" width="11.7109375" style="6" customWidth="1"/>
    <col min="18" max="20" width="9.140625" style="6"/>
    <col min="21" max="21" width="11.7109375" style="6" bestFit="1" customWidth="1"/>
    <col min="22" max="16384" width="9.140625" style="6"/>
  </cols>
  <sheetData>
    <row r="1" spans="1:22" s="3" customFormat="1" ht="15.75" hidden="1" thickBot="1" x14ac:dyDescent="0.3">
      <c r="B1" s="1"/>
      <c r="C1" s="1"/>
      <c r="D1" s="4"/>
    </row>
    <row r="2" spans="1:22" ht="18.75" x14ac:dyDescent="0.3">
      <c r="A2" s="67" t="s">
        <v>12</v>
      </c>
      <c r="B2" s="68"/>
      <c r="C2" s="68"/>
      <c r="D2" s="68"/>
      <c r="E2" s="68"/>
      <c r="F2" s="68"/>
      <c r="G2" s="68"/>
      <c r="H2" s="68"/>
      <c r="I2" s="68"/>
      <c r="J2" s="69"/>
    </row>
    <row r="3" spans="1:22" s="8" customFormat="1" ht="12.75" x14ac:dyDescent="0.2">
      <c r="A3" s="61"/>
      <c r="B3" s="7"/>
      <c r="C3" s="7"/>
      <c r="D3" s="58">
        <v>44537</v>
      </c>
      <c r="E3" s="7"/>
      <c r="F3" s="7"/>
      <c r="G3" s="7" t="s">
        <v>52</v>
      </c>
      <c r="H3" s="7"/>
      <c r="I3" s="7"/>
      <c r="J3" s="62" t="s">
        <v>17</v>
      </c>
    </row>
    <row r="4" spans="1:22" s="8" customFormat="1" ht="13.5" thickBot="1" x14ac:dyDescent="0.25">
      <c r="A4" s="63"/>
      <c r="B4" s="64"/>
      <c r="C4" s="64"/>
      <c r="D4" s="64"/>
      <c r="E4" s="64"/>
      <c r="F4" s="64"/>
      <c r="G4" s="64"/>
      <c r="H4" s="64"/>
      <c r="I4" s="64"/>
      <c r="J4" s="65"/>
    </row>
    <row r="5" spans="1:22" ht="15.75" thickBot="1" x14ac:dyDescent="0.3"/>
    <row r="6" spans="1:22" s="41" customFormat="1" ht="16.5" thickTop="1" thickBot="1" x14ac:dyDescent="0.3">
      <c r="A6" s="37" t="s">
        <v>7</v>
      </c>
      <c r="B6" s="38">
        <v>146</v>
      </c>
      <c r="C6" s="5"/>
      <c r="D6" s="39"/>
      <c r="E6" s="39"/>
      <c r="F6" s="40"/>
      <c r="G6" s="39"/>
      <c r="H6" s="39"/>
      <c r="I6" s="39"/>
      <c r="J6" s="39"/>
    </row>
    <row r="7" spans="1:22" ht="16.5" thickTop="1" thickBot="1" x14ac:dyDescent="0.3">
      <c r="A7" s="16"/>
      <c r="B7" s="17"/>
      <c r="C7" s="18"/>
      <c r="D7" s="16"/>
      <c r="E7" s="16"/>
      <c r="F7" s="17"/>
      <c r="G7" s="16"/>
      <c r="H7" s="16"/>
      <c r="I7" s="16"/>
      <c r="J7" s="16"/>
    </row>
    <row r="8" spans="1:22" ht="16.5" thickTop="1" thickBot="1" x14ac:dyDescent="0.3">
      <c r="A8" s="70" t="s">
        <v>18</v>
      </c>
      <c r="B8" s="71"/>
      <c r="C8" s="71"/>
      <c r="D8" s="71"/>
      <c r="E8" s="71"/>
      <c r="F8" s="71"/>
      <c r="G8" s="71"/>
      <c r="H8" s="71"/>
      <c r="I8" s="71"/>
      <c r="J8" s="71"/>
      <c r="K8" s="70" t="s">
        <v>19</v>
      </c>
      <c r="L8" s="71"/>
      <c r="M8" s="71"/>
      <c r="N8" s="71"/>
      <c r="O8" s="71"/>
      <c r="P8" s="71"/>
      <c r="Q8" s="71"/>
      <c r="R8" s="71"/>
      <c r="S8" s="71"/>
      <c r="T8" s="71"/>
      <c r="U8" s="71"/>
      <c r="V8" s="72"/>
    </row>
    <row r="9" spans="1:22" ht="15.75" thickTop="1" x14ac:dyDescent="0.25">
      <c r="A9" s="3"/>
    </row>
    <row r="10" spans="1:22" ht="15.75" thickBot="1" x14ac:dyDescent="0.3"/>
    <row r="11" spans="1:22" s="28" customFormat="1" ht="30.75" thickBot="1" x14ac:dyDescent="0.3">
      <c r="A11" s="52" t="s">
        <v>1</v>
      </c>
      <c r="B11" s="23" t="s">
        <v>10</v>
      </c>
      <c r="C11" s="23" t="s">
        <v>2</v>
      </c>
      <c r="D11" s="23" t="s">
        <v>3</v>
      </c>
      <c r="E11" s="23" t="s">
        <v>4</v>
      </c>
      <c r="F11" s="35" t="s">
        <v>11</v>
      </c>
      <c r="G11" s="24" t="s">
        <v>16</v>
      </c>
      <c r="H11" s="25" t="s">
        <v>8</v>
      </c>
      <c r="I11" s="26" t="s">
        <v>9</v>
      </c>
      <c r="J11" s="27" t="s">
        <v>5</v>
      </c>
      <c r="K11" s="6"/>
      <c r="L11" s="22" t="s">
        <v>1</v>
      </c>
      <c r="M11" s="23" t="s">
        <v>10</v>
      </c>
      <c r="N11" s="23" t="s">
        <v>2</v>
      </c>
      <c r="O11" s="23" t="s">
        <v>3</v>
      </c>
      <c r="P11" s="23" t="s">
        <v>4</v>
      </c>
      <c r="Q11" s="35" t="s">
        <v>11</v>
      </c>
      <c r="R11" s="29" t="s">
        <v>0</v>
      </c>
      <c r="S11" s="25" t="s">
        <v>8</v>
      </c>
      <c r="T11" s="26" t="s">
        <v>9</v>
      </c>
      <c r="U11" s="26" t="s">
        <v>5</v>
      </c>
      <c r="V11" s="27" t="s">
        <v>6</v>
      </c>
    </row>
    <row r="12" spans="1:22" x14ac:dyDescent="0.25">
      <c r="A12" s="53"/>
      <c r="B12" s="12"/>
      <c r="C12" s="11"/>
      <c r="D12" s="12"/>
      <c r="E12" s="13"/>
      <c r="F12" s="13"/>
      <c r="G12" s="13"/>
      <c r="H12" s="13"/>
      <c r="I12" s="13"/>
      <c r="J12" s="19"/>
      <c r="L12" s="9"/>
      <c r="M12" s="10"/>
      <c r="N12" s="11"/>
      <c r="O12" s="12"/>
      <c r="P12" s="13"/>
      <c r="Q12" s="13"/>
      <c r="R12" s="13"/>
      <c r="S12" s="13"/>
      <c r="T12" s="13"/>
      <c r="U12" s="11"/>
      <c r="V12" s="14"/>
    </row>
    <row r="13" spans="1:22" x14ac:dyDescent="0.25">
      <c r="A13" s="53"/>
      <c r="B13" s="12"/>
      <c r="C13" s="11"/>
      <c r="D13" s="12"/>
      <c r="E13" s="11"/>
      <c r="F13" s="11"/>
      <c r="G13" s="11"/>
      <c r="H13" s="11"/>
      <c r="I13" s="11"/>
      <c r="J13" s="19"/>
      <c r="L13" s="9"/>
      <c r="M13" s="10"/>
      <c r="N13" s="11"/>
      <c r="O13" s="12"/>
      <c r="P13" s="11"/>
      <c r="Q13" s="11"/>
      <c r="R13" s="11"/>
      <c r="S13" s="11"/>
      <c r="T13" s="11"/>
      <c r="U13" s="11"/>
      <c r="V13" s="19"/>
    </row>
    <row r="14" spans="1:22" x14ac:dyDescent="0.25">
      <c r="A14" s="53" t="s">
        <v>13</v>
      </c>
      <c r="B14" s="30" t="s">
        <v>14</v>
      </c>
      <c r="C14" s="11" t="s">
        <v>30</v>
      </c>
      <c r="D14" s="30" t="s">
        <v>24</v>
      </c>
      <c r="E14" s="11" t="s">
        <v>15</v>
      </c>
      <c r="F14" s="11">
        <v>148.6</v>
      </c>
      <c r="G14" s="11" t="s">
        <v>43</v>
      </c>
      <c r="H14" s="44">
        <f>G14*0.1</f>
        <v>9.36</v>
      </c>
      <c r="I14" s="32">
        <v>4</v>
      </c>
      <c r="J14" s="54">
        <f>((F14-G14)/G14)*100</f>
        <v>58.760683760683762</v>
      </c>
      <c r="L14" s="9" t="s">
        <v>13</v>
      </c>
      <c r="M14" s="10" t="s">
        <v>14</v>
      </c>
      <c r="N14" s="11" t="s">
        <v>30</v>
      </c>
      <c r="O14" s="30" t="s">
        <v>24</v>
      </c>
      <c r="P14" s="11" t="s">
        <v>15</v>
      </c>
      <c r="Q14" s="36">
        <f t="shared" ref="Q14:Q22" si="0">F14</f>
        <v>148.6</v>
      </c>
      <c r="R14" s="11">
        <v>94.52</v>
      </c>
      <c r="S14" s="11">
        <v>25.72</v>
      </c>
      <c r="T14" s="11">
        <v>1</v>
      </c>
      <c r="U14" s="43">
        <f>((Q14-R14)/R14)*100</f>
        <v>57.215404147270419</v>
      </c>
      <c r="V14" s="46">
        <f>(Q14-R14)/S14</f>
        <v>2.1026438569206842</v>
      </c>
    </row>
    <row r="15" spans="1:22" s="34" customFormat="1" x14ac:dyDescent="0.25">
      <c r="A15" s="53" t="s">
        <v>13</v>
      </c>
      <c r="B15" s="30" t="s">
        <v>14</v>
      </c>
      <c r="C15" s="11" t="s">
        <v>31</v>
      </c>
      <c r="D15" s="30" t="s">
        <v>25</v>
      </c>
      <c r="E15" s="11" t="s">
        <v>15</v>
      </c>
      <c r="F15" s="11">
        <v>150.80000000000001</v>
      </c>
      <c r="G15" s="11" t="s">
        <v>44</v>
      </c>
      <c r="H15" s="44">
        <f t="shared" ref="H15:H20" si="1">G15*0.1</f>
        <v>9.89</v>
      </c>
      <c r="I15" s="32">
        <v>4</v>
      </c>
      <c r="J15" s="54">
        <f t="shared" ref="J15:J20" si="2">((F15-G15)/G15)*100</f>
        <v>52.47724974721941</v>
      </c>
      <c r="L15" s="31" t="s">
        <v>13</v>
      </c>
      <c r="M15" s="33" t="s">
        <v>14</v>
      </c>
      <c r="N15" s="11" t="s">
        <v>31</v>
      </c>
      <c r="O15" s="30" t="s">
        <v>25</v>
      </c>
      <c r="P15" s="32" t="s">
        <v>15</v>
      </c>
      <c r="Q15" s="36">
        <f t="shared" si="0"/>
        <v>150.80000000000001</v>
      </c>
      <c r="R15" s="32">
        <v>99.25</v>
      </c>
      <c r="S15" s="32">
        <v>26.7</v>
      </c>
      <c r="T15" s="32">
        <v>1</v>
      </c>
      <c r="U15" s="43">
        <f>((Q15-R15)/R15)*100</f>
        <v>51.939546599496232</v>
      </c>
      <c r="V15" s="46">
        <f t="shared" ref="V15:V20" si="3">(Q15-R15)/S15</f>
        <v>1.9307116104868918</v>
      </c>
    </row>
    <row r="16" spans="1:22" x14ac:dyDescent="0.25">
      <c r="A16" s="53" t="s">
        <v>13</v>
      </c>
      <c r="B16" s="30" t="s">
        <v>14</v>
      </c>
      <c r="C16" s="11" t="s">
        <v>32</v>
      </c>
      <c r="D16" s="30" t="s">
        <v>26</v>
      </c>
      <c r="E16" s="11" t="s">
        <v>15</v>
      </c>
      <c r="F16" s="11">
        <v>211.6</v>
      </c>
      <c r="G16" s="11" t="s">
        <v>51</v>
      </c>
      <c r="H16" s="44">
        <f t="shared" si="1"/>
        <v>13</v>
      </c>
      <c r="I16" s="32">
        <v>4</v>
      </c>
      <c r="J16" s="54">
        <f t="shared" si="2"/>
        <v>62.769230769230766</v>
      </c>
      <c r="L16" s="9" t="s">
        <v>13</v>
      </c>
      <c r="M16" s="10" t="s">
        <v>14</v>
      </c>
      <c r="N16" s="11" t="s">
        <v>32</v>
      </c>
      <c r="O16" s="30" t="s">
        <v>26</v>
      </c>
      <c r="P16" s="11" t="s">
        <v>15</v>
      </c>
      <c r="Q16" s="36">
        <f t="shared" si="0"/>
        <v>211.6</v>
      </c>
      <c r="R16" s="11">
        <v>133.5</v>
      </c>
      <c r="S16" s="11">
        <v>39.799999999999997</v>
      </c>
      <c r="T16" s="11">
        <v>1</v>
      </c>
      <c r="U16" s="43">
        <f t="shared" ref="U16:U20" si="4">((Q16-R16)/R16)*100</f>
        <v>58.501872659176023</v>
      </c>
      <c r="V16" s="46">
        <f t="shared" si="3"/>
        <v>1.9623115577889447</v>
      </c>
    </row>
    <row r="17" spans="1:22" x14ac:dyDescent="0.25">
      <c r="A17" s="53" t="s">
        <v>13</v>
      </c>
      <c r="B17" s="30" t="s">
        <v>14</v>
      </c>
      <c r="C17" s="11" t="s">
        <v>33</v>
      </c>
      <c r="D17" s="30" t="s">
        <v>21</v>
      </c>
      <c r="E17" s="11" t="s">
        <v>15</v>
      </c>
      <c r="F17" s="11">
        <v>56.28</v>
      </c>
      <c r="G17" s="11" t="s">
        <v>45</v>
      </c>
      <c r="H17" s="44">
        <f t="shared" si="1"/>
        <v>4.1000000000000005</v>
      </c>
      <c r="I17" s="32">
        <v>4</v>
      </c>
      <c r="J17" s="54">
        <f t="shared" si="2"/>
        <v>37.268292682926834</v>
      </c>
      <c r="L17" s="9" t="s">
        <v>13</v>
      </c>
      <c r="M17" s="10" t="s">
        <v>14</v>
      </c>
      <c r="N17" s="11" t="s">
        <v>33</v>
      </c>
      <c r="O17" s="30" t="s">
        <v>21</v>
      </c>
      <c r="P17" s="11" t="s">
        <v>15</v>
      </c>
      <c r="Q17" s="36">
        <f t="shared" si="0"/>
        <v>56.28</v>
      </c>
      <c r="R17" s="11">
        <v>38.130000000000003</v>
      </c>
      <c r="S17" s="11">
        <v>9.07</v>
      </c>
      <c r="T17" s="11">
        <v>1</v>
      </c>
      <c r="U17" s="43">
        <f t="shared" si="4"/>
        <v>47.600314712824542</v>
      </c>
      <c r="V17" s="46">
        <f t="shared" si="3"/>
        <v>2.0011025358324144</v>
      </c>
    </row>
    <row r="18" spans="1:22" x14ac:dyDescent="0.25">
      <c r="A18" s="53" t="s">
        <v>13</v>
      </c>
      <c r="B18" s="30" t="s">
        <v>14</v>
      </c>
      <c r="C18" s="11" t="s">
        <v>34</v>
      </c>
      <c r="D18" s="30" t="s">
        <v>27</v>
      </c>
      <c r="E18" s="11" t="s">
        <v>15</v>
      </c>
      <c r="F18" s="11">
        <v>9.23</v>
      </c>
      <c r="G18" s="11" t="s">
        <v>46</v>
      </c>
      <c r="H18" s="44">
        <f t="shared" si="1"/>
        <v>0.7400000000000001</v>
      </c>
      <c r="I18" s="32">
        <v>4</v>
      </c>
      <c r="J18" s="54">
        <f t="shared" si="2"/>
        <v>24.72972972972973</v>
      </c>
      <c r="L18" s="9" t="s">
        <v>13</v>
      </c>
      <c r="M18" s="10" t="s">
        <v>14</v>
      </c>
      <c r="N18" s="11" t="s">
        <v>34</v>
      </c>
      <c r="O18" s="30" t="s">
        <v>27</v>
      </c>
      <c r="P18" s="11" t="s">
        <v>15</v>
      </c>
      <c r="Q18" s="36">
        <f t="shared" si="0"/>
        <v>9.23</v>
      </c>
      <c r="R18" s="11">
        <v>6.63</v>
      </c>
      <c r="S18" s="11">
        <v>1.5660000000000001</v>
      </c>
      <c r="T18" s="11">
        <v>1</v>
      </c>
      <c r="U18" s="43">
        <f t="shared" si="4"/>
        <v>39.215686274509814</v>
      </c>
      <c r="V18" s="46">
        <f t="shared" si="3"/>
        <v>1.6602809706257984</v>
      </c>
    </row>
    <row r="19" spans="1:22" x14ac:dyDescent="0.25">
      <c r="A19" s="53" t="s">
        <v>13</v>
      </c>
      <c r="B19" s="30" t="s">
        <v>14</v>
      </c>
      <c r="C19" s="11" t="s">
        <v>35</v>
      </c>
      <c r="D19" s="30" t="s">
        <v>28</v>
      </c>
      <c r="E19" s="11" t="s">
        <v>15</v>
      </c>
      <c r="F19" s="11">
        <v>10.76</v>
      </c>
      <c r="G19" s="11" t="s">
        <v>47</v>
      </c>
      <c r="H19" s="44">
        <f t="shared" si="1"/>
        <v>1.01</v>
      </c>
      <c r="I19" s="32">
        <v>4</v>
      </c>
      <c r="J19" s="54">
        <f t="shared" si="2"/>
        <v>6.534653465346536</v>
      </c>
      <c r="L19" s="9" t="s">
        <v>13</v>
      </c>
      <c r="M19" s="10" t="s">
        <v>14</v>
      </c>
      <c r="N19" s="11" t="s">
        <v>35</v>
      </c>
      <c r="O19" s="30" t="s">
        <v>28</v>
      </c>
      <c r="P19" s="11" t="s">
        <v>15</v>
      </c>
      <c r="Q19" s="36">
        <f t="shared" si="0"/>
        <v>10.76</v>
      </c>
      <c r="R19" s="11">
        <v>8.6780000000000008</v>
      </c>
      <c r="S19" s="11">
        <v>2.762</v>
      </c>
      <c r="T19" s="11">
        <v>1</v>
      </c>
      <c r="U19" s="43">
        <f t="shared" si="4"/>
        <v>23.991703157409528</v>
      </c>
      <c r="V19" s="46">
        <f t="shared" si="3"/>
        <v>0.75380159304851524</v>
      </c>
    </row>
    <row r="20" spans="1:22" x14ac:dyDescent="0.25">
      <c r="A20" s="53" t="s">
        <v>13</v>
      </c>
      <c r="B20" s="30" t="s">
        <v>14</v>
      </c>
      <c r="C20" s="11" t="s">
        <v>36</v>
      </c>
      <c r="D20" s="30" t="s">
        <v>22</v>
      </c>
      <c r="E20" s="11" t="s">
        <v>15</v>
      </c>
      <c r="F20" s="11">
        <v>472.7</v>
      </c>
      <c r="G20" s="11" t="s">
        <v>50</v>
      </c>
      <c r="H20" s="44">
        <f t="shared" si="1"/>
        <v>13.600000000000001</v>
      </c>
      <c r="I20" s="32">
        <v>4</v>
      </c>
      <c r="J20" s="54">
        <f t="shared" si="2"/>
        <v>247.5735294117647</v>
      </c>
      <c r="L20" s="9" t="s">
        <v>13</v>
      </c>
      <c r="M20" s="10" t="s">
        <v>14</v>
      </c>
      <c r="N20" s="11" t="s">
        <v>36</v>
      </c>
      <c r="O20" s="30" t="s">
        <v>22</v>
      </c>
      <c r="P20" s="11" t="s">
        <v>15</v>
      </c>
      <c r="Q20" s="36">
        <f t="shared" si="0"/>
        <v>472.7</v>
      </c>
      <c r="R20" s="11">
        <v>117</v>
      </c>
      <c r="S20" s="11">
        <v>23.4</v>
      </c>
      <c r="T20" s="11">
        <v>1</v>
      </c>
      <c r="U20" s="43">
        <f t="shared" si="4"/>
        <v>304.017094017094</v>
      </c>
      <c r="V20" s="46">
        <f t="shared" si="3"/>
        <v>15.200854700854702</v>
      </c>
    </row>
    <row r="21" spans="1:22" x14ac:dyDescent="0.25">
      <c r="A21" s="53" t="s">
        <v>13</v>
      </c>
      <c r="B21" s="30" t="s">
        <v>14</v>
      </c>
      <c r="C21" s="11" t="s">
        <v>37</v>
      </c>
      <c r="D21" s="30" t="s">
        <v>29</v>
      </c>
      <c r="E21" s="11" t="s">
        <v>15</v>
      </c>
      <c r="F21" s="11">
        <v>427.73</v>
      </c>
      <c r="G21" s="11" t="s">
        <v>48</v>
      </c>
      <c r="H21" s="44">
        <f t="shared" ref="H21:H22" si="5">G21*0.1</f>
        <v>8.2700000000000014</v>
      </c>
      <c r="I21" s="32" t="s">
        <v>40</v>
      </c>
      <c r="J21" s="54">
        <f t="shared" ref="J21:J22" si="6">((F21-G21)/G21)*100</f>
        <v>417.20677146311971</v>
      </c>
      <c r="L21" s="9" t="s">
        <v>13</v>
      </c>
      <c r="M21" s="10" t="s">
        <v>14</v>
      </c>
      <c r="N21" s="11" t="s">
        <v>37</v>
      </c>
      <c r="O21" s="30" t="s">
        <v>29</v>
      </c>
      <c r="P21" s="11" t="s">
        <v>15</v>
      </c>
      <c r="Q21" s="36">
        <f t="shared" si="0"/>
        <v>427.73</v>
      </c>
      <c r="R21" s="11">
        <v>73.05</v>
      </c>
      <c r="S21" s="11">
        <v>11.42</v>
      </c>
      <c r="T21" s="11" t="s">
        <v>39</v>
      </c>
      <c r="U21" s="43">
        <f t="shared" ref="U21:U22" si="7">((Q21-R21)/R21)*100</f>
        <v>485.53045859000684</v>
      </c>
      <c r="V21" s="46">
        <f t="shared" ref="V21:V22" si="8">(Q21-R21)/S21</f>
        <v>31.057793345008758</v>
      </c>
    </row>
    <row r="22" spans="1:22" ht="15.75" thickBot="1" x14ac:dyDescent="0.3">
      <c r="A22" s="66" t="s">
        <v>13</v>
      </c>
      <c r="B22" s="48" t="s">
        <v>14</v>
      </c>
      <c r="C22" s="15" t="s">
        <v>38</v>
      </c>
      <c r="D22" s="48" t="s">
        <v>23</v>
      </c>
      <c r="E22" s="15" t="s">
        <v>15</v>
      </c>
      <c r="F22" s="15">
        <v>360.2</v>
      </c>
      <c r="G22" s="15" t="s">
        <v>49</v>
      </c>
      <c r="H22" s="45">
        <f t="shared" si="5"/>
        <v>7.43</v>
      </c>
      <c r="I22" s="49" t="s">
        <v>40</v>
      </c>
      <c r="J22" s="55">
        <f t="shared" si="6"/>
        <v>384.79138627187075</v>
      </c>
      <c r="L22" s="20" t="s">
        <v>13</v>
      </c>
      <c r="M22" s="21" t="s">
        <v>14</v>
      </c>
      <c r="N22" s="15" t="s">
        <v>38</v>
      </c>
      <c r="O22" s="48" t="s">
        <v>23</v>
      </c>
      <c r="P22" s="15" t="s">
        <v>15</v>
      </c>
      <c r="Q22" s="42">
        <f t="shared" si="0"/>
        <v>360.2</v>
      </c>
      <c r="R22" s="15">
        <v>66.64</v>
      </c>
      <c r="S22" s="15">
        <v>15.61</v>
      </c>
      <c r="T22" s="15" t="s">
        <v>39</v>
      </c>
      <c r="U22" s="51">
        <f t="shared" si="7"/>
        <v>440.51620648259302</v>
      </c>
      <c r="V22" s="47">
        <f t="shared" si="8"/>
        <v>18.805893657911597</v>
      </c>
    </row>
    <row r="23" spans="1:22" x14ac:dyDescent="0.25">
      <c r="F23" s="50"/>
      <c r="J23" s="50"/>
    </row>
  </sheetData>
  <sheetProtection algorithmName="SHA-512" hashValue="NraO7g1xjCbHYjNkDHSSCUJfOp4Y7dKGX+HX4WCjgjXVgnItXaZlTYJEaG4OZIvJiwwTaUE/wL5GDV0O/VNO1w==" saltValue="EkJ7qEB5eFjgje/V6FZLFQ==" spinCount="100000" sheet="1" objects="1" scenarios="1" selectLockedCells="1" selectUnlockedCells="1"/>
  <mergeCells count="3">
    <mergeCell ref="A2:J2"/>
    <mergeCell ref="A8:J8"/>
    <mergeCell ref="K8:V8"/>
  </mergeCells>
  <conditionalFormatting sqref="V14:V19">
    <cfRule type="cellIs" dxfId="66" priority="21" stopIfTrue="1" operator="between">
      <formula>-2</formula>
      <formula>2</formula>
    </cfRule>
    <cfRule type="cellIs" dxfId="65" priority="22" stopIfTrue="1" operator="between">
      <formula>-3</formula>
      <formula>3</formula>
    </cfRule>
    <cfRule type="cellIs" dxfId="64" priority="23" operator="notBetween">
      <formula>-3</formula>
      <formula>3</formula>
    </cfRule>
  </conditionalFormatting>
  <conditionalFormatting sqref="V20:V22">
    <cfRule type="cellIs" dxfId="63" priority="3" stopIfTrue="1" operator="between">
      <formula>-2</formula>
      <formula>2</formula>
    </cfRule>
    <cfRule type="cellIs" dxfId="62" priority="4" stopIfTrue="1" operator="between">
      <formula>-3</formula>
      <formula>3</formula>
    </cfRule>
    <cfRule type="cellIs" dxfId="61" priority="5" operator="notBetween">
      <formula>-3</formula>
      <formula>3</formula>
    </cfRule>
  </conditionalFormatting>
  <conditionalFormatting sqref="J14:J22">
    <cfRule type="cellIs" dxfId="60" priority="1" stopIfTrue="1" operator="notBetween">
      <formula>-20</formula>
      <formula>20</formula>
    </cfRule>
    <cfRule type="cellIs" dxfId="59" priority="2" stopIfTrue="1" operator="between">
      <formula>-20</formula>
      <formula>20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23"/>
  <sheetViews>
    <sheetView topLeftCell="A2" zoomScale="80" zoomScaleNormal="80" zoomScalePageLayoutView="85" workbookViewId="0">
      <selection activeCell="E6" sqref="E6:F6"/>
    </sheetView>
  </sheetViews>
  <sheetFormatPr defaultColWidth="9.140625" defaultRowHeight="15" x14ac:dyDescent="0.25"/>
  <cols>
    <col min="1" max="1" width="11" style="6" customWidth="1"/>
    <col min="2" max="2" width="11.5703125" style="2" customWidth="1"/>
    <col min="3" max="3" width="7.140625" style="2" customWidth="1"/>
    <col min="4" max="4" width="47" style="6" bestFit="1" customWidth="1"/>
    <col min="5" max="5" width="12.42578125" style="6" customWidth="1"/>
    <col min="6" max="6" width="12.28515625" style="6" customWidth="1"/>
    <col min="7" max="7" width="11.28515625" style="6" bestFit="1" customWidth="1"/>
    <col min="8" max="8" width="12" style="6" bestFit="1" customWidth="1"/>
    <col min="9" max="9" width="9.5703125" style="6" customWidth="1"/>
    <col min="10" max="10" width="13.28515625" style="6" customWidth="1"/>
    <col min="11" max="11" width="6.5703125" style="6" customWidth="1"/>
    <col min="12" max="12" width="9.140625" style="6"/>
    <col min="13" max="13" width="9.42578125" style="6" bestFit="1" customWidth="1"/>
    <col min="14" max="14" width="9.140625" style="6"/>
    <col min="15" max="15" width="47" style="6" bestFit="1" customWidth="1"/>
    <col min="16" max="16" width="9.140625" style="6"/>
    <col min="17" max="17" width="11.7109375" style="6" customWidth="1"/>
    <col min="18" max="20" width="9.140625" style="6"/>
    <col min="21" max="21" width="11.7109375" style="6" bestFit="1" customWidth="1"/>
    <col min="22" max="16384" width="9.140625" style="6"/>
  </cols>
  <sheetData>
    <row r="1" spans="1:22" s="3" customFormat="1" ht="17.25" hidden="1" customHeight="1" thickBot="1" x14ac:dyDescent="0.3">
      <c r="B1" s="1"/>
      <c r="C1" s="1"/>
      <c r="D1" s="4"/>
    </row>
    <row r="2" spans="1:22" ht="18.75" x14ac:dyDescent="0.3">
      <c r="A2" s="67" t="s">
        <v>12</v>
      </c>
      <c r="B2" s="68"/>
      <c r="C2" s="68"/>
      <c r="D2" s="68"/>
      <c r="E2" s="68"/>
      <c r="F2" s="68"/>
      <c r="G2" s="68"/>
      <c r="H2" s="68"/>
      <c r="I2" s="68"/>
      <c r="J2" s="69"/>
    </row>
    <row r="3" spans="1:22" s="8" customFormat="1" ht="12.75" x14ac:dyDescent="0.2">
      <c r="A3" s="61"/>
      <c r="B3" s="7"/>
      <c r="C3" s="7"/>
      <c r="D3" s="58">
        <v>44537</v>
      </c>
      <c r="E3" s="7"/>
      <c r="F3" s="7"/>
      <c r="G3" s="7" t="s">
        <v>52</v>
      </c>
      <c r="H3" s="7"/>
      <c r="I3" s="7"/>
      <c r="J3" s="62" t="s">
        <v>17</v>
      </c>
    </row>
    <row r="4" spans="1:22" s="8" customFormat="1" ht="13.5" thickBot="1" x14ac:dyDescent="0.25">
      <c r="A4" s="63"/>
      <c r="B4" s="64"/>
      <c r="C4" s="64"/>
      <c r="D4" s="64"/>
      <c r="E4" s="64"/>
      <c r="F4" s="64"/>
      <c r="G4" s="64"/>
      <c r="H4" s="64"/>
      <c r="I4" s="64"/>
      <c r="J4" s="65"/>
    </row>
    <row r="5" spans="1:22" ht="15.75" thickBot="1" x14ac:dyDescent="0.3"/>
    <row r="6" spans="1:22" s="41" customFormat="1" ht="16.5" thickTop="1" thickBot="1" x14ac:dyDescent="0.3">
      <c r="A6" s="37" t="s">
        <v>7</v>
      </c>
      <c r="B6" s="38">
        <v>187</v>
      </c>
      <c r="C6" s="5"/>
      <c r="D6" s="39"/>
      <c r="E6" s="39"/>
      <c r="F6" s="40"/>
      <c r="G6" s="39"/>
      <c r="H6" s="39"/>
      <c r="I6" s="39"/>
      <c r="J6" s="39"/>
    </row>
    <row r="7" spans="1:22" ht="16.5" thickTop="1" thickBot="1" x14ac:dyDescent="0.3">
      <c r="A7" s="16"/>
      <c r="B7" s="17"/>
      <c r="C7" s="18"/>
      <c r="D7" s="16"/>
      <c r="E7" s="16"/>
      <c r="F7" s="17"/>
      <c r="G7" s="16"/>
      <c r="H7" s="16"/>
      <c r="I7" s="16"/>
      <c r="J7" s="16"/>
    </row>
    <row r="8" spans="1:22" ht="16.5" thickTop="1" thickBot="1" x14ac:dyDescent="0.3">
      <c r="A8" s="70" t="s">
        <v>18</v>
      </c>
      <c r="B8" s="71"/>
      <c r="C8" s="71"/>
      <c r="D8" s="71"/>
      <c r="E8" s="71"/>
      <c r="F8" s="71"/>
      <c r="G8" s="71"/>
      <c r="H8" s="71"/>
      <c r="I8" s="71"/>
      <c r="J8" s="71"/>
      <c r="K8" s="70" t="s">
        <v>19</v>
      </c>
      <c r="L8" s="71"/>
      <c r="M8" s="71"/>
      <c r="N8" s="71"/>
      <c r="O8" s="71"/>
      <c r="P8" s="71"/>
      <c r="Q8" s="71"/>
      <c r="R8" s="71"/>
      <c r="S8" s="71"/>
      <c r="T8" s="71"/>
      <c r="U8" s="71"/>
      <c r="V8" s="72"/>
    </row>
    <row r="9" spans="1:22" ht="15.75" thickTop="1" x14ac:dyDescent="0.25">
      <c r="A9" s="3"/>
    </row>
    <row r="10" spans="1:22" ht="15.75" thickBot="1" x14ac:dyDescent="0.3"/>
    <row r="11" spans="1:22" s="28" customFormat="1" ht="30.75" thickBot="1" x14ac:dyDescent="0.3">
      <c r="A11" s="52" t="s">
        <v>1</v>
      </c>
      <c r="B11" s="23" t="s">
        <v>10</v>
      </c>
      <c r="C11" s="23" t="s">
        <v>2</v>
      </c>
      <c r="D11" s="23" t="s">
        <v>3</v>
      </c>
      <c r="E11" s="23" t="s">
        <v>4</v>
      </c>
      <c r="F11" s="35" t="s">
        <v>11</v>
      </c>
      <c r="G11" s="24" t="s">
        <v>16</v>
      </c>
      <c r="H11" s="25" t="s">
        <v>8</v>
      </c>
      <c r="I11" s="26" t="s">
        <v>9</v>
      </c>
      <c r="J11" s="27" t="s">
        <v>5</v>
      </c>
      <c r="K11" s="6"/>
      <c r="L11" s="22" t="s">
        <v>1</v>
      </c>
      <c r="M11" s="23" t="s">
        <v>10</v>
      </c>
      <c r="N11" s="23" t="s">
        <v>2</v>
      </c>
      <c r="O11" s="23" t="s">
        <v>3</v>
      </c>
      <c r="P11" s="23" t="s">
        <v>4</v>
      </c>
      <c r="Q11" s="35" t="s">
        <v>11</v>
      </c>
      <c r="R11" s="29" t="s">
        <v>0</v>
      </c>
      <c r="S11" s="25" t="s">
        <v>8</v>
      </c>
      <c r="T11" s="26" t="s">
        <v>9</v>
      </c>
      <c r="U11" s="26" t="s">
        <v>5</v>
      </c>
      <c r="V11" s="27" t="s">
        <v>6</v>
      </c>
    </row>
    <row r="12" spans="1:22" x14ac:dyDescent="0.25">
      <c r="A12" s="53"/>
      <c r="B12" s="12"/>
      <c r="C12" s="11"/>
      <c r="D12" s="12"/>
      <c r="E12" s="13"/>
      <c r="F12" s="13"/>
      <c r="G12" s="13"/>
      <c r="H12" s="13"/>
      <c r="I12" s="13"/>
      <c r="J12" s="19"/>
      <c r="L12" s="9"/>
      <c r="M12" s="10"/>
      <c r="N12" s="11"/>
      <c r="O12" s="12"/>
      <c r="P12" s="13"/>
      <c r="Q12" s="13"/>
      <c r="R12" s="13"/>
      <c r="S12" s="13"/>
      <c r="T12" s="13"/>
      <c r="U12" s="11"/>
      <c r="V12" s="14"/>
    </row>
    <row r="13" spans="1:22" x14ac:dyDescent="0.25">
      <c r="A13" s="53"/>
      <c r="B13" s="12"/>
      <c r="C13" s="11"/>
      <c r="D13" s="12"/>
      <c r="E13" s="11"/>
      <c r="F13" s="11"/>
      <c r="G13" s="11"/>
      <c r="H13" s="11"/>
      <c r="I13" s="11"/>
      <c r="J13" s="19"/>
      <c r="L13" s="9"/>
      <c r="M13" s="10"/>
      <c r="N13" s="11"/>
      <c r="O13" s="12"/>
      <c r="P13" s="11"/>
      <c r="Q13" s="11"/>
      <c r="R13" s="11"/>
      <c r="S13" s="11"/>
      <c r="T13" s="11"/>
      <c r="U13" s="11"/>
      <c r="V13" s="19"/>
    </row>
    <row r="14" spans="1:22" x14ac:dyDescent="0.25">
      <c r="A14" s="53" t="s">
        <v>13</v>
      </c>
      <c r="B14" s="30" t="s">
        <v>14</v>
      </c>
      <c r="C14" s="11" t="s">
        <v>30</v>
      </c>
      <c r="D14" s="30" t="s">
        <v>24</v>
      </c>
      <c r="E14" s="11" t="s">
        <v>15</v>
      </c>
      <c r="F14" s="11">
        <v>74.3</v>
      </c>
      <c r="G14" s="11" t="s">
        <v>43</v>
      </c>
      <c r="H14" s="44">
        <f>G14*0.1</f>
        <v>9.36</v>
      </c>
      <c r="I14" s="32">
        <v>4</v>
      </c>
      <c r="J14" s="54">
        <f>((F14-G14)/G14)*100</f>
        <v>-20.619658119658119</v>
      </c>
      <c r="L14" s="9" t="s">
        <v>13</v>
      </c>
      <c r="M14" s="10" t="s">
        <v>14</v>
      </c>
      <c r="N14" s="11" t="s">
        <v>30</v>
      </c>
      <c r="O14" s="30" t="s">
        <v>24</v>
      </c>
      <c r="P14" s="11" t="s">
        <v>15</v>
      </c>
      <c r="Q14" s="36">
        <f t="shared" ref="Q14:Q22" si="0">F14</f>
        <v>74.3</v>
      </c>
      <c r="R14" s="11">
        <v>94.52</v>
      </c>
      <c r="S14" s="11">
        <v>25.72</v>
      </c>
      <c r="T14" s="11">
        <v>1</v>
      </c>
      <c r="U14" s="43">
        <f>((Q14-R14)/R14)*100</f>
        <v>-21.39229792636479</v>
      </c>
      <c r="V14" s="46">
        <f>(Q14-R14)/S14</f>
        <v>-0.786158631415241</v>
      </c>
    </row>
    <row r="15" spans="1:22" s="34" customFormat="1" x14ac:dyDescent="0.25">
      <c r="A15" s="53" t="s">
        <v>13</v>
      </c>
      <c r="B15" s="30" t="s">
        <v>14</v>
      </c>
      <c r="C15" s="11" t="s">
        <v>31</v>
      </c>
      <c r="D15" s="30" t="s">
        <v>25</v>
      </c>
      <c r="E15" s="11" t="s">
        <v>15</v>
      </c>
      <c r="F15" s="11">
        <v>77.7</v>
      </c>
      <c r="G15" s="11" t="s">
        <v>44</v>
      </c>
      <c r="H15" s="44">
        <f t="shared" ref="H15:H20" si="1">G15*0.1</f>
        <v>9.89</v>
      </c>
      <c r="I15" s="32">
        <v>4</v>
      </c>
      <c r="J15" s="54">
        <f t="shared" ref="J15:J20" si="2">((F15-G15)/G15)*100</f>
        <v>-21.435793731041457</v>
      </c>
      <c r="L15" s="31" t="s">
        <v>13</v>
      </c>
      <c r="M15" s="33" t="s">
        <v>14</v>
      </c>
      <c r="N15" s="11" t="s">
        <v>31</v>
      </c>
      <c r="O15" s="30" t="s">
        <v>25</v>
      </c>
      <c r="P15" s="32" t="s">
        <v>15</v>
      </c>
      <c r="Q15" s="36">
        <f t="shared" si="0"/>
        <v>77.7</v>
      </c>
      <c r="R15" s="32">
        <v>99.25</v>
      </c>
      <c r="S15" s="32">
        <v>26.7</v>
      </c>
      <c r="T15" s="32">
        <v>1</v>
      </c>
      <c r="U15" s="43">
        <f>((Q15-R15)/R15)*100</f>
        <v>-21.712846347607051</v>
      </c>
      <c r="V15" s="46">
        <f t="shared" ref="V15:V22" si="3">(Q15-R15)/S15</f>
        <v>-0.80711610486891372</v>
      </c>
    </row>
    <row r="16" spans="1:22" x14ac:dyDescent="0.25">
      <c r="A16" s="53" t="s">
        <v>13</v>
      </c>
      <c r="B16" s="30" t="s">
        <v>14</v>
      </c>
      <c r="C16" s="11" t="s">
        <v>32</v>
      </c>
      <c r="D16" s="30" t="s">
        <v>26</v>
      </c>
      <c r="E16" s="11" t="s">
        <v>15</v>
      </c>
      <c r="F16" s="11">
        <v>100</v>
      </c>
      <c r="G16" s="11" t="s">
        <v>51</v>
      </c>
      <c r="H16" s="44">
        <f t="shared" si="1"/>
        <v>13</v>
      </c>
      <c r="I16" s="32">
        <v>4</v>
      </c>
      <c r="J16" s="54">
        <f t="shared" si="2"/>
        <v>-23.076923076923077</v>
      </c>
      <c r="L16" s="9" t="s">
        <v>13</v>
      </c>
      <c r="M16" s="10" t="s">
        <v>14</v>
      </c>
      <c r="N16" s="11" t="s">
        <v>32</v>
      </c>
      <c r="O16" s="30" t="s">
        <v>26</v>
      </c>
      <c r="P16" s="11" t="s">
        <v>15</v>
      </c>
      <c r="Q16" s="36">
        <f t="shared" si="0"/>
        <v>100</v>
      </c>
      <c r="R16" s="11">
        <v>133.5</v>
      </c>
      <c r="S16" s="11">
        <v>39.799999999999997</v>
      </c>
      <c r="T16" s="11">
        <v>1</v>
      </c>
      <c r="U16" s="43">
        <f t="shared" ref="U16:U22" si="4">((Q16-R16)/R16)*100</f>
        <v>-25.0936329588015</v>
      </c>
      <c r="V16" s="46">
        <f t="shared" si="3"/>
        <v>-0.84170854271356788</v>
      </c>
    </row>
    <row r="17" spans="1:22" x14ac:dyDescent="0.25">
      <c r="A17" s="53" t="s">
        <v>13</v>
      </c>
      <c r="B17" s="30" t="s">
        <v>14</v>
      </c>
      <c r="C17" s="11" t="s">
        <v>33</v>
      </c>
      <c r="D17" s="30" t="s">
        <v>21</v>
      </c>
      <c r="E17" s="11" t="s">
        <v>15</v>
      </c>
      <c r="F17" s="11">
        <v>32.6</v>
      </c>
      <c r="G17" s="11" t="s">
        <v>45</v>
      </c>
      <c r="H17" s="44">
        <f t="shared" si="1"/>
        <v>4.1000000000000005</v>
      </c>
      <c r="I17" s="32">
        <v>4</v>
      </c>
      <c r="J17" s="54">
        <f t="shared" si="2"/>
        <v>-20.487804878048777</v>
      </c>
      <c r="L17" s="9" t="s">
        <v>13</v>
      </c>
      <c r="M17" s="10" t="s">
        <v>14</v>
      </c>
      <c r="N17" s="11" t="s">
        <v>33</v>
      </c>
      <c r="O17" s="30" t="s">
        <v>21</v>
      </c>
      <c r="P17" s="11" t="s">
        <v>15</v>
      </c>
      <c r="Q17" s="36">
        <f t="shared" si="0"/>
        <v>32.6</v>
      </c>
      <c r="R17" s="11">
        <v>38.130000000000003</v>
      </c>
      <c r="S17" s="11">
        <v>9.07</v>
      </c>
      <c r="T17" s="11">
        <v>1</v>
      </c>
      <c r="U17" s="43">
        <f t="shared" si="4"/>
        <v>-14.503015997901917</v>
      </c>
      <c r="V17" s="46">
        <f t="shared" si="3"/>
        <v>-0.60970231532524821</v>
      </c>
    </row>
    <row r="18" spans="1:22" x14ac:dyDescent="0.25">
      <c r="A18" s="53" t="s">
        <v>13</v>
      </c>
      <c r="B18" s="30" t="s">
        <v>14</v>
      </c>
      <c r="C18" s="11" t="s">
        <v>34</v>
      </c>
      <c r="D18" s="30" t="s">
        <v>27</v>
      </c>
      <c r="E18" s="11" t="s">
        <v>15</v>
      </c>
      <c r="F18" s="11">
        <v>5.64</v>
      </c>
      <c r="G18" s="11" t="s">
        <v>46</v>
      </c>
      <c r="H18" s="44">
        <f t="shared" si="1"/>
        <v>0.7400000000000001</v>
      </c>
      <c r="I18" s="32">
        <v>4</v>
      </c>
      <c r="J18" s="54">
        <f t="shared" si="2"/>
        <v>-23.78378378378379</v>
      </c>
      <c r="L18" s="9" t="s">
        <v>13</v>
      </c>
      <c r="M18" s="10" t="s">
        <v>14</v>
      </c>
      <c r="N18" s="11" t="s">
        <v>34</v>
      </c>
      <c r="O18" s="30" t="s">
        <v>27</v>
      </c>
      <c r="P18" s="11" t="s">
        <v>15</v>
      </c>
      <c r="Q18" s="36">
        <f t="shared" si="0"/>
        <v>5.64</v>
      </c>
      <c r="R18" s="11">
        <v>6.63</v>
      </c>
      <c r="S18" s="11">
        <v>1.5660000000000001</v>
      </c>
      <c r="T18" s="11">
        <v>1</v>
      </c>
      <c r="U18" s="43">
        <f t="shared" si="4"/>
        <v>-14.932126696832581</v>
      </c>
      <c r="V18" s="46">
        <f t="shared" si="3"/>
        <v>-0.63218390804597713</v>
      </c>
    </row>
    <row r="19" spans="1:22" x14ac:dyDescent="0.25">
      <c r="A19" s="53" t="s">
        <v>13</v>
      </c>
      <c r="B19" s="30" t="s">
        <v>14</v>
      </c>
      <c r="C19" s="11" t="s">
        <v>35</v>
      </c>
      <c r="D19" s="30" t="s">
        <v>28</v>
      </c>
      <c r="E19" s="11" t="s">
        <v>15</v>
      </c>
      <c r="F19" s="11">
        <v>12.3</v>
      </c>
      <c r="G19" s="11" t="s">
        <v>47</v>
      </c>
      <c r="H19" s="44">
        <f t="shared" si="1"/>
        <v>1.01</v>
      </c>
      <c r="I19" s="32">
        <v>4</v>
      </c>
      <c r="J19" s="54">
        <f t="shared" si="2"/>
        <v>21.782178217821794</v>
      </c>
      <c r="L19" s="9" t="s">
        <v>13</v>
      </c>
      <c r="M19" s="10" t="s">
        <v>14</v>
      </c>
      <c r="N19" s="11" t="s">
        <v>35</v>
      </c>
      <c r="O19" s="30" t="s">
        <v>28</v>
      </c>
      <c r="P19" s="11" t="s">
        <v>15</v>
      </c>
      <c r="Q19" s="36">
        <f t="shared" si="0"/>
        <v>12.3</v>
      </c>
      <c r="R19" s="11">
        <v>8.6780000000000008</v>
      </c>
      <c r="S19" s="11">
        <v>2.762</v>
      </c>
      <c r="T19" s="11">
        <v>1</v>
      </c>
      <c r="U19" s="43">
        <f t="shared" si="4"/>
        <v>41.737727587001608</v>
      </c>
      <c r="V19" s="46">
        <f t="shared" si="3"/>
        <v>1.3113685734974656</v>
      </c>
    </row>
    <row r="20" spans="1:22" x14ac:dyDescent="0.25">
      <c r="A20" s="53" t="s">
        <v>13</v>
      </c>
      <c r="B20" s="30" t="s">
        <v>14</v>
      </c>
      <c r="C20" s="11" t="s">
        <v>36</v>
      </c>
      <c r="D20" s="30" t="s">
        <v>22</v>
      </c>
      <c r="E20" s="11" t="s">
        <v>15</v>
      </c>
      <c r="F20" s="11">
        <v>115</v>
      </c>
      <c r="G20" s="11" t="s">
        <v>50</v>
      </c>
      <c r="H20" s="44">
        <f t="shared" si="1"/>
        <v>13.600000000000001</v>
      </c>
      <c r="I20" s="32">
        <v>4</v>
      </c>
      <c r="J20" s="54">
        <f t="shared" si="2"/>
        <v>-15.441176470588236</v>
      </c>
      <c r="L20" s="9" t="s">
        <v>13</v>
      </c>
      <c r="M20" s="10" t="s">
        <v>14</v>
      </c>
      <c r="N20" s="11" t="s">
        <v>36</v>
      </c>
      <c r="O20" s="30" t="s">
        <v>22</v>
      </c>
      <c r="P20" s="11" t="s">
        <v>15</v>
      </c>
      <c r="Q20" s="36">
        <f t="shared" si="0"/>
        <v>115</v>
      </c>
      <c r="R20" s="11">
        <v>117</v>
      </c>
      <c r="S20" s="11">
        <v>23.4</v>
      </c>
      <c r="T20" s="11">
        <v>1</v>
      </c>
      <c r="U20" s="43">
        <f t="shared" si="4"/>
        <v>-1.7094017094017095</v>
      </c>
      <c r="V20" s="46">
        <f t="shared" si="3"/>
        <v>-8.5470085470085472E-2</v>
      </c>
    </row>
    <row r="21" spans="1:22" x14ac:dyDescent="0.25">
      <c r="A21" s="53" t="s">
        <v>13</v>
      </c>
      <c r="B21" s="30" t="s">
        <v>14</v>
      </c>
      <c r="C21" s="11" t="s">
        <v>37</v>
      </c>
      <c r="D21" s="30" t="s">
        <v>29</v>
      </c>
      <c r="E21" s="11" t="s">
        <v>15</v>
      </c>
      <c r="F21" s="11">
        <v>67.900000000000006</v>
      </c>
      <c r="G21" s="11" t="s">
        <v>48</v>
      </c>
      <c r="H21" s="44">
        <f t="shared" ref="H21:H22" si="5">G21*0.1</f>
        <v>8.2700000000000014</v>
      </c>
      <c r="I21" s="32" t="s">
        <v>40</v>
      </c>
      <c r="J21" s="54">
        <f t="shared" ref="J21:J22" si="6">((F21-G21)/G21)*100</f>
        <v>-17.896009673518741</v>
      </c>
      <c r="L21" s="9" t="s">
        <v>13</v>
      </c>
      <c r="M21" s="10" t="s">
        <v>14</v>
      </c>
      <c r="N21" s="11" t="s">
        <v>37</v>
      </c>
      <c r="O21" s="30" t="s">
        <v>29</v>
      </c>
      <c r="P21" s="11" t="s">
        <v>15</v>
      </c>
      <c r="Q21" s="36">
        <f t="shared" si="0"/>
        <v>67.900000000000006</v>
      </c>
      <c r="R21" s="11">
        <v>73.05</v>
      </c>
      <c r="S21" s="11">
        <v>11.42</v>
      </c>
      <c r="T21" s="11" t="s">
        <v>39</v>
      </c>
      <c r="U21" s="43">
        <f t="shared" si="4"/>
        <v>-7.0499657768651494</v>
      </c>
      <c r="V21" s="46">
        <f t="shared" si="3"/>
        <v>-0.45096322241681186</v>
      </c>
    </row>
    <row r="22" spans="1:22" ht="15.75" thickBot="1" x14ac:dyDescent="0.3">
      <c r="A22" s="66" t="s">
        <v>13</v>
      </c>
      <c r="B22" s="48" t="s">
        <v>14</v>
      </c>
      <c r="C22" s="15" t="s">
        <v>38</v>
      </c>
      <c r="D22" s="48" t="s">
        <v>23</v>
      </c>
      <c r="E22" s="15" t="s">
        <v>15</v>
      </c>
      <c r="F22" s="15">
        <v>59.6</v>
      </c>
      <c r="G22" s="15" t="s">
        <v>49</v>
      </c>
      <c r="H22" s="45">
        <f t="shared" si="5"/>
        <v>7.43</v>
      </c>
      <c r="I22" s="49" t="s">
        <v>40</v>
      </c>
      <c r="J22" s="55">
        <f t="shared" si="6"/>
        <v>-19.784656796769848</v>
      </c>
      <c r="L22" s="20" t="s">
        <v>13</v>
      </c>
      <c r="M22" s="21" t="s">
        <v>14</v>
      </c>
      <c r="N22" s="15" t="s">
        <v>38</v>
      </c>
      <c r="O22" s="48" t="s">
        <v>23</v>
      </c>
      <c r="P22" s="15" t="s">
        <v>15</v>
      </c>
      <c r="Q22" s="42">
        <f t="shared" si="0"/>
        <v>59.6</v>
      </c>
      <c r="R22" s="15">
        <v>66.64</v>
      </c>
      <c r="S22" s="15">
        <v>15.61</v>
      </c>
      <c r="T22" s="15" t="s">
        <v>39</v>
      </c>
      <c r="U22" s="51">
        <f t="shared" si="4"/>
        <v>-10.564225690276109</v>
      </c>
      <c r="V22" s="47">
        <f t="shared" si="3"/>
        <v>-0.45099295323510569</v>
      </c>
    </row>
    <row r="23" spans="1:22" x14ac:dyDescent="0.25">
      <c r="F23" s="50"/>
      <c r="J23" s="50"/>
    </row>
  </sheetData>
  <sheetProtection algorithmName="SHA-512" hashValue="B9w2kxQDUomDn/8Mtj6tucEPeMOfX8eBJcXqrYUDmTEagIF/BjrF8XGEzBUbmSBxtxqYn9X9Naakl8cr4cRTEA==" saltValue="Wasac/NiZVaoEDSs49zmSw==" spinCount="100000" sheet="1" objects="1" scenarios="1" selectLockedCells="1" selectUnlockedCells="1"/>
  <mergeCells count="3">
    <mergeCell ref="A2:J2"/>
    <mergeCell ref="A8:J8"/>
    <mergeCell ref="K8:V8"/>
  </mergeCells>
  <conditionalFormatting sqref="V14:V19">
    <cfRule type="cellIs" dxfId="58" priority="10" stopIfTrue="1" operator="between">
      <formula>-2</formula>
      <formula>2</formula>
    </cfRule>
    <cfRule type="cellIs" dxfId="57" priority="11" stopIfTrue="1" operator="between">
      <formula>-3</formula>
      <formula>3</formula>
    </cfRule>
    <cfRule type="cellIs" dxfId="56" priority="12" operator="notBetween">
      <formula>-3</formula>
      <formula>3</formula>
    </cfRule>
  </conditionalFormatting>
  <conditionalFormatting sqref="V20:V22">
    <cfRule type="cellIs" dxfId="55" priority="7" stopIfTrue="1" operator="between">
      <formula>-2</formula>
      <formula>2</formula>
    </cfRule>
    <cfRule type="cellIs" dxfId="54" priority="8" stopIfTrue="1" operator="between">
      <formula>-3</formula>
      <formula>3</formula>
    </cfRule>
    <cfRule type="cellIs" dxfId="53" priority="9" operator="notBetween">
      <formula>-3</formula>
      <formula>3</formula>
    </cfRule>
  </conditionalFormatting>
  <conditionalFormatting sqref="J14:J22">
    <cfRule type="cellIs" dxfId="52" priority="1" stopIfTrue="1" operator="notBetween">
      <formula>-20</formula>
      <formula>20</formula>
    </cfRule>
    <cfRule type="cellIs" dxfId="51" priority="2" stopIfTrue="1" operator="between">
      <formula>-20</formula>
      <formula>20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"/>
  <sheetViews>
    <sheetView topLeftCell="A2" zoomScale="80" zoomScaleNormal="80" zoomScalePageLayoutView="85" workbookViewId="0">
      <selection activeCell="E6" sqref="E6:F6"/>
    </sheetView>
  </sheetViews>
  <sheetFormatPr defaultColWidth="9.140625" defaultRowHeight="15" x14ac:dyDescent="0.25"/>
  <cols>
    <col min="1" max="1" width="11" style="6" customWidth="1"/>
    <col min="2" max="2" width="11.5703125" style="2" customWidth="1"/>
    <col min="3" max="3" width="7.140625" style="2" customWidth="1"/>
    <col min="4" max="4" width="47" style="6" bestFit="1" customWidth="1"/>
    <col min="5" max="5" width="12.42578125" style="6" customWidth="1"/>
    <col min="6" max="6" width="12.28515625" style="6" customWidth="1"/>
    <col min="7" max="7" width="11.28515625" style="6" bestFit="1" customWidth="1"/>
    <col min="8" max="8" width="12" style="6" bestFit="1" customWidth="1"/>
    <col min="9" max="9" width="9.5703125" style="6" customWidth="1"/>
    <col min="10" max="10" width="13.28515625" style="6" customWidth="1"/>
    <col min="11" max="11" width="6.5703125" style="6" customWidth="1"/>
    <col min="12" max="12" width="9.140625" style="6"/>
    <col min="13" max="13" width="9.42578125" style="6" bestFit="1" customWidth="1"/>
    <col min="14" max="14" width="9.140625" style="6"/>
    <col min="15" max="15" width="47" style="6" bestFit="1" customWidth="1"/>
    <col min="16" max="16" width="9.140625" style="6"/>
    <col min="17" max="17" width="11.7109375" style="6" customWidth="1"/>
    <col min="18" max="20" width="9.140625" style="6"/>
    <col min="21" max="21" width="11.7109375" style="6" bestFit="1" customWidth="1"/>
    <col min="22" max="16384" width="9.140625" style="6"/>
  </cols>
  <sheetData>
    <row r="1" spans="1:22" s="3" customFormat="1" ht="15.75" hidden="1" thickBot="1" x14ac:dyDescent="0.3">
      <c r="B1" s="1"/>
      <c r="C1" s="1"/>
      <c r="D1" s="4"/>
    </row>
    <row r="2" spans="1:22" ht="18.75" x14ac:dyDescent="0.3">
      <c r="A2" s="67" t="s">
        <v>12</v>
      </c>
      <c r="B2" s="68"/>
      <c r="C2" s="68"/>
      <c r="D2" s="68"/>
      <c r="E2" s="68"/>
      <c r="F2" s="68"/>
      <c r="G2" s="68"/>
      <c r="H2" s="68"/>
      <c r="I2" s="68"/>
      <c r="J2" s="69"/>
    </row>
    <row r="3" spans="1:22" s="8" customFormat="1" ht="12.75" x14ac:dyDescent="0.2">
      <c r="A3" s="61"/>
      <c r="B3" s="7"/>
      <c r="C3" s="7"/>
      <c r="D3" s="58">
        <v>44537</v>
      </c>
      <c r="E3" s="7"/>
      <c r="F3" s="7"/>
      <c r="G3" s="7" t="s">
        <v>52</v>
      </c>
      <c r="H3" s="7"/>
      <c r="I3" s="7"/>
      <c r="J3" s="62" t="s">
        <v>17</v>
      </c>
    </row>
    <row r="4" spans="1:22" s="8" customFormat="1" ht="13.5" thickBot="1" x14ac:dyDescent="0.25">
      <c r="A4" s="63"/>
      <c r="B4" s="64"/>
      <c r="C4" s="64"/>
      <c r="D4" s="64"/>
      <c r="E4" s="64"/>
      <c r="F4" s="64"/>
      <c r="G4" s="64"/>
      <c r="H4" s="64"/>
      <c r="I4" s="64"/>
      <c r="J4" s="65"/>
    </row>
    <row r="5" spans="1:22" ht="15.75" thickBot="1" x14ac:dyDescent="0.3"/>
    <row r="6" spans="1:22" s="41" customFormat="1" ht="16.5" thickTop="1" thickBot="1" x14ac:dyDescent="0.3">
      <c r="A6" s="37" t="s">
        <v>7</v>
      </c>
      <c r="B6" s="38">
        <v>215</v>
      </c>
      <c r="C6" s="5"/>
      <c r="D6" s="39"/>
      <c r="E6" s="39"/>
      <c r="F6" s="40"/>
      <c r="G6" s="39"/>
      <c r="H6" s="39"/>
      <c r="I6" s="39"/>
      <c r="J6" s="39"/>
    </row>
    <row r="7" spans="1:22" ht="16.5" thickTop="1" thickBot="1" x14ac:dyDescent="0.3">
      <c r="A7" s="16"/>
      <c r="B7" s="17"/>
      <c r="C7" s="18"/>
      <c r="D7" s="16"/>
      <c r="E7" s="16"/>
      <c r="F7" s="17"/>
      <c r="G7" s="16"/>
      <c r="H7" s="16"/>
      <c r="I7" s="16"/>
      <c r="J7" s="16"/>
    </row>
    <row r="8" spans="1:22" ht="16.5" thickTop="1" thickBot="1" x14ac:dyDescent="0.3">
      <c r="A8" s="70" t="s">
        <v>18</v>
      </c>
      <c r="B8" s="71"/>
      <c r="C8" s="71"/>
      <c r="D8" s="71"/>
      <c r="E8" s="71"/>
      <c r="F8" s="71"/>
      <c r="G8" s="71"/>
      <c r="H8" s="71"/>
      <c r="I8" s="71"/>
      <c r="J8" s="71"/>
      <c r="K8" s="70" t="s">
        <v>19</v>
      </c>
      <c r="L8" s="71"/>
      <c r="M8" s="71"/>
      <c r="N8" s="71"/>
      <c r="O8" s="71"/>
      <c r="P8" s="71"/>
      <c r="Q8" s="71"/>
      <c r="R8" s="71"/>
      <c r="S8" s="71"/>
      <c r="T8" s="71"/>
      <c r="U8" s="71"/>
      <c r="V8" s="72"/>
    </row>
    <row r="9" spans="1:22" ht="15.75" thickTop="1" x14ac:dyDescent="0.25">
      <c r="A9" s="3"/>
    </row>
    <row r="10" spans="1:22" ht="15.75" thickBot="1" x14ac:dyDescent="0.3"/>
    <row r="11" spans="1:22" s="28" customFormat="1" ht="30.75" thickBot="1" x14ac:dyDescent="0.3">
      <c r="A11" s="52" t="s">
        <v>1</v>
      </c>
      <c r="B11" s="23" t="s">
        <v>10</v>
      </c>
      <c r="C11" s="23" t="s">
        <v>2</v>
      </c>
      <c r="D11" s="23" t="s">
        <v>3</v>
      </c>
      <c r="E11" s="23" t="s">
        <v>4</v>
      </c>
      <c r="F11" s="35" t="s">
        <v>11</v>
      </c>
      <c r="G11" s="24" t="s">
        <v>16</v>
      </c>
      <c r="H11" s="25" t="s">
        <v>8</v>
      </c>
      <c r="I11" s="26" t="s">
        <v>9</v>
      </c>
      <c r="J11" s="27" t="s">
        <v>5</v>
      </c>
      <c r="K11" s="6"/>
      <c r="L11" s="22" t="s">
        <v>1</v>
      </c>
      <c r="M11" s="23" t="s">
        <v>10</v>
      </c>
      <c r="N11" s="23" t="s">
        <v>2</v>
      </c>
      <c r="O11" s="23" t="s">
        <v>3</v>
      </c>
      <c r="P11" s="23" t="s">
        <v>4</v>
      </c>
      <c r="Q11" s="35" t="s">
        <v>11</v>
      </c>
      <c r="R11" s="29" t="s">
        <v>0</v>
      </c>
      <c r="S11" s="25" t="s">
        <v>8</v>
      </c>
      <c r="T11" s="26" t="s">
        <v>9</v>
      </c>
      <c r="U11" s="26" t="s">
        <v>5</v>
      </c>
      <c r="V11" s="27" t="s">
        <v>6</v>
      </c>
    </row>
    <row r="12" spans="1:22" x14ac:dyDescent="0.25">
      <c r="A12" s="53"/>
      <c r="B12" s="12"/>
      <c r="C12" s="11"/>
      <c r="D12" s="12"/>
      <c r="E12" s="13"/>
      <c r="F12" s="13"/>
      <c r="G12" s="13"/>
      <c r="H12" s="13"/>
      <c r="I12" s="13"/>
      <c r="J12" s="19"/>
      <c r="L12" s="9"/>
      <c r="M12" s="10"/>
      <c r="N12" s="11"/>
      <c r="O12" s="12"/>
      <c r="P12" s="13"/>
      <c r="Q12" s="13"/>
      <c r="R12" s="13"/>
      <c r="S12" s="13"/>
      <c r="T12" s="13"/>
      <c r="U12" s="11"/>
      <c r="V12" s="14"/>
    </row>
    <row r="13" spans="1:22" x14ac:dyDescent="0.25">
      <c r="A13" s="53"/>
      <c r="B13" s="12"/>
      <c r="C13" s="11"/>
      <c r="D13" s="12"/>
      <c r="E13" s="11"/>
      <c r="F13" s="11"/>
      <c r="G13" s="11"/>
      <c r="H13" s="11"/>
      <c r="I13" s="11"/>
      <c r="J13" s="19"/>
      <c r="L13" s="9"/>
      <c r="M13" s="10"/>
      <c r="N13" s="11"/>
      <c r="O13" s="12"/>
      <c r="P13" s="11"/>
      <c r="Q13" s="11"/>
      <c r="R13" s="11"/>
      <c r="S13" s="11"/>
      <c r="T13" s="11"/>
      <c r="U13" s="11"/>
      <c r="V13" s="19"/>
    </row>
    <row r="14" spans="1:22" x14ac:dyDescent="0.25">
      <c r="A14" s="53" t="s">
        <v>13</v>
      </c>
      <c r="B14" s="30" t="s">
        <v>14</v>
      </c>
      <c r="C14" s="11" t="s">
        <v>30</v>
      </c>
      <c r="D14" s="30" t="s">
        <v>24</v>
      </c>
      <c r="E14" s="11" t="s">
        <v>15</v>
      </c>
      <c r="F14" s="11">
        <v>66.900000000000006</v>
      </c>
      <c r="G14" s="11" t="s">
        <v>43</v>
      </c>
      <c r="H14" s="44">
        <f>G14*0.1</f>
        <v>9.36</v>
      </c>
      <c r="I14" s="56">
        <v>4</v>
      </c>
      <c r="J14" s="59">
        <f>((F14-G14)/G14)*100</f>
        <v>-28.525641025641015</v>
      </c>
      <c r="L14" s="9" t="s">
        <v>13</v>
      </c>
      <c r="M14" s="10" t="s">
        <v>14</v>
      </c>
      <c r="N14" s="11" t="s">
        <v>30</v>
      </c>
      <c r="O14" s="30" t="s">
        <v>24</v>
      </c>
      <c r="P14" s="11" t="s">
        <v>15</v>
      </c>
      <c r="Q14" s="36">
        <f t="shared" ref="Q14:Q22" si="0">F14</f>
        <v>66.900000000000006</v>
      </c>
      <c r="R14" s="11">
        <v>94.52</v>
      </c>
      <c r="S14" s="11">
        <v>25.72</v>
      </c>
      <c r="T14" s="11">
        <v>1</v>
      </c>
      <c r="U14" s="43">
        <f>((Q14-R14)/R14)*100</f>
        <v>-29.221328819297494</v>
      </c>
      <c r="V14" s="46">
        <f>(Q14-R14)/S14</f>
        <v>-1.0738724727838256</v>
      </c>
    </row>
    <row r="15" spans="1:22" s="34" customFormat="1" x14ac:dyDescent="0.25">
      <c r="A15" s="53" t="s">
        <v>13</v>
      </c>
      <c r="B15" s="30" t="s">
        <v>14</v>
      </c>
      <c r="C15" s="11" t="s">
        <v>31</v>
      </c>
      <c r="D15" s="30" t="s">
        <v>25</v>
      </c>
      <c r="E15" s="11" t="s">
        <v>15</v>
      </c>
      <c r="F15" s="11">
        <v>73.900000000000006</v>
      </c>
      <c r="G15" s="11" t="s">
        <v>44</v>
      </c>
      <c r="H15" s="44">
        <f t="shared" ref="H15:H20" si="1">G15*0.1</f>
        <v>9.89</v>
      </c>
      <c r="I15" s="56">
        <v>4</v>
      </c>
      <c r="J15" s="59">
        <f t="shared" ref="J15:J20" si="2">((F15-G15)/G15)*100</f>
        <v>-25.278058645096056</v>
      </c>
      <c r="L15" s="31" t="s">
        <v>13</v>
      </c>
      <c r="M15" s="33" t="s">
        <v>14</v>
      </c>
      <c r="N15" s="11" t="s">
        <v>31</v>
      </c>
      <c r="O15" s="30" t="s">
        <v>25</v>
      </c>
      <c r="P15" s="32" t="s">
        <v>15</v>
      </c>
      <c r="Q15" s="36">
        <f t="shared" si="0"/>
        <v>73.900000000000006</v>
      </c>
      <c r="R15" s="32">
        <v>99.25</v>
      </c>
      <c r="S15" s="32">
        <v>26.7</v>
      </c>
      <c r="T15" s="32">
        <v>1</v>
      </c>
      <c r="U15" s="43">
        <f>((Q15-R15)/R15)*100</f>
        <v>-25.541561712846345</v>
      </c>
      <c r="V15" s="46">
        <f t="shared" ref="V15:V21" si="3">(Q15-R15)/S15</f>
        <v>-0.94943820224719078</v>
      </c>
    </row>
    <row r="16" spans="1:22" x14ac:dyDescent="0.25">
      <c r="A16" s="53" t="s">
        <v>13</v>
      </c>
      <c r="B16" s="30" t="s">
        <v>14</v>
      </c>
      <c r="C16" s="11" t="s">
        <v>32</v>
      </c>
      <c r="D16" s="30" t="s">
        <v>26</v>
      </c>
      <c r="E16" s="11" t="s">
        <v>15</v>
      </c>
      <c r="F16" s="11">
        <v>95.5</v>
      </c>
      <c r="G16" s="11" t="s">
        <v>51</v>
      </c>
      <c r="H16" s="44">
        <f t="shared" si="1"/>
        <v>13</v>
      </c>
      <c r="I16" s="56">
        <v>4</v>
      </c>
      <c r="J16" s="59">
        <f t="shared" si="2"/>
        <v>-26.53846153846154</v>
      </c>
      <c r="L16" s="9" t="s">
        <v>13</v>
      </c>
      <c r="M16" s="10" t="s">
        <v>14</v>
      </c>
      <c r="N16" s="11" t="s">
        <v>32</v>
      </c>
      <c r="O16" s="30" t="s">
        <v>26</v>
      </c>
      <c r="P16" s="11" t="s">
        <v>15</v>
      </c>
      <c r="Q16" s="36">
        <f t="shared" si="0"/>
        <v>95.5</v>
      </c>
      <c r="R16" s="11">
        <v>133.5</v>
      </c>
      <c r="S16" s="11">
        <v>39.799999999999997</v>
      </c>
      <c r="T16" s="11">
        <v>1</v>
      </c>
      <c r="U16" s="43">
        <f t="shared" ref="U16:U21" si="4">((Q16-R16)/R16)*100</f>
        <v>-28.464419475655429</v>
      </c>
      <c r="V16" s="46">
        <f t="shared" si="3"/>
        <v>-0.95477386934673369</v>
      </c>
    </row>
    <row r="17" spans="1:22" x14ac:dyDescent="0.25">
      <c r="A17" s="53" t="s">
        <v>13</v>
      </c>
      <c r="B17" s="30" t="s">
        <v>14</v>
      </c>
      <c r="C17" s="11" t="s">
        <v>33</v>
      </c>
      <c r="D17" s="30" t="s">
        <v>21</v>
      </c>
      <c r="E17" s="11" t="s">
        <v>15</v>
      </c>
      <c r="F17" s="11">
        <v>32</v>
      </c>
      <c r="G17" s="11" t="s">
        <v>45</v>
      </c>
      <c r="H17" s="44">
        <f t="shared" si="1"/>
        <v>4.1000000000000005</v>
      </c>
      <c r="I17" s="56">
        <v>4</v>
      </c>
      <c r="J17" s="59">
        <f t="shared" si="2"/>
        <v>-21.951219512195124</v>
      </c>
      <c r="L17" s="9" t="s">
        <v>13</v>
      </c>
      <c r="M17" s="10" t="s">
        <v>14</v>
      </c>
      <c r="N17" s="11" t="s">
        <v>33</v>
      </c>
      <c r="O17" s="30" t="s">
        <v>21</v>
      </c>
      <c r="P17" s="11" t="s">
        <v>15</v>
      </c>
      <c r="Q17" s="36">
        <f t="shared" si="0"/>
        <v>32</v>
      </c>
      <c r="R17" s="11">
        <v>38.130000000000003</v>
      </c>
      <c r="S17" s="11">
        <v>9.07</v>
      </c>
      <c r="T17" s="11">
        <v>1</v>
      </c>
      <c r="U17" s="43">
        <f t="shared" si="4"/>
        <v>-16.076580120639921</v>
      </c>
      <c r="V17" s="46">
        <f t="shared" si="3"/>
        <v>-0.6758544652701215</v>
      </c>
    </row>
    <row r="18" spans="1:22" x14ac:dyDescent="0.25">
      <c r="A18" s="53" t="s">
        <v>13</v>
      </c>
      <c r="B18" s="30" t="s">
        <v>14</v>
      </c>
      <c r="C18" s="11" t="s">
        <v>34</v>
      </c>
      <c r="D18" s="30" t="s">
        <v>27</v>
      </c>
      <c r="E18" s="11" t="s">
        <v>15</v>
      </c>
      <c r="F18" s="11" t="s">
        <v>41</v>
      </c>
      <c r="G18" s="11" t="s">
        <v>46</v>
      </c>
      <c r="H18" s="44">
        <f t="shared" si="1"/>
        <v>0.7400000000000001</v>
      </c>
      <c r="I18" s="56">
        <v>4</v>
      </c>
      <c r="J18" s="59">
        <v>-86.486486486486484</v>
      </c>
      <c r="L18" s="9" t="s">
        <v>13</v>
      </c>
      <c r="M18" s="10" t="s">
        <v>14</v>
      </c>
      <c r="N18" s="11" t="s">
        <v>34</v>
      </c>
      <c r="O18" s="30" t="s">
        <v>27</v>
      </c>
      <c r="P18" s="11" t="s">
        <v>15</v>
      </c>
      <c r="Q18" s="36" t="str">
        <f t="shared" si="0"/>
        <v>&lt;1</v>
      </c>
      <c r="R18" s="11">
        <v>6.63</v>
      </c>
      <c r="S18" s="11">
        <v>1.5660000000000001</v>
      </c>
      <c r="T18" s="11">
        <v>1</v>
      </c>
      <c r="U18" s="43" t="s">
        <v>20</v>
      </c>
      <c r="V18" s="46">
        <v>-3.6</v>
      </c>
    </row>
    <row r="19" spans="1:22" x14ac:dyDescent="0.25">
      <c r="A19" s="53" t="s">
        <v>13</v>
      </c>
      <c r="B19" s="30" t="s">
        <v>14</v>
      </c>
      <c r="C19" s="11" t="s">
        <v>35</v>
      </c>
      <c r="D19" s="30" t="s">
        <v>28</v>
      </c>
      <c r="E19" s="11" t="s">
        <v>15</v>
      </c>
      <c r="F19" s="11">
        <v>6.4</v>
      </c>
      <c r="G19" s="11" t="s">
        <v>47</v>
      </c>
      <c r="H19" s="44">
        <f t="shared" si="1"/>
        <v>1.01</v>
      </c>
      <c r="I19" s="56">
        <v>4</v>
      </c>
      <c r="J19" s="59">
        <f t="shared" si="2"/>
        <v>-36.633663366336627</v>
      </c>
      <c r="L19" s="9" t="s">
        <v>13</v>
      </c>
      <c r="M19" s="10" t="s">
        <v>14</v>
      </c>
      <c r="N19" s="11" t="s">
        <v>35</v>
      </c>
      <c r="O19" s="30" t="s">
        <v>28</v>
      </c>
      <c r="P19" s="11" t="s">
        <v>15</v>
      </c>
      <c r="Q19" s="36">
        <f t="shared" si="0"/>
        <v>6.4</v>
      </c>
      <c r="R19" s="11">
        <v>8.6780000000000008</v>
      </c>
      <c r="S19" s="11">
        <v>2.762</v>
      </c>
      <c r="T19" s="11">
        <v>1</v>
      </c>
      <c r="U19" s="43">
        <f t="shared" si="4"/>
        <v>-26.250288084812173</v>
      </c>
      <c r="V19" s="46">
        <f t="shared" si="3"/>
        <v>-0.824764663287473</v>
      </c>
    </row>
    <row r="20" spans="1:22" x14ac:dyDescent="0.25">
      <c r="A20" s="53" t="s">
        <v>13</v>
      </c>
      <c r="B20" s="30" t="s">
        <v>14</v>
      </c>
      <c r="C20" s="11" t="s">
        <v>36</v>
      </c>
      <c r="D20" s="30" t="s">
        <v>22</v>
      </c>
      <c r="E20" s="11" t="s">
        <v>15</v>
      </c>
      <c r="F20" s="11">
        <v>115</v>
      </c>
      <c r="G20" s="11" t="s">
        <v>50</v>
      </c>
      <c r="H20" s="44">
        <f t="shared" si="1"/>
        <v>13.600000000000001</v>
      </c>
      <c r="I20" s="56">
        <v>4</v>
      </c>
      <c r="J20" s="59">
        <f t="shared" si="2"/>
        <v>-15.441176470588236</v>
      </c>
      <c r="L20" s="9" t="s">
        <v>13</v>
      </c>
      <c r="M20" s="10" t="s">
        <v>14</v>
      </c>
      <c r="N20" s="11" t="s">
        <v>36</v>
      </c>
      <c r="O20" s="30" t="s">
        <v>22</v>
      </c>
      <c r="P20" s="11" t="s">
        <v>15</v>
      </c>
      <c r="Q20" s="36">
        <f t="shared" si="0"/>
        <v>115</v>
      </c>
      <c r="R20" s="11">
        <v>117</v>
      </c>
      <c r="S20" s="11">
        <v>23.4</v>
      </c>
      <c r="T20" s="11">
        <v>1</v>
      </c>
      <c r="U20" s="43">
        <f t="shared" si="4"/>
        <v>-1.7094017094017095</v>
      </c>
      <c r="V20" s="46">
        <f t="shared" si="3"/>
        <v>-8.5470085470085472E-2</v>
      </c>
    </row>
    <row r="21" spans="1:22" x14ac:dyDescent="0.25">
      <c r="A21" s="53" t="s">
        <v>13</v>
      </c>
      <c r="B21" s="30" t="s">
        <v>14</v>
      </c>
      <c r="C21" s="11" t="s">
        <v>37</v>
      </c>
      <c r="D21" s="30" t="s">
        <v>29</v>
      </c>
      <c r="E21" s="11" t="s">
        <v>15</v>
      </c>
      <c r="F21" s="11">
        <v>73.900000000000006</v>
      </c>
      <c r="G21" s="11" t="s">
        <v>48</v>
      </c>
      <c r="H21" s="44">
        <f t="shared" ref="H21:H22" si="5">G21*0.1</f>
        <v>8.2700000000000014</v>
      </c>
      <c r="I21" s="56" t="s">
        <v>40</v>
      </c>
      <c r="J21" s="59">
        <f t="shared" ref="J21" si="6">((F21-G21)/G21)*100</f>
        <v>-10.640870616686817</v>
      </c>
      <c r="L21" s="9" t="s">
        <v>13</v>
      </c>
      <c r="M21" s="10" t="s">
        <v>14</v>
      </c>
      <c r="N21" s="11" t="s">
        <v>37</v>
      </c>
      <c r="O21" s="30" t="s">
        <v>29</v>
      </c>
      <c r="P21" s="11" t="s">
        <v>15</v>
      </c>
      <c r="Q21" s="36">
        <f t="shared" si="0"/>
        <v>73.900000000000006</v>
      </c>
      <c r="R21" s="11">
        <v>73.05</v>
      </c>
      <c r="S21" s="11">
        <v>11.42</v>
      </c>
      <c r="T21" s="11" t="s">
        <v>39</v>
      </c>
      <c r="U21" s="43">
        <f t="shared" si="4"/>
        <v>1.1635865845311546</v>
      </c>
      <c r="V21" s="46">
        <f t="shared" si="3"/>
        <v>7.4430823117338757E-2</v>
      </c>
    </row>
    <row r="22" spans="1:22" ht="15.75" thickBot="1" x14ac:dyDescent="0.3">
      <c r="A22" s="66" t="s">
        <v>13</v>
      </c>
      <c r="B22" s="48" t="s">
        <v>14</v>
      </c>
      <c r="C22" s="15" t="s">
        <v>38</v>
      </c>
      <c r="D22" s="48" t="s">
        <v>23</v>
      </c>
      <c r="E22" s="15" t="s">
        <v>15</v>
      </c>
      <c r="F22" s="15" t="s">
        <v>42</v>
      </c>
      <c r="G22" s="15" t="s">
        <v>49</v>
      </c>
      <c r="H22" s="45">
        <f t="shared" si="5"/>
        <v>7.43</v>
      </c>
      <c r="I22" s="57" t="s">
        <v>40</v>
      </c>
      <c r="J22" s="60">
        <v>-85.868102288021532</v>
      </c>
      <c r="L22" s="20" t="s">
        <v>13</v>
      </c>
      <c r="M22" s="21" t="s">
        <v>14</v>
      </c>
      <c r="N22" s="15" t="s">
        <v>38</v>
      </c>
      <c r="O22" s="48" t="s">
        <v>23</v>
      </c>
      <c r="P22" s="15" t="s">
        <v>15</v>
      </c>
      <c r="Q22" s="42" t="str">
        <f t="shared" si="0"/>
        <v>&lt;10,5</v>
      </c>
      <c r="R22" s="15">
        <v>66.64</v>
      </c>
      <c r="S22" s="15">
        <v>15.61</v>
      </c>
      <c r="T22" s="15" t="s">
        <v>39</v>
      </c>
      <c r="U22" s="51" t="s">
        <v>20</v>
      </c>
      <c r="V22" s="47">
        <v>-3.6</v>
      </c>
    </row>
    <row r="23" spans="1:22" x14ac:dyDescent="0.25">
      <c r="F23" s="50"/>
      <c r="J23" s="50"/>
    </row>
  </sheetData>
  <sheetProtection algorithmName="SHA-512" hashValue="xmmfNxqPB3RF1fEtI3bctKKSIfy6pWaH1EzvgqC7SeHC8ja0UHfOrEs1NY4vuiVHSa7SzjV0uz9l+TB5ZPseow==" saltValue="ubnQi8tJ/5DHEKd69Z4KCQ==" spinCount="100000" sheet="1" objects="1" scenarios="1" selectLockedCells="1" selectUnlockedCells="1"/>
  <mergeCells count="3">
    <mergeCell ref="A2:J2"/>
    <mergeCell ref="A8:J8"/>
    <mergeCell ref="K8:V8"/>
  </mergeCells>
  <conditionalFormatting sqref="V14:V19">
    <cfRule type="cellIs" dxfId="50" priority="15" stopIfTrue="1" operator="between">
      <formula>-2</formula>
      <formula>2</formula>
    </cfRule>
    <cfRule type="cellIs" dxfId="49" priority="16" stopIfTrue="1" operator="between">
      <formula>-3</formula>
      <formula>3</formula>
    </cfRule>
    <cfRule type="cellIs" dxfId="48" priority="17" operator="notBetween">
      <formula>-3</formula>
      <formula>3</formula>
    </cfRule>
  </conditionalFormatting>
  <conditionalFormatting sqref="V20:V21">
    <cfRule type="cellIs" dxfId="47" priority="12" stopIfTrue="1" operator="between">
      <formula>-2</formula>
      <formula>2</formula>
    </cfRule>
    <cfRule type="cellIs" dxfId="46" priority="13" stopIfTrue="1" operator="between">
      <formula>-3</formula>
      <formula>3</formula>
    </cfRule>
    <cfRule type="cellIs" dxfId="45" priority="14" operator="notBetween">
      <formula>-3</formula>
      <formula>3</formula>
    </cfRule>
  </conditionalFormatting>
  <conditionalFormatting sqref="J14:J22">
    <cfRule type="cellIs" dxfId="44" priority="6" stopIfTrue="1" operator="notBetween">
      <formula>-20</formula>
      <formula>20</formula>
    </cfRule>
    <cfRule type="cellIs" dxfId="43" priority="7" stopIfTrue="1" operator="between">
      <formula>-20</formula>
      <formula>20</formula>
    </cfRule>
  </conditionalFormatting>
  <conditionalFormatting sqref="V22">
    <cfRule type="cellIs" dxfId="42" priority="1" stopIfTrue="1" operator="between">
      <formula>-2</formula>
      <formula>2</formula>
    </cfRule>
    <cfRule type="cellIs" dxfId="41" priority="2" stopIfTrue="1" operator="between">
      <formula>-3</formula>
      <formula>3</formula>
    </cfRule>
    <cfRule type="cellIs" dxfId="40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23"/>
  <sheetViews>
    <sheetView zoomScale="80" zoomScaleNormal="80" zoomScalePageLayoutView="85" workbookViewId="0">
      <selection activeCell="E6" sqref="E6:F6"/>
    </sheetView>
  </sheetViews>
  <sheetFormatPr defaultColWidth="9.140625" defaultRowHeight="15" x14ac:dyDescent="0.25"/>
  <cols>
    <col min="1" max="1" width="11" style="6" customWidth="1"/>
    <col min="2" max="2" width="11.5703125" style="2" customWidth="1"/>
    <col min="3" max="3" width="7.140625" style="2" customWidth="1"/>
    <col min="4" max="4" width="47" style="6" bestFit="1" customWidth="1"/>
    <col min="5" max="5" width="12.42578125" style="6" customWidth="1"/>
    <col min="6" max="6" width="12.28515625" style="6" customWidth="1"/>
    <col min="7" max="7" width="11.28515625" style="6" bestFit="1" customWidth="1"/>
    <col min="8" max="8" width="12" style="6" bestFit="1" customWidth="1"/>
    <col min="9" max="9" width="9.5703125" style="6" customWidth="1"/>
    <col min="10" max="10" width="13.28515625" style="6" customWidth="1"/>
    <col min="11" max="11" width="6.5703125" style="6" customWidth="1"/>
    <col min="12" max="12" width="9.140625" style="6"/>
    <col min="13" max="13" width="9.42578125" style="6" bestFit="1" customWidth="1"/>
    <col min="14" max="14" width="9.140625" style="6"/>
    <col min="15" max="15" width="47" style="6" bestFit="1" customWidth="1"/>
    <col min="16" max="16" width="9.140625" style="6"/>
    <col min="17" max="17" width="11.7109375" style="6" customWidth="1"/>
    <col min="18" max="20" width="9.140625" style="6"/>
    <col min="21" max="21" width="11.7109375" style="6" bestFit="1" customWidth="1"/>
    <col min="22" max="16384" width="9.140625" style="6"/>
  </cols>
  <sheetData>
    <row r="1" spans="1:22" ht="1.5" customHeight="1" thickTop="1" thickBot="1" x14ac:dyDescent="0.35">
      <c r="A1" s="73" t="s">
        <v>12</v>
      </c>
      <c r="B1" s="74"/>
      <c r="C1" s="74"/>
      <c r="D1" s="74"/>
      <c r="E1" s="74"/>
      <c r="F1" s="74"/>
      <c r="G1" s="74"/>
      <c r="H1" s="74"/>
      <c r="I1" s="74"/>
      <c r="J1" s="74"/>
    </row>
    <row r="2" spans="1:22" s="8" customFormat="1" ht="18.75" x14ac:dyDescent="0.3">
      <c r="A2" s="67" t="s">
        <v>12</v>
      </c>
      <c r="B2" s="68"/>
      <c r="C2" s="68"/>
      <c r="D2" s="68"/>
      <c r="E2" s="68"/>
      <c r="F2" s="68"/>
      <c r="G2" s="68"/>
      <c r="H2" s="68"/>
      <c r="I2" s="68"/>
      <c r="J2" s="69"/>
    </row>
    <row r="3" spans="1:22" s="8" customFormat="1" ht="12.75" x14ac:dyDescent="0.2">
      <c r="A3" s="61"/>
      <c r="B3" s="7"/>
      <c r="C3" s="7"/>
      <c r="D3" s="58">
        <v>44537</v>
      </c>
      <c r="E3" s="7"/>
      <c r="F3" s="7"/>
      <c r="G3" s="7" t="s">
        <v>52</v>
      </c>
      <c r="H3" s="7"/>
      <c r="I3" s="7"/>
      <c r="J3" s="62" t="s">
        <v>17</v>
      </c>
    </row>
    <row r="4" spans="1:22" ht="15.75" thickBot="1" x14ac:dyDescent="0.3">
      <c r="A4" s="63"/>
      <c r="B4" s="64"/>
      <c r="C4" s="64"/>
      <c r="D4" s="64"/>
      <c r="E4" s="64"/>
      <c r="F4" s="64"/>
      <c r="G4" s="64"/>
      <c r="H4" s="64"/>
      <c r="I4" s="64"/>
      <c r="J4" s="65"/>
    </row>
    <row r="5" spans="1:22" s="41" customFormat="1" ht="15.75" thickBot="1" x14ac:dyDescent="0.3"/>
    <row r="6" spans="1:22" s="41" customFormat="1" ht="16.5" thickTop="1" thickBot="1" x14ac:dyDescent="0.3">
      <c r="A6" s="37" t="s">
        <v>7</v>
      </c>
      <c r="B6" s="38">
        <v>324</v>
      </c>
      <c r="C6" s="5"/>
      <c r="D6" s="39"/>
      <c r="E6" s="39"/>
      <c r="F6" s="40"/>
      <c r="G6" s="39"/>
      <c r="H6" s="39"/>
      <c r="I6" s="39"/>
      <c r="J6" s="39"/>
    </row>
    <row r="7" spans="1:22" ht="16.5" thickTop="1" thickBot="1" x14ac:dyDescent="0.3">
      <c r="A7" s="37"/>
      <c r="B7" s="38"/>
      <c r="C7" s="5"/>
      <c r="D7" s="39"/>
      <c r="E7" s="39"/>
      <c r="F7" s="40"/>
      <c r="G7" s="39"/>
      <c r="H7" s="39"/>
      <c r="I7" s="39"/>
      <c r="J7" s="39"/>
    </row>
    <row r="8" spans="1:22" ht="16.5" thickTop="1" thickBot="1" x14ac:dyDescent="0.3">
      <c r="A8" s="70" t="s">
        <v>18</v>
      </c>
      <c r="B8" s="71"/>
      <c r="C8" s="71"/>
      <c r="D8" s="71"/>
      <c r="E8" s="71"/>
      <c r="F8" s="71"/>
      <c r="G8" s="71"/>
      <c r="H8" s="71"/>
      <c r="I8" s="71"/>
      <c r="J8" s="71"/>
      <c r="K8" s="70" t="s">
        <v>19</v>
      </c>
      <c r="L8" s="71"/>
      <c r="M8" s="71"/>
      <c r="N8" s="71"/>
      <c r="O8" s="71"/>
      <c r="P8" s="71"/>
      <c r="Q8" s="71"/>
      <c r="R8" s="71"/>
      <c r="S8" s="71"/>
      <c r="T8" s="71"/>
      <c r="U8" s="71"/>
      <c r="V8" s="72"/>
    </row>
    <row r="9" spans="1:22" ht="15.75" thickTop="1" x14ac:dyDescent="0.25">
      <c r="A9" s="3"/>
    </row>
    <row r="10" spans="1:22" s="28" customFormat="1" ht="15.75" thickBot="1" x14ac:dyDescent="0.3">
      <c r="A10" s="6"/>
      <c r="B10" s="2"/>
      <c r="C10" s="2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30.75" thickBot="1" x14ac:dyDescent="0.3">
      <c r="A11" s="52" t="s">
        <v>1</v>
      </c>
      <c r="B11" s="23" t="s">
        <v>10</v>
      </c>
      <c r="C11" s="23" t="s">
        <v>2</v>
      </c>
      <c r="D11" s="23" t="s">
        <v>3</v>
      </c>
      <c r="E11" s="23" t="s">
        <v>4</v>
      </c>
      <c r="F11" s="35" t="s">
        <v>11</v>
      </c>
      <c r="G11" s="24" t="s">
        <v>16</v>
      </c>
      <c r="H11" s="25" t="s">
        <v>8</v>
      </c>
      <c r="I11" s="26" t="s">
        <v>9</v>
      </c>
      <c r="J11" s="27" t="s">
        <v>5</v>
      </c>
      <c r="L11" s="22" t="s">
        <v>1</v>
      </c>
      <c r="M11" s="23" t="s">
        <v>10</v>
      </c>
      <c r="N11" s="23" t="s">
        <v>2</v>
      </c>
      <c r="O11" s="23" t="s">
        <v>3</v>
      </c>
      <c r="P11" s="23" t="s">
        <v>4</v>
      </c>
      <c r="Q11" s="35" t="s">
        <v>11</v>
      </c>
      <c r="R11" s="29" t="s">
        <v>0</v>
      </c>
      <c r="S11" s="25" t="s">
        <v>8</v>
      </c>
      <c r="T11" s="26" t="s">
        <v>9</v>
      </c>
      <c r="U11" s="26" t="s">
        <v>5</v>
      </c>
      <c r="V11" s="27" t="s">
        <v>6</v>
      </c>
    </row>
    <row r="12" spans="1:22" x14ac:dyDescent="0.25">
      <c r="A12" s="53"/>
      <c r="B12" s="12"/>
      <c r="C12" s="11"/>
      <c r="D12" s="12"/>
      <c r="E12" s="13"/>
      <c r="F12" s="13"/>
      <c r="G12" s="13"/>
      <c r="H12" s="13"/>
      <c r="I12" s="13"/>
      <c r="J12" s="19"/>
      <c r="L12" s="9"/>
      <c r="M12" s="10"/>
      <c r="N12" s="11"/>
      <c r="O12" s="12"/>
      <c r="P12" s="13"/>
      <c r="Q12" s="13"/>
      <c r="R12" s="13"/>
      <c r="S12" s="13"/>
      <c r="T12" s="13"/>
      <c r="U12" s="11"/>
      <c r="V12" s="14"/>
    </row>
    <row r="13" spans="1:22" x14ac:dyDescent="0.25">
      <c r="A13" s="53"/>
      <c r="B13" s="12"/>
      <c r="C13" s="11"/>
      <c r="D13" s="12"/>
      <c r="E13" s="11"/>
      <c r="F13" s="11"/>
      <c r="G13" s="11"/>
      <c r="H13" s="11"/>
      <c r="I13" s="11"/>
      <c r="J13" s="19"/>
      <c r="L13" s="9"/>
      <c r="M13" s="10"/>
      <c r="N13" s="11"/>
      <c r="O13" s="12"/>
      <c r="P13" s="11"/>
      <c r="Q13" s="11"/>
      <c r="R13" s="11"/>
      <c r="S13" s="11"/>
      <c r="T13" s="11"/>
      <c r="U13" s="11"/>
      <c r="V13" s="19"/>
    </row>
    <row r="14" spans="1:22" s="34" customFormat="1" x14ac:dyDescent="0.25">
      <c r="A14" s="53" t="s">
        <v>13</v>
      </c>
      <c r="B14" s="30" t="s">
        <v>14</v>
      </c>
      <c r="C14" s="11" t="s">
        <v>30</v>
      </c>
      <c r="D14" s="30" t="s">
        <v>24</v>
      </c>
      <c r="E14" s="11" t="s">
        <v>15</v>
      </c>
      <c r="F14" s="11">
        <v>118.6</v>
      </c>
      <c r="G14" s="11" t="s">
        <v>43</v>
      </c>
      <c r="H14" s="44">
        <f>G14*0.1</f>
        <v>9.36</v>
      </c>
      <c r="I14" s="32">
        <v>4</v>
      </c>
      <c r="J14" s="54">
        <f>((F14-G14)/G14)*100</f>
        <v>26.70940170940171</v>
      </c>
      <c r="K14" s="6"/>
      <c r="L14" s="9" t="s">
        <v>13</v>
      </c>
      <c r="M14" s="10" t="s">
        <v>14</v>
      </c>
      <c r="N14" s="11" t="s">
        <v>30</v>
      </c>
      <c r="O14" s="30" t="s">
        <v>24</v>
      </c>
      <c r="P14" s="11" t="s">
        <v>15</v>
      </c>
      <c r="Q14" s="36">
        <f t="shared" ref="Q14:Q22" si="0">F14</f>
        <v>118.6</v>
      </c>
      <c r="R14" s="11">
        <v>94.52</v>
      </c>
      <c r="S14" s="11">
        <v>25.72</v>
      </c>
      <c r="T14" s="11">
        <v>1</v>
      </c>
      <c r="U14" s="43">
        <f>((Q14-R14)/R14)*100</f>
        <v>25.476089716462123</v>
      </c>
      <c r="V14" s="46">
        <f>(Q14-R14)/S14</f>
        <v>0.93623639191290819</v>
      </c>
    </row>
    <row r="15" spans="1:22" x14ac:dyDescent="0.25">
      <c r="A15" s="53" t="s">
        <v>13</v>
      </c>
      <c r="B15" s="30" t="s">
        <v>14</v>
      </c>
      <c r="C15" s="11" t="s">
        <v>31</v>
      </c>
      <c r="D15" s="30" t="s">
        <v>25</v>
      </c>
      <c r="E15" s="11" t="s">
        <v>15</v>
      </c>
      <c r="F15" s="11">
        <v>118.6</v>
      </c>
      <c r="G15" s="11" t="s">
        <v>44</v>
      </c>
      <c r="H15" s="44">
        <f t="shared" ref="H15:H20" si="1">G15*0.1</f>
        <v>9.89</v>
      </c>
      <c r="I15" s="32">
        <v>4</v>
      </c>
      <c r="J15" s="54">
        <f t="shared" ref="J15:J22" si="2">((F15-G15)/G15)*100</f>
        <v>19.919110212335681</v>
      </c>
      <c r="K15" s="34"/>
      <c r="L15" s="31" t="s">
        <v>13</v>
      </c>
      <c r="M15" s="33" t="s">
        <v>14</v>
      </c>
      <c r="N15" s="11" t="s">
        <v>31</v>
      </c>
      <c r="O15" s="30" t="s">
        <v>25</v>
      </c>
      <c r="P15" s="32" t="s">
        <v>15</v>
      </c>
      <c r="Q15" s="36">
        <f t="shared" si="0"/>
        <v>118.6</v>
      </c>
      <c r="R15" s="32">
        <v>99.25</v>
      </c>
      <c r="S15" s="32">
        <v>26.7</v>
      </c>
      <c r="T15" s="32">
        <v>1</v>
      </c>
      <c r="U15" s="43">
        <f>((Q15-R15)/R15)*100</f>
        <v>19.496221662468507</v>
      </c>
      <c r="V15" s="46">
        <f t="shared" ref="V15:V22" si="3">(Q15-R15)/S15</f>
        <v>0.72471910112359528</v>
      </c>
    </row>
    <row r="16" spans="1:22" x14ac:dyDescent="0.25">
      <c r="A16" s="53" t="s">
        <v>13</v>
      </c>
      <c r="B16" s="30" t="s">
        <v>14</v>
      </c>
      <c r="C16" s="11" t="s">
        <v>32</v>
      </c>
      <c r="D16" s="30" t="s">
        <v>26</v>
      </c>
      <c r="E16" s="11" t="s">
        <v>15</v>
      </c>
      <c r="F16" s="11">
        <v>164.3</v>
      </c>
      <c r="G16" s="11" t="s">
        <v>51</v>
      </c>
      <c r="H16" s="44">
        <f t="shared" si="1"/>
        <v>13</v>
      </c>
      <c r="I16" s="32">
        <v>4</v>
      </c>
      <c r="J16" s="54">
        <f t="shared" si="2"/>
        <v>26.384615384615394</v>
      </c>
      <c r="L16" s="9" t="s">
        <v>13</v>
      </c>
      <c r="M16" s="10" t="s">
        <v>14</v>
      </c>
      <c r="N16" s="11" t="s">
        <v>32</v>
      </c>
      <c r="O16" s="30" t="s">
        <v>26</v>
      </c>
      <c r="P16" s="11" t="s">
        <v>15</v>
      </c>
      <c r="Q16" s="36">
        <f t="shared" si="0"/>
        <v>164.3</v>
      </c>
      <c r="R16" s="11">
        <v>133.5</v>
      </c>
      <c r="S16" s="11">
        <v>39.799999999999997</v>
      </c>
      <c r="T16" s="11">
        <v>1</v>
      </c>
      <c r="U16" s="43">
        <f t="shared" ref="U16:U22" si="4">((Q16-R16)/R16)*100</f>
        <v>23.071161048689149</v>
      </c>
      <c r="V16" s="46">
        <f t="shared" si="3"/>
        <v>0.77386934673366869</v>
      </c>
    </row>
    <row r="17" spans="1:22" x14ac:dyDescent="0.25">
      <c r="A17" s="53" t="s">
        <v>13</v>
      </c>
      <c r="B17" s="30" t="s">
        <v>14</v>
      </c>
      <c r="C17" s="11" t="s">
        <v>33</v>
      </c>
      <c r="D17" s="30" t="s">
        <v>21</v>
      </c>
      <c r="E17" s="11" t="s">
        <v>15</v>
      </c>
      <c r="F17" s="11">
        <v>44.7</v>
      </c>
      <c r="G17" s="11" t="s">
        <v>45</v>
      </c>
      <c r="H17" s="44">
        <f t="shared" si="1"/>
        <v>4.1000000000000005</v>
      </c>
      <c r="I17" s="32">
        <v>4</v>
      </c>
      <c r="J17" s="54">
        <f t="shared" si="2"/>
        <v>9.0243902439024453</v>
      </c>
      <c r="L17" s="9" t="s">
        <v>13</v>
      </c>
      <c r="M17" s="10" t="s">
        <v>14</v>
      </c>
      <c r="N17" s="11" t="s">
        <v>33</v>
      </c>
      <c r="O17" s="30" t="s">
        <v>21</v>
      </c>
      <c r="P17" s="11" t="s">
        <v>15</v>
      </c>
      <c r="Q17" s="36">
        <f t="shared" si="0"/>
        <v>44.7</v>
      </c>
      <c r="R17" s="11">
        <v>38.130000000000003</v>
      </c>
      <c r="S17" s="11">
        <v>9.07</v>
      </c>
      <c r="T17" s="11">
        <v>1</v>
      </c>
      <c r="U17" s="43">
        <f t="shared" si="4"/>
        <v>17.230527143981117</v>
      </c>
      <c r="V17" s="46">
        <f t="shared" si="3"/>
        <v>0.72436604189636167</v>
      </c>
    </row>
    <row r="18" spans="1:22" x14ac:dyDescent="0.25">
      <c r="A18" s="53" t="s">
        <v>13</v>
      </c>
      <c r="B18" s="30" t="s">
        <v>14</v>
      </c>
      <c r="C18" s="11" t="s">
        <v>34</v>
      </c>
      <c r="D18" s="30" t="s">
        <v>27</v>
      </c>
      <c r="E18" s="11" t="s">
        <v>15</v>
      </c>
      <c r="F18" s="11">
        <v>7.4</v>
      </c>
      <c r="G18" s="11" t="s">
        <v>46</v>
      </c>
      <c r="H18" s="44">
        <f t="shared" si="1"/>
        <v>0.7400000000000001</v>
      </c>
      <c r="I18" s="32">
        <v>4</v>
      </c>
      <c r="J18" s="54">
        <f t="shared" si="2"/>
        <v>0</v>
      </c>
      <c r="L18" s="9" t="s">
        <v>13</v>
      </c>
      <c r="M18" s="10" t="s">
        <v>14</v>
      </c>
      <c r="N18" s="11" t="s">
        <v>34</v>
      </c>
      <c r="O18" s="30" t="s">
        <v>27</v>
      </c>
      <c r="P18" s="11" t="s">
        <v>15</v>
      </c>
      <c r="Q18" s="36">
        <f t="shared" si="0"/>
        <v>7.4</v>
      </c>
      <c r="R18" s="11">
        <v>6.63</v>
      </c>
      <c r="S18" s="11">
        <v>1.5660000000000001</v>
      </c>
      <c r="T18" s="11">
        <v>1</v>
      </c>
      <c r="U18" s="43">
        <f t="shared" si="4"/>
        <v>11.613876319758679</v>
      </c>
      <c r="V18" s="46">
        <f t="shared" si="3"/>
        <v>0.49169859514687131</v>
      </c>
    </row>
    <row r="19" spans="1:22" x14ac:dyDescent="0.25">
      <c r="A19" s="53" t="s">
        <v>13</v>
      </c>
      <c r="B19" s="30" t="s">
        <v>14</v>
      </c>
      <c r="C19" s="11" t="s">
        <v>35</v>
      </c>
      <c r="D19" s="30" t="s">
        <v>28</v>
      </c>
      <c r="E19" s="11" t="s">
        <v>15</v>
      </c>
      <c r="F19" s="11">
        <v>9.1</v>
      </c>
      <c r="G19" s="11" t="s">
        <v>47</v>
      </c>
      <c r="H19" s="44">
        <f t="shared" si="1"/>
        <v>1.01</v>
      </c>
      <c r="I19" s="32">
        <v>4</v>
      </c>
      <c r="J19" s="54">
        <f t="shared" si="2"/>
        <v>-9.9009900990099009</v>
      </c>
      <c r="L19" s="9" t="s">
        <v>13</v>
      </c>
      <c r="M19" s="10" t="s">
        <v>14</v>
      </c>
      <c r="N19" s="11" t="s">
        <v>35</v>
      </c>
      <c r="O19" s="30" t="s">
        <v>28</v>
      </c>
      <c r="P19" s="11" t="s">
        <v>15</v>
      </c>
      <c r="Q19" s="36">
        <f t="shared" si="0"/>
        <v>9.1</v>
      </c>
      <c r="R19" s="11">
        <v>8.6780000000000008</v>
      </c>
      <c r="S19" s="11">
        <v>2.762</v>
      </c>
      <c r="T19" s="11">
        <v>1</v>
      </c>
      <c r="U19" s="43">
        <f t="shared" si="4"/>
        <v>4.8628716294076835</v>
      </c>
      <c r="V19" s="46">
        <f t="shared" si="3"/>
        <v>0.15278783490224432</v>
      </c>
    </row>
    <row r="20" spans="1:22" x14ac:dyDescent="0.25">
      <c r="A20" s="53" t="s">
        <v>13</v>
      </c>
      <c r="B20" s="30" t="s">
        <v>14</v>
      </c>
      <c r="C20" s="11" t="s">
        <v>36</v>
      </c>
      <c r="D20" s="30" t="s">
        <v>22</v>
      </c>
      <c r="E20" s="11" t="s">
        <v>15</v>
      </c>
      <c r="F20" s="11">
        <v>118.6</v>
      </c>
      <c r="G20" s="11" t="s">
        <v>50</v>
      </c>
      <c r="H20" s="44">
        <f t="shared" si="1"/>
        <v>13.600000000000001</v>
      </c>
      <c r="I20" s="32">
        <v>4</v>
      </c>
      <c r="J20" s="54">
        <f t="shared" si="2"/>
        <v>-12.794117647058828</v>
      </c>
      <c r="L20" s="9" t="s">
        <v>13</v>
      </c>
      <c r="M20" s="10" t="s">
        <v>14</v>
      </c>
      <c r="N20" s="11" t="s">
        <v>36</v>
      </c>
      <c r="O20" s="30" t="s">
        <v>22</v>
      </c>
      <c r="P20" s="11" t="s">
        <v>15</v>
      </c>
      <c r="Q20" s="36">
        <f t="shared" si="0"/>
        <v>118.6</v>
      </c>
      <c r="R20" s="11">
        <v>117</v>
      </c>
      <c r="S20" s="11">
        <v>23.4</v>
      </c>
      <c r="T20" s="11">
        <v>1</v>
      </c>
      <c r="U20" s="43">
        <f t="shared" si="4"/>
        <v>1.3675213675213627</v>
      </c>
      <c r="V20" s="46">
        <f t="shared" si="3"/>
        <v>6.8376068376068133E-2</v>
      </c>
    </row>
    <row r="21" spans="1:22" x14ac:dyDescent="0.25">
      <c r="A21" s="53" t="s">
        <v>13</v>
      </c>
      <c r="B21" s="30" t="s">
        <v>14</v>
      </c>
      <c r="C21" s="11" t="s">
        <v>37</v>
      </c>
      <c r="D21" s="30" t="s">
        <v>29</v>
      </c>
      <c r="E21" s="11" t="s">
        <v>15</v>
      </c>
      <c r="F21" s="11">
        <v>77.599999999999994</v>
      </c>
      <c r="G21" s="11" t="s">
        <v>48</v>
      </c>
      <c r="H21" s="44">
        <f t="shared" ref="H21:H22" si="5">G21*0.1</f>
        <v>8.2700000000000014</v>
      </c>
      <c r="I21" s="32" t="s">
        <v>40</v>
      </c>
      <c r="J21" s="54">
        <f t="shared" si="2"/>
        <v>-6.1668681983071441</v>
      </c>
      <c r="L21" s="9" t="s">
        <v>13</v>
      </c>
      <c r="M21" s="10" t="s">
        <v>14</v>
      </c>
      <c r="N21" s="11" t="s">
        <v>37</v>
      </c>
      <c r="O21" s="30" t="s">
        <v>29</v>
      </c>
      <c r="P21" s="11" t="s">
        <v>15</v>
      </c>
      <c r="Q21" s="36">
        <f t="shared" si="0"/>
        <v>77.599999999999994</v>
      </c>
      <c r="R21" s="11">
        <v>73.05</v>
      </c>
      <c r="S21" s="11">
        <v>11.42</v>
      </c>
      <c r="T21" s="11" t="s">
        <v>39</v>
      </c>
      <c r="U21" s="43">
        <f t="shared" si="4"/>
        <v>6.2286105407255263</v>
      </c>
      <c r="V21" s="46">
        <f t="shared" si="3"/>
        <v>0.39842381786339731</v>
      </c>
    </row>
    <row r="22" spans="1:22" ht="15.75" thickBot="1" x14ac:dyDescent="0.3">
      <c r="A22" s="66" t="s">
        <v>13</v>
      </c>
      <c r="B22" s="48" t="s">
        <v>14</v>
      </c>
      <c r="C22" s="15" t="s">
        <v>38</v>
      </c>
      <c r="D22" s="48" t="s">
        <v>23</v>
      </c>
      <c r="E22" s="15" t="s">
        <v>15</v>
      </c>
      <c r="F22" s="15">
        <v>73.900000000000006</v>
      </c>
      <c r="G22" s="15" t="s">
        <v>49</v>
      </c>
      <c r="H22" s="45">
        <f t="shared" si="5"/>
        <v>7.43</v>
      </c>
      <c r="I22" s="49" t="s">
        <v>40</v>
      </c>
      <c r="J22" s="55">
        <f t="shared" si="2"/>
        <v>-0.53835800807535872</v>
      </c>
      <c r="L22" s="20" t="s">
        <v>13</v>
      </c>
      <c r="M22" s="21" t="s">
        <v>14</v>
      </c>
      <c r="N22" s="15" t="s">
        <v>38</v>
      </c>
      <c r="O22" s="48" t="s">
        <v>23</v>
      </c>
      <c r="P22" s="15" t="s">
        <v>15</v>
      </c>
      <c r="Q22" s="42">
        <f t="shared" si="0"/>
        <v>73.900000000000006</v>
      </c>
      <c r="R22" s="15">
        <v>66.64</v>
      </c>
      <c r="S22" s="15">
        <v>15.61</v>
      </c>
      <c r="T22" s="15" t="s">
        <v>39</v>
      </c>
      <c r="U22" s="51">
        <f t="shared" si="4"/>
        <v>10.894357743097247</v>
      </c>
      <c r="V22" s="47">
        <f t="shared" si="3"/>
        <v>0.46508648302370309</v>
      </c>
    </row>
    <row r="23" spans="1:22" x14ac:dyDescent="0.25">
      <c r="F23" s="50"/>
      <c r="J23" s="50"/>
    </row>
  </sheetData>
  <sheetProtection algorithmName="SHA-512" hashValue="v3kkEztmX4IH/cnXtb+4RtfLDe05qW9fyIu0z1fUD5edasNFx6YJwR2iXzlilxr7dl+N7k34SjvNkc1zPSsWoA==" saltValue="7bzA41ej61nLBuxgGW3kyQ==" spinCount="100000" sheet="1" objects="1" scenarios="1" selectLockedCells="1" selectUnlockedCells="1"/>
  <mergeCells count="4">
    <mergeCell ref="A1:J1"/>
    <mergeCell ref="A8:J8"/>
    <mergeCell ref="K8:V8"/>
    <mergeCell ref="A2:J2"/>
  </mergeCells>
  <conditionalFormatting sqref="V14:V19">
    <cfRule type="cellIs" dxfId="39" priority="22" stopIfTrue="1" operator="between">
      <formula>-2</formula>
      <formula>2</formula>
    </cfRule>
    <cfRule type="cellIs" dxfId="38" priority="23" stopIfTrue="1" operator="between">
      <formula>-3</formula>
      <formula>3</formula>
    </cfRule>
    <cfRule type="cellIs" dxfId="37" priority="24" operator="notBetween">
      <formula>-3</formula>
      <formula>3</formula>
    </cfRule>
  </conditionalFormatting>
  <conditionalFormatting sqref="V20:V22">
    <cfRule type="cellIs" dxfId="36" priority="19" stopIfTrue="1" operator="between">
      <formula>-2</formula>
      <formula>2</formula>
    </cfRule>
    <cfRule type="cellIs" dxfId="35" priority="20" stopIfTrue="1" operator="between">
      <formula>-3</formula>
      <formula>3</formula>
    </cfRule>
    <cfRule type="cellIs" dxfId="34" priority="21" operator="notBetween">
      <formula>-3</formula>
      <formula>3</formula>
    </cfRule>
  </conditionalFormatting>
  <conditionalFormatting sqref="J14:J22">
    <cfRule type="cellIs" dxfId="33" priority="1" stopIfTrue="1" operator="notBetween">
      <formula>-20</formula>
      <formula>20</formula>
    </cfRule>
    <cfRule type="cellIs" dxfId="32" priority="2" stopIfTrue="1" operator="between">
      <formula>-20</formula>
      <formula>20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23"/>
  <sheetViews>
    <sheetView topLeftCell="A2" zoomScale="80" zoomScaleNormal="80" zoomScalePageLayoutView="85" workbookViewId="0">
      <selection activeCell="E6" sqref="E6:F6"/>
    </sheetView>
  </sheetViews>
  <sheetFormatPr defaultColWidth="9.140625" defaultRowHeight="15" x14ac:dyDescent="0.25"/>
  <cols>
    <col min="1" max="1" width="11" style="6" customWidth="1"/>
    <col min="2" max="2" width="11.5703125" style="2" customWidth="1"/>
    <col min="3" max="3" width="7.140625" style="2" customWidth="1"/>
    <col min="4" max="4" width="47" style="6" bestFit="1" customWidth="1"/>
    <col min="5" max="5" width="12.42578125" style="6" customWidth="1"/>
    <col min="6" max="6" width="12.28515625" style="6" customWidth="1"/>
    <col min="7" max="7" width="11.28515625" style="6" bestFit="1" customWidth="1"/>
    <col min="8" max="8" width="12" style="6" bestFit="1" customWidth="1"/>
    <col min="9" max="9" width="9.5703125" style="6" customWidth="1"/>
    <col min="10" max="10" width="13.28515625" style="6" customWidth="1"/>
    <col min="11" max="11" width="6.5703125" style="6" customWidth="1"/>
    <col min="12" max="12" width="9.140625" style="6"/>
    <col min="13" max="13" width="9.42578125" style="6" bestFit="1" customWidth="1"/>
    <col min="14" max="14" width="9.140625" style="6"/>
    <col min="15" max="15" width="47" style="6" bestFit="1" customWidth="1"/>
    <col min="16" max="16" width="9.140625" style="6"/>
    <col min="17" max="17" width="11.7109375" style="6" customWidth="1"/>
    <col min="18" max="20" width="9.140625" style="6"/>
    <col min="21" max="21" width="11.7109375" style="6" bestFit="1" customWidth="1"/>
    <col min="22" max="16384" width="9.140625" style="6"/>
  </cols>
  <sheetData>
    <row r="1" spans="1:22" s="3" customFormat="1" ht="15.75" hidden="1" thickBot="1" x14ac:dyDescent="0.3">
      <c r="B1" s="1"/>
      <c r="C1" s="1"/>
      <c r="D1" s="4"/>
    </row>
    <row r="2" spans="1:22" ht="18.75" x14ac:dyDescent="0.3">
      <c r="A2" s="67" t="s">
        <v>12</v>
      </c>
      <c r="B2" s="68"/>
      <c r="C2" s="68"/>
      <c r="D2" s="68"/>
      <c r="E2" s="68"/>
      <c r="F2" s="68"/>
      <c r="G2" s="68"/>
      <c r="H2" s="68"/>
      <c r="I2" s="68"/>
      <c r="J2" s="69"/>
    </row>
    <row r="3" spans="1:22" s="8" customFormat="1" ht="12.75" x14ac:dyDescent="0.2">
      <c r="A3" s="61"/>
      <c r="B3" s="7"/>
      <c r="C3" s="7"/>
      <c r="D3" s="58">
        <v>44537</v>
      </c>
      <c r="E3" s="7"/>
      <c r="F3" s="7"/>
      <c r="G3" s="7" t="s">
        <v>52</v>
      </c>
      <c r="H3" s="7"/>
      <c r="I3" s="7"/>
      <c r="J3" s="62" t="s">
        <v>17</v>
      </c>
    </row>
    <row r="4" spans="1:22" s="8" customFormat="1" ht="13.5" thickBot="1" x14ac:dyDescent="0.25">
      <c r="A4" s="63"/>
      <c r="B4" s="64"/>
      <c r="C4" s="64"/>
      <c r="D4" s="64"/>
      <c r="E4" s="64"/>
      <c r="F4" s="64"/>
      <c r="G4" s="64"/>
      <c r="H4" s="64"/>
      <c r="I4" s="64"/>
      <c r="J4" s="65"/>
    </row>
    <row r="5" spans="1:22" ht="15.75" thickBot="1" x14ac:dyDescent="0.3"/>
    <row r="6" spans="1:22" s="41" customFormat="1" ht="16.5" thickTop="1" thickBot="1" x14ac:dyDescent="0.3">
      <c r="A6" s="37" t="s">
        <v>7</v>
      </c>
      <c r="B6" s="38">
        <v>338</v>
      </c>
      <c r="C6" s="5"/>
      <c r="D6" s="39"/>
      <c r="E6" s="39"/>
      <c r="F6" s="40"/>
      <c r="G6" s="39"/>
      <c r="H6" s="39"/>
      <c r="I6" s="39"/>
      <c r="J6" s="39"/>
    </row>
    <row r="7" spans="1:22" ht="16.5" thickTop="1" thickBot="1" x14ac:dyDescent="0.3">
      <c r="A7" s="16"/>
      <c r="B7" s="17"/>
      <c r="C7" s="18"/>
      <c r="D7" s="16"/>
      <c r="E7" s="16"/>
      <c r="F7" s="17"/>
      <c r="G7" s="16"/>
      <c r="H7" s="16"/>
      <c r="I7" s="16"/>
      <c r="J7" s="16"/>
    </row>
    <row r="8" spans="1:22" ht="16.5" thickTop="1" thickBot="1" x14ac:dyDescent="0.3">
      <c r="A8" s="70" t="s">
        <v>18</v>
      </c>
      <c r="B8" s="71"/>
      <c r="C8" s="71"/>
      <c r="D8" s="71"/>
      <c r="E8" s="71"/>
      <c r="F8" s="71"/>
      <c r="G8" s="71"/>
      <c r="H8" s="71"/>
      <c r="I8" s="71"/>
      <c r="J8" s="71"/>
      <c r="K8" s="70" t="s">
        <v>19</v>
      </c>
      <c r="L8" s="71"/>
      <c r="M8" s="71"/>
      <c r="N8" s="71"/>
      <c r="O8" s="71"/>
      <c r="P8" s="71"/>
      <c r="Q8" s="71"/>
      <c r="R8" s="71"/>
      <c r="S8" s="71"/>
      <c r="T8" s="71"/>
      <c r="U8" s="71"/>
      <c r="V8" s="72"/>
    </row>
    <row r="9" spans="1:22" ht="15.75" thickTop="1" x14ac:dyDescent="0.25">
      <c r="A9" s="3"/>
    </row>
    <row r="10" spans="1:22" ht="15.75" thickBot="1" x14ac:dyDescent="0.3"/>
    <row r="11" spans="1:22" s="28" customFormat="1" ht="30.75" thickBot="1" x14ac:dyDescent="0.3">
      <c r="A11" s="52" t="s">
        <v>1</v>
      </c>
      <c r="B11" s="23" t="s">
        <v>10</v>
      </c>
      <c r="C11" s="23" t="s">
        <v>2</v>
      </c>
      <c r="D11" s="23" t="s">
        <v>3</v>
      </c>
      <c r="E11" s="23" t="s">
        <v>4</v>
      </c>
      <c r="F11" s="35" t="s">
        <v>11</v>
      </c>
      <c r="G11" s="24" t="s">
        <v>16</v>
      </c>
      <c r="H11" s="25" t="s">
        <v>8</v>
      </c>
      <c r="I11" s="26" t="s">
        <v>9</v>
      </c>
      <c r="J11" s="27" t="s">
        <v>5</v>
      </c>
      <c r="K11" s="6"/>
      <c r="L11" s="22" t="s">
        <v>1</v>
      </c>
      <c r="M11" s="23" t="s">
        <v>10</v>
      </c>
      <c r="N11" s="23" t="s">
        <v>2</v>
      </c>
      <c r="O11" s="23" t="s">
        <v>3</v>
      </c>
      <c r="P11" s="23" t="s">
        <v>4</v>
      </c>
      <c r="Q11" s="35" t="s">
        <v>11</v>
      </c>
      <c r="R11" s="29" t="s">
        <v>0</v>
      </c>
      <c r="S11" s="25" t="s">
        <v>8</v>
      </c>
      <c r="T11" s="26" t="s">
        <v>9</v>
      </c>
      <c r="U11" s="26" t="s">
        <v>5</v>
      </c>
      <c r="V11" s="27" t="s">
        <v>6</v>
      </c>
    </row>
    <row r="12" spans="1:22" x14ac:dyDescent="0.25">
      <c r="A12" s="53"/>
      <c r="B12" s="12"/>
      <c r="C12" s="11"/>
      <c r="D12" s="12"/>
      <c r="E12" s="13"/>
      <c r="F12" s="13"/>
      <c r="G12" s="13"/>
      <c r="H12" s="13"/>
      <c r="I12" s="13"/>
      <c r="J12" s="19"/>
      <c r="L12" s="9"/>
      <c r="M12" s="10"/>
      <c r="N12" s="11"/>
      <c r="O12" s="12"/>
      <c r="P12" s="13"/>
      <c r="Q12" s="13"/>
      <c r="R12" s="13"/>
      <c r="S12" s="13"/>
      <c r="T12" s="13"/>
      <c r="U12" s="11"/>
      <c r="V12" s="14"/>
    </row>
    <row r="13" spans="1:22" x14ac:dyDescent="0.25">
      <c r="A13" s="53"/>
      <c r="B13" s="12"/>
      <c r="C13" s="11"/>
      <c r="D13" s="12"/>
      <c r="E13" s="11"/>
      <c r="F13" s="11"/>
      <c r="G13" s="11"/>
      <c r="H13" s="11"/>
      <c r="I13" s="11"/>
      <c r="J13" s="19"/>
      <c r="L13" s="9"/>
      <c r="M13" s="10"/>
      <c r="N13" s="11"/>
      <c r="O13" s="12"/>
      <c r="P13" s="11"/>
      <c r="Q13" s="11"/>
      <c r="R13" s="11"/>
      <c r="S13" s="11"/>
      <c r="T13" s="11"/>
      <c r="U13" s="11"/>
      <c r="V13" s="19"/>
    </row>
    <row r="14" spans="1:22" x14ac:dyDescent="0.25">
      <c r="A14" s="53" t="s">
        <v>13</v>
      </c>
      <c r="B14" s="30" t="s">
        <v>14</v>
      </c>
      <c r="C14" s="11" t="s">
        <v>30</v>
      </c>
      <c r="D14" s="30" t="s">
        <v>24</v>
      </c>
      <c r="E14" s="11" t="s">
        <v>15</v>
      </c>
      <c r="F14" s="11">
        <v>82.3</v>
      </c>
      <c r="G14" s="11" t="s">
        <v>43</v>
      </c>
      <c r="H14" s="44">
        <f>G14*0.1</f>
        <v>9.36</v>
      </c>
      <c r="I14" s="32">
        <v>4</v>
      </c>
      <c r="J14" s="54">
        <f>((F14-G14)/G14)*100</f>
        <v>-12.072649572649571</v>
      </c>
      <c r="L14" s="9" t="s">
        <v>13</v>
      </c>
      <c r="M14" s="10" t="s">
        <v>14</v>
      </c>
      <c r="N14" s="11" t="s">
        <v>30</v>
      </c>
      <c r="O14" s="30" t="s">
        <v>24</v>
      </c>
      <c r="P14" s="11" t="s">
        <v>15</v>
      </c>
      <c r="Q14" s="36">
        <f t="shared" ref="Q14:Q22" si="0">F14</f>
        <v>82.3</v>
      </c>
      <c r="R14" s="11">
        <v>94.52</v>
      </c>
      <c r="S14" s="11">
        <v>25.72</v>
      </c>
      <c r="T14" s="11">
        <v>1</v>
      </c>
      <c r="U14" s="43">
        <f>((Q14-R14)/R14)*100</f>
        <v>-12.928480744815912</v>
      </c>
      <c r="V14" s="46">
        <f>(Q14-R14)/S14</f>
        <v>-0.47511664074650073</v>
      </c>
    </row>
    <row r="15" spans="1:22" s="34" customFormat="1" x14ac:dyDescent="0.25">
      <c r="A15" s="53" t="s">
        <v>13</v>
      </c>
      <c r="B15" s="30" t="s">
        <v>14</v>
      </c>
      <c r="C15" s="11" t="s">
        <v>31</v>
      </c>
      <c r="D15" s="30" t="s">
        <v>25</v>
      </c>
      <c r="E15" s="11" t="s">
        <v>15</v>
      </c>
      <c r="F15" s="11">
        <v>82.3</v>
      </c>
      <c r="G15" s="11" t="s">
        <v>44</v>
      </c>
      <c r="H15" s="44">
        <f t="shared" ref="H15:H20" si="1">G15*0.1</f>
        <v>9.89</v>
      </c>
      <c r="I15" s="32">
        <v>4</v>
      </c>
      <c r="J15" s="54">
        <f t="shared" ref="J15:J20" si="2">((F15-G15)/G15)*100</f>
        <v>-16.784630940343789</v>
      </c>
      <c r="L15" s="31" t="s">
        <v>13</v>
      </c>
      <c r="M15" s="33" t="s">
        <v>14</v>
      </c>
      <c r="N15" s="11" t="s">
        <v>31</v>
      </c>
      <c r="O15" s="30" t="s">
        <v>25</v>
      </c>
      <c r="P15" s="32" t="s">
        <v>15</v>
      </c>
      <c r="Q15" s="36">
        <f t="shared" si="0"/>
        <v>82.3</v>
      </c>
      <c r="R15" s="32">
        <v>99.25</v>
      </c>
      <c r="S15" s="32">
        <v>26.7</v>
      </c>
      <c r="T15" s="32">
        <v>1</v>
      </c>
      <c r="U15" s="43">
        <f>((Q15-R15)/R15)*100</f>
        <v>-17.078085642317383</v>
      </c>
      <c r="V15" s="46">
        <f t="shared" ref="V15:V22" si="3">(Q15-R15)/S15</f>
        <v>-0.63483146067415741</v>
      </c>
    </row>
    <row r="16" spans="1:22" x14ac:dyDescent="0.25">
      <c r="A16" s="53" t="s">
        <v>13</v>
      </c>
      <c r="B16" s="30" t="s">
        <v>14</v>
      </c>
      <c r="C16" s="11" t="s">
        <v>32</v>
      </c>
      <c r="D16" s="30" t="s">
        <v>26</v>
      </c>
      <c r="E16" s="11" t="s">
        <v>15</v>
      </c>
      <c r="F16" s="11">
        <v>112.2</v>
      </c>
      <c r="G16" s="11" t="s">
        <v>51</v>
      </c>
      <c r="H16" s="44">
        <f t="shared" si="1"/>
        <v>13</v>
      </c>
      <c r="I16" s="32">
        <v>4</v>
      </c>
      <c r="J16" s="54">
        <f t="shared" si="2"/>
        <v>-13.69230769230769</v>
      </c>
      <c r="L16" s="9" t="s">
        <v>13</v>
      </c>
      <c r="M16" s="10" t="s">
        <v>14</v>
      </c>
      <c r="N16" s="11" t="s">
        <v>32</v>
      </c>
      <c r="O16" s="30" t="s">
        <v>26</v>
      </c>
      <c r="P16" s="11" t="s">
        <v>15</v>
      </c>
      <c r="Q16" s="36">
        <f t="shared" si="0"/>
        <v>112.2</v>
      </c>
      <c r="R16" s="11">
        <v>133.5</v>
      </c>
      <c r="S16" s="11">
        <v>39.799999999999997</v>
      </c>
      <c r="T16" s="11">
        <v>1</v>
      </c>
      <c r="U16" s="43">
        <f t="shared" ref="U16:U22" si="4">((Q16-R16)/R16)*100</f>
        <v>-15.955056179775278</v>
      </c>
      <c r="V16" s="46">
        <f t="shared" si="3"/>
        <v>-0.53517587939698485</v>
      </c>
    </row>
    <row r="17" spans="1:22" x14ac:dyDescent="0.25">
      <c r="A17" s="53" t="s">
        <v>13</v>
      </c>
      <c r="B17" s="30" t="s">
        <v>14</v>
      </c>
      <c r="C17" s="11" t="s">
        <v>33</v>
      </c>
      <c r="D17" s="30" t="s">
        <v>21</v>
      </c>
      <c r="E17" s="11" t="s">
        <v>15</v>
      </c>
      <c r="F17" s="11">
        <v>28.4</v>
      </c>
      <c r="G17" s="11" t="s">
        <v>45</v>
      </c>
      <c r="H17" s="44">
        <f t="shared" si="1"/>
        <v>4.1000000000000005</v>
      </c>
      <c r="I17" s="32">
        <v>4</v>
      </c>
      <c r="J17" s="54">
        <f t="shared" si="2"/>
        <v>-30.731707317073177</v>
      </c>
      <c r="L17" s="9" t="s">
        <v>13</v>
      </c>
      <c r="M17" s="10" t="s">
        <v>14</v>
      </c>
      <c r="N17" s="11" t="s">
        <v>33</v>
      </c>
      <c r="O17" s="30" t="s">
        <v>21</v>
      </c>
      <c r="P17" s="11" t="s">
        <v>15</v>
      </c>
      <c r="Q17" s="36">
        <f t="shared" si="0"/>
        <v>28.4</v>
      </c>
      <c r="R17" s="11">
        <v>38.130000000000003</v>
      </c>
      <c r="S17" s="11">
        <v>9.07</v>
      </c>
      <c r="T17" s="11">
        <v>1</v>
      </c>
      <c r="U17" s="43">
        <f t="shared" si="4"/>
        <v>-25.51796485706793</v>
      </c>
      <c r="V17" s="46">
        <f t="shared" si="3"/>
        <v>-1.072767364939361</v>
      </c>
    </row>
    <row r="18" spans="1:22" x14ac:dyDescent="0.25">
      <c r="A18" s="53" t="s">
        <v>13</v>
      </c>
      <c r="B18" s="30" t="s">
        <v>14</v>
      </c>
      <c r="C18" s="11" t="s">
        <v>34</v>
      </c>
      <c r="D18" s="30" t="s">
        <v>27</v>
      </c>
      <c r="E18" s="11" t="s">
        <v>15</v>
      </c>
      <c r="F18" s="11">
        <v>4.71</v>
      </c>
      <c r="G18" s="11" t="s">
        <v>46</v>
      </c>
      <c r="H18" s="44">
        <f t="shared" si="1"/>
        <v>0.7400000000000001</v>
      </c>
      <c r="I18" s="32">
        <v>4</v>
      </c>
      <c r="J18" s="54">
        <f t="shared" si="2"/>
        <v>-36.351351351351354</v>
      </c>
      <c r="L18" s="9" t="s">
        <v>13</v>
      </c>
      <c r="M18" s="10" t="s">
        <v>14</v>
      </c>
      <c r="N18" s="11" t="s">
        <v>34</v>
      </c>
      <c r="O18" s="30" t="s">
        <v>27</v>
      </c>
      <c r="P18" s="11" t="s">
        <v>15</v>
      </c>
      <c r="Q18" s="36">
        <f t="shared" si="0"/>
        <v>4.71</v>
      </c>
      <c r="R18" s="11">
        <v>6.63</v>
      </c>
      <c r="S18" s="11">
        <v>1.5660000000000001</v>
      </c>
      <c r="T18" s="11">
        <v>1</v>
      </c>
      <c r="U18" s="43">
        <f t="shared" si="4"/>
        <v>-28.959276018099544</v>
      </c>
      <c r="V18" s="46">
        <f t="shared" si="3"/>
        <v>-1.2260536398467432</v>
      </c>
    </row>
    <row r="19" spans="1:22" x14ac:dyDescent="0.25">
      <c r="A19" s="53" t="s">
        <v>13</v>
      </c>
      <c r="B19" s="30" t="s">
        <v>14</v>
      </c>
      <c r="C19" s="11" t="s">
        <v>35</v>
      </c>
      <c r="D19" s="30" t="s">
        <v>28</v>
      </c>
      <c r="E19" s="11" t="s">
        <v>15</v>
      </c>
      <c r="F19" s="11">
        <v>5.49</v>
      </c>
      <c r="G19" s="11" t="s">
        <v>47</v>
      </c>
      <c r="H19" s="44">
        <f t="shared" si="1"/>
        <v>1.01</v>
      </c>
      <c r="I19" s="32">
        <v>4</v>
      </c>
      <c r="J19" s="54">
        <f t="shared" si="2"/>
        <v>-45.64356435643564</v>
      </c>
      <c r="L19" s="9" t="s">
        <v>13</v>
      </c>
      <c r="M19" s="10" t="s">
        <v>14</v>
      </c>
      <c r="N19" s="11" t="s">
        <v>35</v>
      </c>
      <c r="O19" s="30" t="s">
        <v>28</v>
      </c>
      <c r="P19" s="11" t="s">
        <v>15</v>
      </c>
      <c r="Q19" s="36">
        <f t="shared" si="0"/>
        <v>5.49</v>
      </c>
      <c r="R19" s="11">
        <v>8.6780000000000008</v>
      </c>
      <c r="S19" s="11">
        <v>2.762</v>
      </c>
      <c r="T19" s="11">
        <v>1</v>
      </c>
      <c r="U19" s="43">
        <f t="shared" si="4"/>
        <v>-36.736575247752938</v>
      </c>
      <c r="V19" s="46">
        <f t="shared" si="3"/>
        <v>-1.1542360608254889</v>
      </c>
    </row>
    <row r="20" spans="1:22" x14ac:dyDescent="0.25">
      <c r="A20" s="53" t="s">
        <v>13</v>
      </c>
      <c r="B20" s="30" t="s">
        <v>14</v>
      </c>
      <c r="C20" s="11" t="s">
        <v>36</v>
      </c>
      <c r="D20" s="30" t="s">
        <v>22</v>
      </c>
      <c r="E20" s="11" t="s">
        <v>15</v>
      </c>
      <c r="F20" s="11">
        <v>82.29</v>
      </c>
      <c r="G20" s="11" t="s">
        <v>50</v>
      </c>
      <c r="H20" s="44">
        <f t="shared" si="1"/>
        <v>13.600000000000001</v>
      </c>
      <c r="I20" s="32">
        <v>4</v>
      </c>
      <c r="J20" s="54">
        <f t="shared" si="2"/>
        <v>-39.492647058823529</v>
      </c>
      <c r="L20" s="9" t="s">
        <v>13</v>
      </c>
      <c r="M20" s="10" t="s">
        <v>14</v>
      </c>
      <c r="N20" s="11" t="s">
        <v>36</v>
      </c>
      <c r="O20" s="30" t="s">
        <v>22</v>
      </c>
      <c r="P20" s="11" t="s">
        <v>15</v>
      </c>
      <c r="Q20" s="36">
        <f t="shared" si="0"/>
        <v>82.29</v>
      </c>
      <c r="R20" s="11">
        <v>117</v>
      </c>
      <c r="S20" s="11">
        <v>23.4</v>
      </c>
      <c r="T20" s="11">
        <v>1</v>
      </c>
      <c r="U20" s="43">
        <f t="shared" si="4"/>
        <v>-29.666666666666664</v>
      </c>
      <c r="V20" s="46">
        <f t="shared" si="3"/>
        <v>-1.4833333333333332</v>
      </c>
    </row>
    <row r="21" spans="1:22" x14ac:dyDescent="0.25">
      <c r="A21" s="53" t="s">
        <v>13</v>
      </c>
      <c r="B21" s="30" t="s">
        <v>14</v>
      </c>
      <c r="C21" s="11" t="s">
        <v>37</v>
      </c>
      <c r="D21" s="30" t="s">
        <v>29</v>
      </c>
      <c r="E21" s="11" t="s">
        <v>15</v>
      </c>
      <c r="F21" s="11">
        <v>53.11</v>
      </c>
      <c r="G21" s="11" t="s">
        <v>48</v>
      </c>
      <c r="H21" s="44">
        <f t="shared" ref="H21:H22" si="5">G21*0.1</f>
        <v>8.2700000000000014</v>
      </c>
      <c r="I21" s="32" t="s">
        <v>40</v>
      </c>
      <c r="J21" s="54">
        <f t="shared" ref="J21:J22" si="6">((F21-G21)/G21)*100</f>
        <v>-35.779927448609435</v>
      </c>
      <c r="L21" s="9" t="s">
        <v>13</v>
      </c>
      <c r="M21" s="10" t="s">
        <v>14</v>
      </c>
      <c r="N21" s="11" t="s">
        <v>37</v>
      </c>
      <c r="O21" s="30" t="s">
        <v>29</v>
      </c>
      <c r="P21" s="11" t="s">
        <v>15</v>
      </c>
      <c r="Q21" s="36">
        <f t="shared" si="0"/>
        <v>53.11</v>
      </c>
      <c r="R21" s="11">
        <v>73.05</v>
      </c>
      <c r="S21" s="11">
        <v>11.42</v>
      </c>
      <c r="T21" s="11" t="s">
        <v>39</v>
      </c>
      <c r="U21" s="43">
        <f t="shared" si="4"/>
        <v>-27.296372347707049</v>
      </c>
      <c r="V21" s="46">
        <f t="shared" si="3"/>
        <v>-1.7460595446584937</v>
      </c>
    </row>
    <row r="22" spans="1:22" ht="15.75" thickBot="1" x14ac:dyDescent="0.3">
      <c r="A22" s="66" t="s">
        <v>13</v>
      </c>
      <c r="B22" s="48" t="s">
        <v>14</v>
      </c>
      <c r="C22" s="15" t="s">
        <v>38</v>
      </c>
      <c r="D22" s="48" t="s">
        <v>23</v>
      </c>
      <c r="E22" s="15" t="s">
        <v>15</v>
      </c>
      <c r="F22" s="15">
        <v>46.38</v>
      </c>
      <c r="G22" s="15" t="s">
        <v>49</v>
      </c>
      <c r="H22" s="45">
        <f t="shared" si="5"/>
        <v>7.43</v>
      </c>
      <c r="I22" s="49" t="s">
        <v>40</v>
      </c>
      <c r="J22" s="55">
        <f t="shared" si="6"/>
        <v>-37.57738896366083</v>
      </c>
      <c r="L22" s="20" t="s">
        <v>13</v>
      </c>
      <c r="M22" s="21" t="s">
        <v>14</v>
      </c>
      <c r="N22" s="15" t="s">
        <v>38</v>
      </c>
      <c r="O22" s="48" t="s">
        <v>23</v>
      </c>
      <c r="P22" s="15" t="s">
        <v>15</v>
      </c>
      <c r="Q22" s="42">
        <f t="shared" si="0"/>
        <v>46.38</v>
      </c>
      <c r="R22" s="15">
        <v>66.64</v>
      </c>
      <c r="S22" s="15">
        <v>15.61</v>
      </c>
      <c r="T22" s="15" t="s">
        <v>39</v>
      </c>
      <c r="U22" s="51">
        <f t="shared" si="4"/>
        <v>-30.402160864345735</v>
      </c>
      <c r="V22" s="47">
        <f t="shared" si="3"/>
        <v>-1.2978859705317103</v>
      </c>
    </row>
    <row r="23" spans="1:22" x14ac:dyDescent="0.25">
      <c r="F23" s="50"/>
      <c r="J23" s="50"/>
    </row>
  </sheetData>
  <sheetProtection algorithmName="SHA-512" hashValue="t+DNfgPuePygruLpyq7oOEm7QU/3A4iMB7NCPdz68USm0VcJRKpAJi0Rg7ZOn3Xg42+bYqp6exsh6mSDf5cybQ==" saltValue="/cxRX0469ljlIziW5CnFUA==" spinCount="100000" sheet="1" objects="1" scenarios="1" selectLockedCells="1" selectUnlockedCells="1"/>
  <mergeCells count="3">
    <mergeCell ref="A2:J2"/>
    <mergeCell ref="A8:J8"/>
    <mergeCell ref="K8:V8"/>
  </mergeCells>
  <conditionalFormatting sqref="V14:V19">
    <cfRule type="cellIs" dxfId="31" priority="10" stopIfTrue="1" operator="between">
      <formula>-2</formula>
      <formula>2</formula>
    </cfRule>
    <cfRule type="cellIs" dxfId="30" priority="11" stopIfTrue="1" operator="between">
      <formula>-3</formula>
      <formula>3</formula>
    </cfRule>
    <cfRule type="cellIs" dxfId="29" priority="12" operator="notBetween">
      <formula>-3</formula>
      <formula>3</formula>
    </cfRule>
  </conditionalFormatting>
  <conditionalFormatting sqref="V20:V22">
    <cfRule type="cellIs" dxfId="28" priority="7" stopIfTrue="1" operator="between">
      <formula>-2</formula>
      <formula>2</formula>
    </cfRule>
    <cfRule type="cellIs" dxfId="27" priority="8" stopIfTrue="1" operator="between">
      <formula>-3</formula>
      <formula>3</formula>
    </cfRule>
    <cfRule type="cellIs" dxfId="26" priority="9" operator="notBetween">
      <formula>-3</formula>
      <formula>3</formula>
    </cfRule>
  </conditionalFormatting>
  <conditionalFormatting sqref="J14:J22">
    <cfRule type="cellIs" dxfId="25" priority="1" stopIfTrue="1" operator="notBetween">
      <formula>-20</formula>
      <formula>20</formula>
    </cfRule>
    <cfRule type="cellIs" dxfId="24" priority="2" stopIfTrue="1" operator="between">
      <formula>-20</formula>
      <formula>20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3"/>
  <sheetViews>
    <sheetView topLeftCell="A2" zoomScale="80" zoomScaleNormal="80" zoomScalePageLayoutView="85" workbookViewId="0">
      <selection activeCell="E6" sqref="E6:F6"/>
    </sheetView>
  </sheetViews>
  <sheetFormatPr defaultColWidth="9.140625" defaultRowHeight="15" x14ac:dyDescent="0.25"/>
  <cols>
    <col min="1" max="1" width="11" style="6" customWidth="1"/>
    <col min="2" max="2" width="11.5703125" style="2" customWidth="1"/>
    <col min="3" max="3" width="7.140625" style="2" customWidth="1"/>
    <col min="4" max="4" width="47" style="6" bestFit="1" customWidth="1"/>
    <col min="5" max="5" width="12.42578125" style="6" customWidth="1"/>
    <col min="6" max="6" width="12.28515625" style="6" customWidth="1"/>
    <col min="7" max="7" width="11.28515625" style="6" bestFit="1" customWidth="1"/>
    <col min="8" max="8" width="12" style="6" bestFit="1" customWidth="1"/>
    <col min="9" max="9" width="9.5703125" style="6" customWidth="1"/>
    <col min="10" max="10" width="13.28515625" style="6" customWidth="1"/>
    <col min="11" max="11" width="6.5703125" style="6" customWidth="1"/>
    <col min="12" max="12" width="9.140625" style="6"/>
    <col min="13" max="13" width="9.42578125" style="6" bestFit="1" customWidth="1"/>
    <col min="14" max="14" width="9.140625" style="6"/>
    <col min="15" max="15" width="47" style="6" bestFit="1" customWidth="1"/>
    <col min="16" max="16" width="9.140625" style="6"/>
    <col min="17" max="17" width="11.7109375" style="6" customWidth="1"/>
    <col min="18" max="20" width="9.140625" style="6"/>
    <col min="21" max="21" width="11.7109375" style="6" bestFit="1" customWidth="1"/>
    <col min="22" max="16384" width="9.140625" style="6"/>
  </cols>
  <sheetData>
    <row r="1" spans="1:22" s="3" customFormat="1" ht="15.75" hidden="1" thickBot="1" x14ac:dyDescent="0.3">
      <c r="B1" s="1"/>
      <c r="C1" s="1"/>
      <c r="D1" s="4"/>
    </row>
    <row r="2" spans="1:22" ht="18.75" x14ac:dyDescent="0.3">
      <c r="A2" s="67" t="s">
        <v>12</v>
      </c>
      <c r="B2" s="68"/>
      <c r="C2" s="68"/>
      <c r="D2" s="68"/>
      <c r="E2" s="68"/>
      <c r="F2" s="68"/>
      <c r="G2" s="68"/>
      <c r="H2" s="68"/>
      <c r="I2" s="68"/>
      <c r="J2" s="69"/>
    </row>
    <row r="3" spans="1:22" s="8" customFormat="1" ht="12.75" x14ac:dyDescent="0.2">
      <c r="A3" s="61"/>
      <c r="B3" s="7"/>
      <c r="C3" s="7"/>
      <c r="D3" s="58">
        <v>44537</v>
      </c>
      <c r="E3" s="7"/>
      <c r="F3" s="7"/>
      <c r="G3" s="7" t="s">
        <v>52</v>
      </c>
      <c r="H3" s="7"/>
      <c r="I3" s="7"/>
      <c r="J3" s="62" t="s">
        <v>17</v>
      </c>
    </row>
    <row r="4" spans="1:22" s="8" customFormat="1" ht="13.5" thickBot="1" x14ac:dyDescent="0.25">
      <c r="A4" s="63"/>
      <c r="B4" s="64"/>
      <c r="C4" s="64"/>
      <c r="D4" s="64"/>
      <c r="E4" s="64"/>
      <c r="F4" s="64"/>
      <c r="G4" s="64"/>
      <c r="H4" s="64"/>
      <c r="I4" s="64"/>
      <c r="J4" s="65"/>
    </row>
    <row r="5" spans="1:22" ht="15.75" thickBot="1" x14ac:dyDescent="0.3"/>
    <row r="6" spans="1:22" s="41" customFormat="1" ht="16.5" thickTop="1" thickBot="1" x14ac:dyDescent="0.3">
      <c r="A6" s="37" t="s">
        <v>7</v>
      </c>
      <c r="B6" s="38">
        <v>722</v>
      </c>
      <c r="C6" s="5"/>
      <c r="D6" s="39"/>
      <c r="E6" s="39"/>
      <c r="F6" s="40"/>
      <c r="G6" s="39"/>
      <c r="H6" s="39"/>
      <c r="I6" s="39"/>
      <c r="J6" s="39"/>
    </row>
    <row r="7" spans="1:22" ht="16.5" thickTop="1" thickBot="1" x14ac:dyDescent="0.3">
      <c r="A7" s="16"/>
      <c r="B7" s="17"/>
      <c r="C7" s="18"/>
      <c r="D7" s="16"/>
      <c r="E7" s="16"/>
      <c r="F7" s="17"/>
      <c r="G7" s="16"/>
      <c r="H7" s="16"/>
      <c r="I7" s="16"/>
      <c r="J7" s="16"/>
    </row>
    <row r="8" spans="1:22" ht="16.5" thickTop="1" thickBot="1" x14ac:dyDescent="0.3">
      <c r="A8" s="70" t="s">
        <v>18</v>
      </c>
      <c r="B8" s="71"/>
      <c r="C8" s="71"/>
      <c r="D8" s="71"/>
      <c r="E8" s="71"/>
      <c r="F8" s="71"/>
      <c r="G8" s="71"/>
      <c r="H8" s="71"/>
      <c r="I8" s="71"/>
      <c r="J8" s="71"/>
      <c r="K8" s="70" t="s">
        <v>19</v>
      </c>
      <c r="L8" s="71"/>
      <c r="M8" s="71"/>
      <c r="N8" s="71"/>
      <c r="O8" s="71"/>
      <c r="P8" s="71"/>
      <c r="Q8" s="71"/>
      <c r="R8" s="71"/>
      <c r="S8" s="71"/>
      <c r="T8" s="71"/>
      <c r="U8" s="71"/>
      <c r="V8" s="72"/>
    </row>
    <row r="9" spans="1:22" ht="15.75" thickTop="1" x14ac:dyDescent="0.25">
      <c r="A9" s="3"/>
    </row>
    <row r="10" spans="1:22" ht="15.75" thickBot="1" x14ac:dyDescent="0.3"/>
    <row r="11" spans="1:22" s="28" customFormat="1" ht="30.75" thickBot="1" x14ac:dyDescent="0.3">
      <c r="A11" s="52" t="s">
        <v>1</v>
      </c>
      <c r="B11" s="23" t="s">
        <v>10</v>
      </c>
      <c r="C11" s="23" t="s">
        <v>2</v>
      </c>
      <c r="D11" s="23" t="s">
        <v>3</v>
      </c>
      <c r="E11" s="23" t="s">
        <v>4</v>
      </c>
      <c r="F11" s="35" t="s">
        <v>11</v>
      </c>
      <c r="G11" s="24" t="s">
        <v>16</v>
      </c>
      <c r="H11" s="25" t="s">
        <v>8</v>
      </c>
      <c r="I11" s="26" t="s">
        <v>9</v>
      </c>
      <c r="J11" s="27" t="s">
        <v>5</v>
      </c>
      <c r="K11" s="6"/>
      <c r="L11" s="22" t="s">
        <v>1</v>
      </c>
      <c r="M11" s="23" t="s">
        <v>10</v>
      </c>
      <c r="N11" s="23" t="s">
        <v>2</v>
      </c>
      <c r="O11" s="23" t="s">
        <v>3</v>
      </c>
      <c r="P11" s="23" t="s">
        <v>4</v>
      </c>
      <c r="Q11" s="35" t="s">
        <v>11</v>
      </c>
      <c r="R11" s="29" t="s">
        <v>0</v>
      </c>
      <c r="S11" s="25" t="s">
        <v>8</v>
      </c>
      <c r="T11" s="26" t="s">
        <v>9</v>
      </c>
      <c r="U11" s="26" t="s">
        <v>5</v>
      </c>
      <c r="V11" s="27" t="s">
        <v>6</v>
      </c>
    </row>
    <row r="12" spans="1:22" x14ac:dyDescent="0.25">
      <c r="A12" s="53"/>
      <c r="B12" s="12"/>
      <c r="C12" s="11"/>
      <c r="D12" s="12"/>
      <c r="E12" s="13"/>
      <c r="F12" s="13"/>
      <c r="G12" s="13"/>
      <c r="H12" s="13"/>
      <c r="I12" s="13"/>
      <c r="J12" s="19"/>
      <c r="L12" s="9"/>
      <c r="M12" s="10"/>
      <c r="N12" s="11"/>
      <c r="O12" s="12"/>
      <c r="P12" s="13"/>
      <c r="Q12" s="13"/>
      <c r="R12" s="13"/>
      <c r="S12" s="13"/>
      <c r="T12" s="13"/>
      <c r="U12" s="11"/>
      <c r="V12" s="14"/>
    </row>
    <row r="13" spans="1:22" x14ac:dyDescent="0.25">
      <c r="A13" s="53"/>
      <c r="B13" s="12"/>
      <c r="C13" s="11"/>
      <c r="D13" s="12"/>
      <c r="E13" s="11"/>
      <c r="F13" s="11"/>
      <c r="G13" s="11"/>
      <c r="H13" s="11"/>
      <c r="I13" s="11"/>
      <c r="J13" s="19"/>
      <c r="L13" s="9"/>
      <c r="M13" s="10"/>
      <c r="N13" s="11"/>
      <c r="O13" s="12"/>
      <c r="P13" s="11"/>
      <c r="Q13" s="11"/>
      <c r="R13" s="11"/>
      <c r="S13" s="11"/>
      <c r="T13" s="11"/>
      <c r="U13" s="11"/>
      <c r="V13" s="19"/>
    </row>
    <row r="14" spans="1:22" x14ac:dyDescent="0.25">
      <c r="A14" s="53" t="s">
        <v>13</v>
      </c>
      <c r="B14" s="30" t="s">
        <v>14</v>
      </c>
      <c r="C14" s="11" t="s">
        <v>30</v>
      </c>
      <c r="D14" s="30" t="s">
        <v>24</v>
      </c>
      <c r="E14" s="11" t="s">
        <v>15</v>
      </c>
      <c r="F14" s="11">
        <v>116</v>
      </c>
      <c r="G14" s="11" t="s">
        <v>43</v>
      </c>
      <c r="H14" s="44">
        <f>G14*0.1</f>
        <v>9.36</v>
      </c>
      <c r="I14" s="32">
        <v>4</v>
      </c>
      <c r="J14" s="54">
        <f>((F14-G14)/G14)*100</f>
        <v>23.931623931623939</v>
      </c>
      <c r="L14" s="9" t="s">
        <v>13</v>
      </c>
      <c r="M14" s="10" t="s">
        <v>14</v>
      </c>
      <c r="N14" s="11" t="s">
        <v>30</v>
      </c>
      <c r="O14" s="30" t="s">
        <v>24</v>
      </c>
      <c r="P14" s="11" t="s">
        <v>15</v>
      </c>
      <c r="Q14" s="36">
        <f t="shared" ref="Q14:Q22" si="0">F14</f>
        <v>116</v>
      </c>
      <c r="R14" s="11">
        <v>94.52</v>
      </c>
      <c r="S14" s="11">
        <v>25.72</v>
      </c>
      <c r="T14" s="11">
        <v>1</v>
      </c>
      <c r="U14" s="43">
        <f>((Q14-R14)/R14)*100</f>
        <v>22.725349132458746</v>
      </c>
      <c r="V14" s="46">
        <f>(Q14-R14)/S14</f>
        <v>0.83514774494556787</v>
      </c>
    </row>
    <row r="15" spans="1:22" s="34" customFormat="1" x14ac:dyDescent="0.25">
      <c r="A15" s="53" t="s">
        <v>13</v>
      </c>
      <c r="B15" s="30" t="s">
        <v>14</v>
      </c>
      <c r="C15" s="11" t="s">
        <v>31</v>
      </c>
      <c r="D15" s="30" t="s">
        <v>25</v>
      </c>
      <c r="E15" s="11" t="s">
        <v>15</v>
      </c>
      <c r="F15" s="11">
        <v>119</v>
      </c>
      <c r="G15" s="11" t="s">
        <v>44</v>
      </c>
      <c r="H15" s="44">
        <f t="shared" ref="H15:H20" si="1">G15*0.1</f>
        <v>9.89</v>
      </c>
      <c r="I15" s="32">
        <v>4</v>
      </c>
      <c r="J15" s="54">
        <f t="shared" ref="J15:J20" si="2">((F15-G15)/G15)*100</f>
        <v>20.323559150657221</v>
      </c>
      <c r="L15" s="31" t="s">
        <v>13</v>
      </c>
      <c r="M15" s="33" t="s">
        <v>14</v>
      </c>
      <c r="N15" s="11" t="s">
        <v>31</v>
      </c>
      <c r="O15" s="30" t="s">
        <v>25</v>
      </c>
      <c r="P15" s="32" t="s">
        <v>15</v>
      </c>
      <c r="Q15" s="36">
        <f t="shared" si="0"/>
        <v>119</v>
      </c>
      <c r="R15" s="32">
        <v>99.25</v>
      </c>
      <c r="S15" s="32">
        <v>26.7</v>
      </c>
      <c r="T15" s="32">
        <v>1</v>
      </c>
      <c r="U15" s="43">
        <f>((Q15-R15)/R15)*100</f>
        <v>19.899244332493705</v>
      </c>
      <c r="V15" s="46">
        <f t="shared" ref="V15:V22" si="3">(Q15-R15)/S15</f>
        <v>0.73970037453183524</v>
      </c>
    </row>
    <row r="16" spans="1:22" x14ac:dyDescent="0.25">
      <c r="A16" s="53" t="s">
        <v>13</v>
      </c>
      <c r="B16" s="30" t="s">
        <v>14</v>
      </c>
      <c r="C16" s="11" t="s">
        <v>32</v>
      </c>
      <c r="D16" s="30" t="s">
        <v>26</v>
      </c>
      <c r="E16" s="11" t="s">
        <v>15</v>
      </c>
      <c r="F16" s="11">
        <v>153</v>
      </c>
      <c r="G16" s="11" t="s">
        <v>51</v>
      </c>
      <c r="H16" s="44">
        <f t="shared" si="1"/>
        <v>13</v>
      </c>
      <c r="I16" s="32">
        <v>4</v>
      </c>
      <c r="J16" s="54">
        <f t="shared" si="2"/>
        <v>17.692307692307693</v>
      </c>
      <c r="L16" s="9" t="s">
        <v>13</v>
      </c>
      <c r="M16" s="10" t="s">
        <v>14</v>
      </c>
      <c r="N16" s="11" t="s">
        <v>32</v>
      </c>
      <c r="O16" s="30" t="s">
        <v>26</v>
      </c>
      <c r="P16" s="11" t="s">
        <v>15</v>
      </c>
      <c r="Q16" s="36">
        <f t="shared" si="0"/>
        <v>153</v>
      </c>
      <c r="R16" s="11">
        <v>133.5</v>
      </c>
      <c r="S16" s="11">
        <v>39.799999999999997</v>
      </c>
      <c r="T16" s="11">
        <v>1</v>
      </c>
      <c r="U16" s="43">
        <f t="shared" ref="U16:U22" si="4">((Q16-R16)/R16)*100</f>
        <v>14.606741573033707</v>
      </c>
      <c r="V16" s="46">
        <f t="shared" si="3"/>
        <v>0.4899497487437186</v>
      </c>
    </row>
    <row r="17" spans="1:22" x14ac:dyDescent="0.25">
      <c r="A17" s="53" t="s">
        <v>13</v>
      </c>
      <c r="B17" s="30" t="s">
        <v>14</v>
      </c>
      <c r="C17" s="11" t="s">
        <v>33</v>
      </c>
      <c r="D17" s="30" t="s">
        <v>21</v>
      </c>
      <c r="E17" s="11" t="s">
        <v>15</v>
      </c>
      <c r="F17" s="11">
        <v>46.9</v>
      </c>
      <c r="G17" s="11" t="s">
        <v>45</v>
      </c>
      <c r="H17" s="44">
        <f t="shared" si="1"/>
        <v>4.1000000000000005</v>
      </c>
      <c r="I17" s="32">
        <v>4</v>
      </c>
      <c r="J17" s="54">
        <f t="shared" si="2"/>
        <v>14.390243902439021</v>
      </c>
      <c r="L17" s="9" t="s">
        <v>13</v>
      </c>
      <c r="M17" s="10" t="s">
        <v>14</v>
      </c>
      <c r="N17" s="11" t="s">
        <v>33</v>
      </c>
      <c r="O17" s="30" t="s">
        <v>21</v>
      </c>
      <c r="P17" s="11" t="s">
        <v>15</v>
      </c>
      <c r="Q17" s="36">
        <f t="shared" si="0"/>
        <v>46.9</v>
      </c>
      <c r="R17" s="11">
        <v>38.130000000000003</v>
      </c>
      <c r="S17" s="11">
        <v>9.07</v>
      </c>
      <c r="T17" s="11">
        <v>1</v>
      </c>
      <c r="U17" s="43">
        <f t="shared" si="4"/>
        <v>23.000262260687109</v>
      </c>
      <c r="V17" s="46">
        <f t="shared" si="3"/>
        <v>0.96692392502756297</v>
      </c>
    </row>
    <row r="18" spans="1:22" x14ac:dyDescent="0.25">
      <c r="A18" s="53" t="s">
        <v>13</v>
      </c>
      <c r="B18" s="30" t="s">
        <v>14</v>
      </c>
      <c r="C18" s="11" t="s">
        <v>34</v>
      </c>
      <c r="D18" s="30" t="s">
        <v>27</v>
      </c>
      <c r="E18" s="11" t="s">
        <v>15</v>
      </c>
      <c r="F18" s="11">
        <v>7.5</v>
      </c>
      <c r="G18" s="11" t="s">
        <v>46</v>
      </c>
      <c r="H18" s="44">
        <f t="shared" si="1"/>
        <v>0.7400000000000001</v>
      </c>
      <c r="I18" s="32">
        <v>4</v>
      </c>
      <c r="J18" s="54">
        <f t="shared" si="2"/>
        <v>1.3513513513513467</v>
      </c>
      <c r="L18" s="9" t="s">
        <v>13</v>
      </c>
      <c r="M18" s="10" t="s">
        <v>14</v>
      </c>
      <c r="N18" s="11" t="s">
        <v>34</v>
      </c>
      <c r="O18" s="30" t="s">
        <v>27</v>
      </c>
      <c r="P18" s="11" t="s">
        <v>15</v>
      </c>
      <c r="Q18" s="36">
        <f t="shared" si="0"/>
        <v>7.5</v>
      </c>
      <c r="R18" s="11">
        <v>6.63</v>
      </c>
      <c r="S18" s="11">
        <v>1.5660000000000001</v>
      </c>
      <c r="T18" s="11">
        <v>1</v>
      </c>
      <c r="U18" s="43">
        <f t="shared" si="4"/>
        <v>13.122171945701359</v>
      </c>
      <c r="V18" s="46">
        <f t="shared" si="3"/>
        <v>0.55555555555555558</v>
      </c>
    </row>
    <row r="19" spans="1:22" x14ac:dyDescent="0.25">
      <c r="A19" s="53" t="s">
        <v>13</v>
      </c>
      <c r="B19" s="30" t="s">
        <v>14</v>
      </c>
      <c r="C19" s="11" t="s">
        <v>35</v>
      </c>
      <c r="D19" s="30" t="s">
        <v>28</v>
      </c>
      <c r="E19" s="11" t="s">
        <v>15</v>
      </c>
      <c r="F19" s="11">
        <v>9.3800000000000008</v>
      </c>
      <c r="G19" s="11" t="s">
        <v>47</v>
      </c>
      <c r="H19" s="44">
        <f t="shared" si="1"/>
        <v>1.01</v>
      </c>
      <c r="I19" s="32">
        <v>4</v>
      </c>
      <c r="J19" s="54">
        <f t="shared" si="2"/>
        <v>-7.1287128712871182</v>
      </c>
      <c r="L19" s="9" t="s">
        <v>13</v>
      </c>
      <c r="M19" s="10" t="s">
        <v>14</v>
      </c>
      <c r="N19" s="11" t="s">
        <v>35</v>
      </c>
      <c r="O19" s="30" t="s">
        <v>28</v>
      </c>
      <c r="P19" s="11" t="s">
        <v>15</v>
      </c>
      <c r="Q19" s="36">
        <f t="shared" si="0"/>
        <v>9.3800000000000008</v>
      </c>
      <c r="R19" s="11">
        <v>8.6780000000000008</v>
      </c>
      <c r="S19" s="11">
        <v>2.762</v>
      </c>
      <c r="T19" s="11">
        <v>1</v>
      </c>
      <c r="U19" s="43">
        <f t="shared" si="4"/>
        <v>8.0894215256971638</v>
      </c>
      <c r="V19" s="46">
        <f t="shared" si="3"/>
        <v>0.25416364952932657</v>
      </c>
    </row>
    <row r="20" spans="1:22" x14ac:dyDescent="0.25">
      <c r="A20" s="53" t="s">
        <v>13</v>
      </c>
      <c r="B20" s="30" t="s">
        <v>14</v>
      </c>
      <c r="C20" s="11" t="s">
        <v>36</v>
      </c>
      <c r="D20" s="30" t="s">
        <v>22</v>
      </c>
      <c r="E20" s="11" t="s">
        <v>15</v>
      </c>
      <c r="F20" s="11">
        <v>125</v>
      </c>
      <c r="G20" s="11" t="s">
        <v>50</v>
      </c>
      <c r="H20" s="44">
        <f t="shared" si="1"/>
        <v>13.600000000000001</v>
      </c>
      <c r="I20" s="32">
        <v>4</v>
      </c>
      <c r="J20" s="54">
        <f t="shared" si="2"/>
        <v>-8.0882352941176467</v>
      </c>
      <c r="L20" s="9" t="s">
        <v>13</v>
      </c>
      <c r="M20" s="10" t="s">
        <v>14</v>
      </c>
      <c r="N20" s="11" t="s">
        <v>36</v>
      </c>
      <c r="O20" s="30" t="s">
        <v>22</v>
      </c>
      <c r="P20" s="11" t="s">
        <v>15</v>
      </c>
      <c r="Q20" s="36">
        <f t="shared" si="0"/>
        <v>125</v>
      </c>
      <c r="R20" s="11">
        <v>117</v>
      </c>
      <c r="S20" s="11">
        <v>23.4</v>
      </c>
      <c r="T20" s="11">
        <v>1</v>
      </c>
      <c r="U20" s="43">
        <f t="shared" si="4"/>
        <v>6.8376068376068382</v>
      </c>
      <c r="V20" s="46">
        <f t="shared" si="3"/>
        <v>0.34188034188034189</v>
      </c>
    </row>
    <row r="21" spans="1:22" x14ac:dyDescent="0.25">
      <c r="A21" s="53" t="s">
        <v>13</v>
      </c>
      <c r="B21" s="30" t="s">
        <v>14</v>
      </c>
      <c r="C21" s="11" t="s">
        <v>37</v>
      </c>
      <c r="D21" s="30" t="s">
        <v>29</v>
      </c>
      <c r="E21" s="11" t="s">
        <v>15</v>
      </c>
      <c r="F21" s="11">
        <v>78.099999999999994</v>
      </c>
      <c r="G21" s="11" t="s">
        <v>48</v>
      </c>
      <c r="H21" s="44">
        <f t="shared" ref="H21:H22" si="5">G21*0.1</f>
        <v>8.2700000000000014</v>
      </c>
      <c r="I21" s="32" t="s">
        <v>40</v>
      </c>
      <c r="J21" s="54">
        <f t="shared" ref="J21:J22" si="6">((F21-G21)/G21)*100</f>
        <v>-5.5622732769044845</v>
      </c>
      <c r="L21" s="9" t="s">
        <v>13</v>
      </c>
      <c r="M21" s="10" t="s">
        <v>14</v>
      </c>
      <c r="N21" s="11" t="s">
        <v>37</v>
      </c>
      <c r="O21" s="30" t="s">
        <v>29</v>
      </c>
      <c r="P21" s="11" t="s">
        <v>15</v>
      </c>
      <c r="Q21" s="36">
        <f t="shared" si="0"/>
        <v>78.099999999999994</v>
      </c>
      <c r="R21" s="11">
        <v>73.05</v>
      </c>
      <c r="S21" s="11">
        <v>11.42</v>
      </c>
      <c r="T21" s="11" t="s">
        <v>39</v>
      </c>
      <c r="U21" s="43">
        <f t="shared" si="4"/>
        <v>6.9130732375085522</v>
      </c>
      <c r="V21" s="46">
        <f t="shared" si="3"/>
        <v>0.44220665499124318</v>
      </c>
    </row>
    <row r="22" spans="1:22" ht="15.75" thickBot="1" x14ac:dyDescent="0.3">
      <c r="A22" s="66" t="s">
        <v>13</v>
      </c>
      <c r="B22" s="48" t="s">
        <v>14</v>
      </c>
      <c r="C22" s="15" t="s">
        <v>38</v>
      </c>
      <c r="D22" s="48" t="s">
        <v>23</v>
      </c>
      <c r="E22" s="15" t="s">
        <v>15</v>
      </c>
      <c r="F22" s="15">
        <v>71.900000000000006</v>
      </c>
      <c r="G22" s="15" t="s">
        <v>49</v>
      </c>
      <c r="H22" s="45">
        <f t="shared" si="5"/>
        <v>7.43</v>
      </c>
      <c r="I22" s="49" t="s">
        <v>40</v>
      </c>
      <c r="J22" s="55">
        <f t="shared" si="6"/>
        <v>-3.2301480484522096</v>
      </c>
      <c r="L22" s="20" t="s">
        <v>13</v>
      </c>
      <c r="M22" s="21" t="s">
        <v>14</v>
      </c>
      <c r="N22" s="15" t="s">
        <v>38</v>
      </c>
      <c r="O22" s="48" t="s">
        <v>23</v>
      </c>
      <c r="P22" s="15" t="s">
        <v>15</v>
      </c>
      <c r="Q22" s="42">
        <f t="shared" si="0"/>
        <v>71.900000000000006</v>
      </c>
      <c r="R22" s="15">
        <v>66.64</v>
      </c>
      <c r="S22" s="15">
        <v>15.61</v>
      </c>
      <c r="T22" s="15" t="s">
        <v>39</v>
      </c>
      <c r="U22" s="51">
        <f t="shared" si="4"/>
        <v>7.8931572629051692</v>
      </c>
      <c r="V22" s="47">
        <f t="shared" si="3"/>
        <v>0.33696348494554806</v>
      </c>
    </row>
    <row r="23" spans="1:22" x14ac:dyDescent="0.25">
      <c r="F23" s="50"/>
      <c r="J23" s="50"/>
    </row>
  </sheetData>
  <sheetProtection algorithmName="SHA-512" hashValue="8C5e6Fs3nhgfq7jwlhcuSjvROFtq5FdXax8lohq0+d7HXcHq5VoR/lOH9oNr7mfRuwPSPj1kd/PzedkBK81t7A==" saltValue="aiTb0QTQ7vWN0/RBXep6Rg==" spinCount="100000" sheet="1" objects="1" scenarios="1" selectLockedCells="1" selectUnlockedCells="1"/>
  <mergeCells count="3">
    <mergeCell ref="A2:J2"/>
    <mergeCell ref="A8:J8"/>
    <mergeCell ref="K8:V8"/>
  </mergeCells>
  <conditionalFormatting sqref="V14:V19">
    <cfRule type="cellIs" dxfId="23" priority="10" stopIfTrue="1" operator="between">
      <formula>-2</formula>
      <formula>2</formula>
    </cfRule>
    <cfRule type="cellIs" dxfId="22" priority="11" stopIfTrue="1" operator="between">
      <formula>-3</formula>
      <formula>3</formula>
    </cfRule>
    <cfRule type="cellIs" dxfId="21" priority="12" operator="notBetween">
      <formula>-3</formula>
      <formula>3</formula>
    </cfRule>
  </conditionalFormatting>
  <conditionalFormatting sqref="V20:V22">
    <cfRule type="cellIs" dxfId="20" priority="7" stopIfTrue="1" operator="between">
      <formula>-2</formula>
      <formula>2</formula>
    </cfRule>
    <cfRule type="cellIs" dxfId="19" priority="8" stopIfTrue="1" operator="between">
      <formula>-3</formula>
      <formula>3</formula>
    </cfRule>
    <cfRule type="cellIs" dxfId="18" priority="9" operator="notBetween">
      <formula>-3</formula>
      <formula>3</formula>
    </cfRule>
  </conditionalFormatting>
  <conditionalFormatting sqref="J14:J22">
    <cfRule type="cellIs" dxfId="17" priority="1" stopIfTrue="1" operator="notBetween">
      <formula>-20</formula>
      <formula>20</formula>
    </cfRule>
    <cfRule type="cellIs" dxfId="16" priority="2" stopIfTrue="1" operator="between">
      <formula>-20</formula>
      <formula>20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3"/>
  <sheetViews>
    <sheetView topLeftCell="A2" zoomScale="80" zoomScaleNormal="80" zoomScalePageLayoutView="85" workbookViewId="0">
      <selection activeCell="E6" sqref="E6:F6"/>
    </sheetView>
  </sheetViews>
  <sheetFormatPr defaultColWidth="9.140625" defaultRowHeight="15" x14ac:dyDescent="0.25"/>
  <cols>
    <col min="1" max="1" width="11" style="6" customWidth="1"/>
    <col min="2" max="2" width="11.5703125" style="2" customWidth="1"/>
    <col min="3" max="3" width="7.140625" style="2" customWidth="1"/>
    <col min="4" max="4" width="47" style="6" bestFit="1" customWidth="1"/>
    <col min="5" max="5" width="12.42578125" style="6" customWidth="1"/>
    <col min="6" max="6" width="12.28515625" style="6" customWidth="1"/>
    <col min="7" max="7" width="11.28515625" style="6" bestFit="1" customWidth="1"/>
    <col min="8" max="8" width="12" style="6" bestFit="1" customWidth="1"/>
    <col min="9" max="9" width="9.5703125" style="6" customWidth="1"/>
    <col min="10" max="10" width="13.28515625" style="6" customWidth="1"/>
    <col min="11" max="11" width="6.5703125" style="6" customWidth="1"/>
    <col min="12" max="12" width="9.140625" style="6"/>
    <col min="13" max="13" width="9.42578125" style="6" bestFit="1" customWidth="1"/>
    <col min="14" max="14" width="9.140625" style="6"/>
    <col min="15" max="15" width="47" style="6" bestFit="1" customWidth="1"/>
    <col min="16" max="16" width="9.140625" style="6"/>
    <col min="17" max="17" width="11.7109375" style="6" customWidth="1"/>
    <col min="18" max="20" width="9.140625" style="6"/>
    <col min="21" max="21" width="11.7109375" style="6" bestFit="1" customWidth="1"/>
    <col min="22" max="16384" width="9.140625" style="6"/>
  </cols>
  <sheetData>
    <row r="1" spans="1:22" s="3" customFormat="1" ht="15.75" hidden="1" thickBot="1" x14ac:dyDescent="0.3">
      <c r="B1" s="1"/>
      <c r="C1" s="1"/>
      <c r="D1" s="4"/>
    </row>
    <row r="2" spans="1:22" ht="18.75" x14ac:dyDescent="0.3">
      <c r="A2" s="67" t="s">
        <v>12</v>
      </c>
      <c r="B2" s="68"/>
      <c r="C2" s="68"/>
      <c r="D2" s="68"/>
      <c r="E2" s="68"/>
      <c r="F2" s="68"/>
      <c r="G2" s="68"/>
      <c r="H2" s="68"/>
      <c r="I2" s="68"/>
      <c r="J2" s="69"/>
    </row>
    <row r="3" spans="1:22" s="8" customFormat="1" ht="12.75" x14ac:dyDescent="0.2">
      <c r="A3" s="61"/>
      <c r="B3" s="7"/>
      <c r="C3" s="7"/>
      <c r="D3" s="58">
        <v>44537</v>
      </c>
      <c r="E3" s="7"/>
      <c r="F3" s="7"/>
      <c r="G3" s="7" t="s">
        <v>52</v>
      </c>
      <c r="H3" s="7"/>
      <c r="I3" s="7"/>
      <c r="J3" s="62" t="s">
        <v>17</v>
      </c>
    </row>
    <row r="4" spans="1:22" s="8" customFormat="1" ht="13.5" thickBot="1" x14ac:dyDescent="0.25">
      <c r="A4" s="63"/>
      <c r="B4" s="64"/>
      <c r="C4" s="64"/>
      <c r="D4" s="64"/>
      <c r="E4" s="64"/>
      <c r="F4" s="64"/>
      <c r="G4" s="64"/>
      <c r="H4" s="64"/>
      <c r="I4" s="64"/>
      <c r="J4" s="65"/>
    </row>
    <row r="5" spans="1:22" ht="15.75" thickBot="1" x14ac:dyDescent="0.3"/>
    <row r="6" spans="1:22" s="41" customFormat="1" ht="16.5" thickTop="1" thickBot="1" x14ac:dyDescent="0.3">
      <c r="A6" s="37" t="s">
        <v>7</v>
      </c>
      <c r="B6" s="38">
        <v>761</v>
      </c>
      <c r="C6" s="5"/>
      <c r="D6" s="39"/>
      <c r="E6" s="39"/>
      <c r="F6" s="40"/>
      <c r="G6" s="39"/>
      <c r="H6" s="39"/>
      <c r="I6" s="39"/>
      <c r="J6" s="39"/>
    </row>
    <row r="7" spans="1:22" ht="16.5" thickTop="1" thickBot="1" x14ac:dyDescent="0.3">
      <c r="A7" s="16"/>
      <c r="B7" s="17"/>
      <c r="C7" s="18"/>
      <c r="D7" s="16"/>
      <c r="E7" s="16"/>
      <c r="F7" s="17"/>
      <c r="G7" s="16"/>
      <c r="H7" s="16"/>
      <c r="I7" s="16"/>
      <c r="J7" s="16"/>
    </row>
    <row r="8" spans="1:22" ht="16.5" thickTop="1" thickBot="1" x14ac:dyDescent="0.3">
      <c r="A8" s="70" t="s">
        <v>18</v>
      </c>
      <c r="B8" s="71"/>
      <c r="C8" s="71"/>
      <c r="D8" s="71"/>
      <c r="E8" s="71"/>
      <c r="F8" s="71"/>
      <c r="G8" s="71"/>
      <c r="H8" s="71"/>
      <c r="I8" s="71"/>
      <c r="J8" s="71"/>
      <c r="K8" s="70" t="s">
        <v>19</v>
      </c>
      <c r="L8" s="71"/>
      <c r="M8" s="71"/>
      <c r="N8" s="71"/>
      <c r="O8" s="71"/>
      <c r="P8" s="71"/>
      <c r="Q8" s="71"/>
      <c r="R8" s="71"/>
      <c r="S8" s="71"/>
      <c r="T8" s="71"/>
      <c r="U8" s="71"/>
      <c r="V8" s="72"/>
    </row>
    <row r="9" spans="1:22" ht="15.75" thickTop="1" x14ac:dyDescent="0.25">
      <c r="A9" s="3"/>
    </row>
    <row r="10" spans="1:22" ht="15.75" thickBot="1" x14ac:dyDescent="0.3"/>
    <row r="11" spans="1:22" s="28" customFormat="1" ht="30.75" thickBot="1" x14ac:dyDescent="0.3">
      <c r="A11" s="52" t="s">
        <v>1</v>
      </c>
      <c r="B11" s="23" t="s">
        <v>10</v>
      </c>
      <c r="C11" s="23" t="s">
        <v>2</v>
      </c>
      <c r="D11" s="23" t="s">
        <v>3</v>
      </c>
      <c r="E11" s="23" t="s">
        <v>4</v>
      </c>
      <c r="F11" s="35" t="s">
        <v>11</v>
      </c>
      <c r="G11" s="24" t="s">
        <v>16</v>
      </c>
      <c r="H11" s="25" t="s">
        <v>8</v>
      </c>
      <c r="I11" s="26" t="s">
        <v>9</v>
      </c>
      <c r="J11" s="27" t="s">
        <v>5</v>
      </c>
      <c r="K11" s="6"/>
      <c r="L11" s="22" t="s">
        <v>1</v>
      </c>
      <c r="M11" s="23" t="s">
        <v>10</v>
      </c>
      <c r="N11" s="23" t="s">
        <v>2</v>
      </c>
      <c r="O11" s="23" t="s">
        <v>3</v>
      </c>
      <c r="P11" s="23" t="s">
        <v>4</v>
      </c>
      <c r="Q11" s="35" t="s">
        <v>11</v>
      </c>
      <c r="R11" s="29" t="s">
        <v>0</v>
      </c>
      <c r="S11" s="25" t="s">
        <v>8</v>
      </c>
      <c r="T11" s="26" t="s">
        <v>9</v>
      </c>
      <c r="U11" s="26" t="s">
        <v>5</v>
      </c>
      <c r="V11" s="27" t="s">
        <v>6</v>
      </c>
    </row>
    <row r="12" spans="1:22" x14ac:dyDescent="0.25">
      <c r="A12" s="53"/>
      <c r="B12" s="12"/>
      <c r="C12" s="11"/>
      <c r="D12" s="12"/>
      <c r="E12" s="13"/>
      <c r="F12" s="13"/>
      <c r="G12" s="13"/>
      <c r="H12" s="13"/>
      <c r="I12" s="13"/>
      <c r="J12" s="19"/>
      <c r="L12" s="9"/>
      <c r="M12" s="10"/>
      <c r="N12" s="11"/>
      <c r="O12" s="12"/>
      <c r="P12" s="13"/>
      <c r="Q12" s="13"/>
      <c r="R12" s="13"/>
      <c r="S12" s="13"/>
      <c r="T12" s="13"/>
      <c r="U12" s="11"/>
      <c r="V12" s="14"/>
    </row>
    <row r="13" spans="1:22" x14ac:dyDescent="0.25">
      <c r="A13" s="53"/>
      <c r="B13" s="12"/>
      <c r="C13" s="11"/>
      <c r="D13" s="12"/>
      <c r="E13" s="11"/>
      <c r="F13" s="11"/>
      <c r="G13" s="11"/>
      <c r="H13" s="11"/>
      <c r="I13" s="11"/>
      <c r="J13" s="19"/>
      <c r="L13" s="9"/>
      <c r="M13" s="10"/>
      <c r="N13" s="11"/>
      <c r="O13" s="12"/>
      <c r="P13" s="11"/>
      <c r="Q13" s="11"/>
      <c r="R13" s="11"/>
      <c r="S13" s="11"/>
      <c r="T13" s="11"/>
      <c r="U13" s="11"/>
      <c r="V13" s="19"/>
    </row>
    <row r="14" spans="1:22" x14ac:dyDescent="0.25">
      <c r="A14" s="53" t="s">
        <v>13</v>
      </c>
      <c r="B14" s="30" t="s">
        <v>14</v>
      </c>
      <c r="C14" s="11" t="s">
        <v>30</v>
      </c>
      <c r="D14" s="30" t="s">
        <v>24</v>
      </c>
      <c r="E14" s="11" t="s">
        <v>15</v>
      </c>
      <c r="F14" s="11">
        <v>109</v>
      </c>
      <c r="G14" s="11" t="s">
        <v>43</v>
      </c>
      <c r="H14" s="44">
        <f>G14*0.1</f>
        <v>9.36</v>
      </c>
      <c r="I14" s="32">
        <v>4</v>
      </c>
      <c r="J14" s="54">
        <f>((F14-G14)/G14)*100</f>
        <v>16.452991452991462</v>
      </c>
      <c r="L14" s="9" t="s">
        <v>13</v>
      </c>
      <c r="M14" s="10" t="s">
        <v>14</v>
      </c>
      <c r="N14" s="11" t="s">
        <v>30</v>
      </c>
      <c r="O14" s="30" t="s">
        <v>24</v>
      </c>
      <c r="P14" s="11" t="s">
        <v>15</v>
      </c>
      <c r="Q14" s="36">
        <f t="shared" ref="Q14:Q22" si="0">F14</f>
        <v>109</v>
      </c>
      <c r="R14" s="11">
        <v>94.52</v>
      </c>
      <c r="S14" s="11">
        <v>25.72</v>
      </c>
      <c r="T14" s="11">
        <v>1</v>
      </c>
      <c r="U14" s="43">
        <f>((Q14-R14)/R14)*100</f>
        <v>15.319509098603476</v>
      </c>
      <c r="V14" s="46">
        <f>(Q14-R14)/S14</f>
        <v>0.56298600311042013</v>
      </c>
    </row>
    <row r="15" spans="1:22" s="34" customFormat="1" x14ac:dyDescent="0.25">
      <c r="A15" s="53" t="s">
        <v>13</v>
      </c>
      <c r="B15" s="30" t="s">
        <v>14</v>
      </c>
      <c r="C15" s="11" t="s">
        <v>31</v>
      </c>
      <c r="D15" s="30" t="s">
        <v>25</v>
      </c>
      <c r="E15" s="11" t="s">
        <v>15</v>
      </c>
      <c r="F15" s="11">
        <v>124</v>
      </c>
      <c r="G15" s="11" t="s">
        <v>44</v>
      </c>
      <c r="H15" s="44">
        <f t="shared" ref="H15:H20" si="1">G15*0.1</f>
        <v>9.89</v>
      </c>
      <c r="I15" s="32">
        <v>4</v>
      </c>
      <c r="J15" s="54">
        <f t="shared" ref="J15:J20" si="2">((F15-G15)/G15)*100</f>
        <v>25.379170879676433</v>
      </c>
      <c r="L15" s="31" t="s">
        <v>13</v>
      </c>
      <c r="M15" s="33" t="s">
        <v>14</v>
      </c>
      <c r="N15" s="11" t="s">
        <v>31</v>
      </c>
      <c r="O15" s="30" t="s">
        <v>25</v>
      </c>
      <c r="P15" s="32" t="s">
        <v>15</v>
      </c>
      <c r="Q15" s="36">
        <f t="shared" si="0"/>
        <v>124</v>
      </c>
      <c r="R15" s="32">
        <v>99.25</v>
      </c>
      <c r="S15" s="32">
        <v>26.7</v>
      </c>
      <c r="T15" s="32">
        <v>1</v>
      </c>
      <c r="U15" s="43">
        <f>((Q15-R15)/R15)*100</f>
        <v>24.937027707808564</v>
      </c>
      <c r="V15" s="46">
        <f t="shared" ref="V15:V22" si="3">(Q15-R15)/S15</f>
        <v>0.9269662921348315</v>
      </c>
    </row>
    <row r="16" spans="1:22" x14ac:dyDescent="0.25">
      <c r="A16" s="53" t="s">
        <v>13</v>
      </c>
      <c r="B16" s="30" t="s">
        <v>14</v>
      </c>
      <c r="C16" s="11" t="s">
        <v>32</v>
      </c>
      <c r="D16" s="30" t="s">
        <v>26</v>
      </c>
      <c r="E16" s="11" t="s">
        <v>15</v>
      </c>
      <c r="F16" s="11">
        <v>176</v>
      </c>
      <c r="G16" s="11" t="s">
        <v>51</v>
      </c>
      <c r="H16" s="44">
        <f t="shared" si="1"/>
        <v>13</v>
      </c>
      <c r="I16" s="32">
        <v>4</v>
      </c>
      <c r="J16" s="54">
        <f t="shared" si="2"/>
        <v>35.384615384615387</v>
      </c>
      <c r="L16" s="9" t="s">
        <v>13</v>
      </c>
      <c r="M16" s="10" t="s">
        <v>14</v>
      </c>
      <c r="N16" s="11" t="s">
        <v>32</v>
      </c>
      <c r="O16" s="30" t="s">
        <v>26</v>
      </c>
      <c r="P16" s="11" t="s">
        <v>15</v>
      </c>
      <c r="Q16" s="36">
        <f t="shared" si="0"/>
        <v>176</v>
      </c>
      <c r="R16" s="11">
        <v>133.5</v>
      </c>
      <c r="S16" s="11">
        <v>39.799999999999997</v>
      </c>
      <c r="T16" s="11">
        <v>1</v>
      </c>
      <c r="U16" s="43">
        <f t="shared" ref="U16:U22" si="4">((Q16-R16)/R16)*100</f>
        <v>31.835205992509362</v>
      </c>
      <c r="V16" s="46">
        <f t="shared" si="3"/>
        <v>1.0678391959798996</v>
      </c>
    </row>
    <row r="17" spans="1:22" x14ac:dyDescent="0.25">
      <c r="A17" s="53" t="s">
        <v>13</v>
      </c>
      <c r="B17" s="30" t="s">
        <v>14</v>
      </c>
      <c r="C17" s="11" t="s">
        <v>33</v>
      </c>
      <c r="D17" s="30" t="s">
        <v>21</v>
      </c>
      <c r="E17" s="11" t="s">
        <v>15</v>
      </c>
      <c r="F17" s="11">
        <v>44.2</v>
      </c>
      <c r="G17" s="11" t="s">
        <v>45</v>
      </c>
      <c r="H17" s="44">
        <f t="shared" si="1"/>
        <v>4.1000000000000005</v>
      </c>
      <c r="I17" s="32">
        <v>4</v>
      </c>
      <c r="J17" s="54">
        <f t="shared" si="2"/>
        <v>7.8048780487804947</v>
      </c>
      <c r="L17" s="9" t="s">
        <v>13</v>
      </c>
      <c r="M17" s="10" t="s">
        <v>14</v>
      </c>
      <c r="N17" s="11" t="s">
        <v>33</v>
      </c>
      <c r="O17" s="30" t="s">
        <v>21</v>
      </c>
      <c r="P17" s="11" t="s">
        <v>15</v>
      </c>
      <c r="Q17" s="36">
        <f t="shared" si="0"/>
        <v>44.2</v>
      </c>
      <c r="R17" s="11">
        <v>38.130000000000003</v>
      </c>
      <c r="S17" s="11">
        <v>9.07</v>
      </c>
      <c r="T17" s="11">
        <v>1</v>
      </c>
      <c r="U17" s="43">
        <f t="shared" si="4"/>
        <v>15.919223708366115</v>
      </c>
      <c r="V17" s="46">
        <f t="shared" si="3"/>
        <v>0.66923925027563402</v>
      </c>
    </row>
    <row r="18" spans="1:22" x14ac:dyDescent="0.25">
      <c r="A18" s="53" t="s">
        <v>13</v>
      </c>
      <c r="B18" s="30" t="s">
        <v>14</v>
      </c>
      <c r="C18" s="11" t="s">
        <v>34</v>
      </c>
      <c r="D18" s="30" t="s">
        <v>27</v>
      </c>
      <c r="E18" s="11" t="s">
        <v>15</v>
      </c>
      <c r="F18" s="11">
        <v>7.9</v>
      </c>
      <c r="G18" s="11" t="s">
        <v>46</v>
      </c>
      <c r="H18" s="44">
        <f t="shared" si="1"/>
        <v>0.7400000000000001</v>
      </c>
      <c r="I18" s="32">
        <v>4</v>
      </c>
      <c r="J18" s="54">
        <f t="shared" si="2"/>
        <v>6.7567567567567561</v>
      </c>
      <c r="L18" s="9" t="s">
        <v>13</v>
      </c>
      <c r="M18" s="10" t="s">
        <v>14</v>
      </c>
      <c r="N18" s="11" t="s">
        <v>34</v>
      </c>
      <c r="O18" s="30" t="s">
        <v>27</v>
      </c>
      <c r="P18" s="11" t="s">
        <v>15</v>
      </c>
      <c r="Q18" s="36">
        <f t="shared" si="0"/>
        <v>7.9</v>
      </c>
      <c r="R18" s="11">
        <v>6.63</v>
      </c>
      <c r="S18" s="11">
        <v>1.5660000000000001</v>
      </c>
      <c r="T18" s="11">
        <v>1</v>
      </c>
      <c r="U18" s="43">
        <f t="shared" si="4"/>
        <v>19.155354449472103</v>
      </c>
      <c r="V18" s="46">
        <f t="shared" si="3"/>
        <v>0.810983397190294</v>
      </c>
    </row>
    <row r="19" spans="1:22" x14ac:dyDescent="0.25">
      <c r="A19" s="53" t="s">
        <v>13</v>
      </c>
      <c r="B19" s="30" t="s">
        <v>14</v>
      </c>
      <c r="C19" s="11" t="s">
        <v>35</v>
      </c>
      <c r="D19" s="30" t="s">
        <v>28</v>
      </c>
      <c r="E19" s="11" t="s">
        <v>15</v>
      </c>
      <c r="F19" s="11">
        <v>9.4</v>
      </c>
      <c r="G19" s="11" t="s">
        <v>47</v>
      </c>
      <c r="H19" s="44">
        <f t="shared" si="1"/>
        <v>1.01</v>
      </c>
      <c r="I19" s="32">
        <v>4</v>
      </c>
      <c r="J19" s="54">
        <f t="shared" si="2"/>
        <v>-6.9306930693069244</v>
      </c>
      <c r="L19" s="9" t="s">
        <v>13</v>
      </c>
      <c r="M19" s="10" t="s">
        <v>14</v>
      </c>
      <c r="N19" s="11" t="s">
        <v>35</v>
      </c>
      <c r="O19" s="30" t="s">
        <v>28</v>
      </c>
      <c r="P19" s="11" t="s">
        <v>15</v>
      </c>
      <c r="Q19" s="36">
        <f t="shared" si="0"/>
        <v>9.4</v>
      </c>
      <c r="R19" s="11">
        <v>8.6780000000000008</v>
      </c>
      <c r="S19" s="11">
        <v>2.762</v>
      </c>
      <c r="T19" s="11">
        <v>1</v>
      </c>
      <c r="U19" s="43">
        <f t="shared" si="4"/>
        <v>8.3198893754321208</v>
      </c>
      <c r="V19" s="46">
        <f t="shared" si="3"/>
        <v>0.26140477914554655</v>
      </c>
    </row>
    <row r="20" spans="1:22" x14ac:dyDescent="0.25">
      <c r="A20" s="53" t="s">
        <v>13</v>
      </c>
      <c r="B20" s="30" t="s">
        <v>14</v>
      </c>
      <c r="C20" s="11" t="s">
        <v>36</v>
      </c>
      <c r="D20" s="30" t="s">
        <v>22</v>
      </c>
      <c r="E20" s="11" t="s">
        <v>15</v>
      </c>
      <c r="F20" s="11">
        <v>146</v>
      </c>
      <c r="G20" s="11" t="s">
        <v>50</v>
      </c>
      <c r="H20" s="44">
        <f t="shared" si="1"/>
        <v>13.600000000000001</v>
      </c>
      <c r="I20" s="32">
        <v>4</v>
      </c>
      <c r="J20" s="54">
        <f t="shared" si="2"/>
        <v>7.3529411764705888</v>
      </c>
      <c r="L20" s="9" t="s">
        <v>13</v>
      </c>
      <c r="M20" s="10" t="s">
        <v>14</v>
      </c>
      <c r="N20" s="11" t="s">
        <v>36</v>
      </c>
      <c r="O20" s="30" t="s">
        <v>22</v>
      </c>
      <c r="P20" s="11" t="s">
        <v>15</v>
      </c>
      <c r="Q20" s="36">
        <f t="shared" si="0"/>
        <v>146</v>
      </c>
      <c r="R20" s="11">
        <v>117</v>
      </c>
      <c r="S20" s="11">
        <v>23.4</v>
      </c>
      <c r="T20" s="11">
        <v>1</v>
      </c>
      <c r="U20" s="43">
        <f t="shared" si="4"/>
        <v>24.786324786324787</v>
      </c>
      <c r="V20" s="46">
        <f t="shared" si="3"/>
        <v>1.2393162393162394</v>
      </c>
    </row>
    <row r="21" spans="1:22" x14ac:dyDescent="0.25">
      <c r="A21" s="53" t="s">
        <v>13</v>
      </c>
      <c r="B21" s="30" t="s">
        <v>14</v>
      </c>
      <c r="C21" s="11" t="s">
        <v>37</v>
      </c>
      <c r="D21" s="30" t="s">
        <v>29</v>
      </c>
      <c r="E21" s="11" t="s">
        <v>15</v>
      </c>
      <c r="F21" s="11">
        <v>84.9</v>
      </c>
      <c r="G21" s="11" t="s">
        <v>48</v>
      </c>
      <c r="H21" s="44">
        <f t="shared" ref="H21:H22" si="5">G21*0.1</f>
        <v>8.2700000000000014</v>
      </c>
      <c r="I21" s="32" t="s">
        <v>40</v>
      </c>
      <c r="J21" s="54">
        <f t="shared" ref="J21:J22" si="6">((F21-G21)/G21)*100</f>
        <v>2.6602176541717082</v>
      </c>
      <c r="L21" s="9" t="s">
        <v>13</v>
      </c>
      <c r="M21" s="10" t="s">
        <v>14</v>
      </c>
      <c r="N21" s="11" t="s">
        <v>37</v>
      </c>
      <c r="O21" s="30" t="s">
        <v>29</v>
      </c>
      <c r="P21" s="11" t="s">
        <v>15</v>
      </c>
      <c r="Q21" s="36">
        <f t="shared" si="0"/>
        <v>84.9</v>
      </c>
      <c r="R21" s="11">
        <v>73.05</v>
      </c>
      <c r="S21" s="11">
        <v>11.42</v>
      </c>
      <c r="T21" s="11" t="s">
        <v>39</v>
      </c>
      <c r="U21" s="43">
        <f t="shared" si="4"/>
        <v>16.221765913757714</v>
      </c>
      <c r="V21" s="46">
        <f t="shared" si="3"/>
        <v>1.0376532399299483</v>
      </c>
    </row>
    <row r="22" spans="1:22" ht="15.75" thickBot="1" x14ac:dyDescent="0.3">
      <c r="A22" s="66" t="s">
        <v>13</v>
      </c>
      <c r="B22" s="48" t="s">
        <v>14</v>
      </c>
      <c r="C22" s="15" t="s">
        <v>38</v>
      </c>
      <c r="D22" s="48" t="s">
        <v>23</v>
      </c>
      <c r="E22" s="15" t="s">
        <v>15</v>
      </c>
      <c r="F22" s="15">
        <v>81.400000000000006</v>
      </c>
      <c r="G22" s="15" t="s">
        <v>49</v>
      </c>
      <c r="H22" s="45">
        <f t="shared" si="5"/>
        <v>7.43</v>
      </c>
      <c r="I22" s="49" t="s">
        <v>40</v>
      </c>
      <c r="J22" s="55">
        <f t="shared" si="6"/>
        <v>9.5558546433378311</v>
      </c>
      <c r="L22" s="20" t="s">
        <v>13</v>
      </c>
      <c r="M22" s="21" t="s">
        <v>14</v>
      </c>
      <c r="N22" s="15" t="s">
        <v>38</v>
      </c>
      <c r="O22" s="48" t="s">
        <v>23</v>
      </c>
      <c r="P22" s="15" t="s">
        <v>15</v>
      </c>
      <c r="Q22" s="42">
        <f t="shared" si="0"/>
        <v>81.400000000000006</v>
      </c>
      <c r="R22" s="15">
        <v>66.64</v>
      </c>
      <c r="S22" s="15">
        <v>15.61</v>
      </c>
      <c r="T22" s="15" t="s">
        <v>39</v>
      </c>
      <c r="U22" s="51">
        <f t="shared" si="4"/>
        <v>22.148859543817533</v>
      </c>
      <c r="V22" s="47">
        <f t="shared" si="3"/>
        <v>0.94554772581678448</v>
      </c>
    </row>
    <row r="23" spans="1:22" x14ac:dyDescent="0.25">
      <c r="F23" s="50"/>
      <c r="J23" s="50"/>
    </row>
  </sheetData>
  <sheetProtection algorithmName="SHA-512" hashValue="UHdw3Rcuz1xl8eN+tfQ3jWH12UYyr6/OxEf19QfSHnqQEPfa4aZQNrHdqdU40DiWS8to7SrLTJv4RTl8wghHsQ==" saltValue="sI62T6Af2AhhOtbdcrjTdQ==" spinCount="100000" sheet="1" objects="1" scenarios="1" selectLockedCells="1" selectUnlockedCells="1"/>
  <mergeCells count="3">
    <mergeCell ref="A2:J2"/>
    <mergeCell ref="A8:J8"/>
    <mergeCell ref="K8:V8"/>
  </mergeCells>
  <conditionalFormatting sqref="V14:V19">
    <cfRule type="cellIs" dxfId="15" priority="10" stopIfTrue="1" operator="between">
      <formula>-2</formula>
      <formula>2</formula>
    </cfRule>
    <cfRule type="cellIs" dxfId="14" priority="11" stopIfTrue="1" operator="between">
      <formula>-3</formula>
      <formula>3</formula>
    </cfRule>
    <cfRule type="cellIs" dxfId="13" priority="12" operator="notBetween">
      <formula>-3</formula>
      <formula>3</formula>
    </cfRule>
  </conditionalFormatting>
  <conditionalFormatting sqref="V20:V22">
    <cfRule type="cellIs" dxfId="12" priority="7" stopIfTrue="1" operator="between">
      <formula>-2</formula>
      <formula>2</formula>
    </cfRule>
    <cfRule type="cellIs" dxfId="11" priority="8" stopIfTrue="1" operator="between">
      <formula>-3</formula>
      <formula>3</formula>
    </cfRule>
    <cfRule type="cellIs" dxfId="10" priority="9" operator="notBetween">
      <formula>-3</formula>
      <formula>3</formula>
    </cfRule>
  </conditionalFormatting>
  <conditionalFormatting sqref="J14:J22">
    <cfRule type="cellIs" dxfId="9" priority="1" stopIfTrue="1" operator="notBetween">
      <formula>-20</formula>
      <formula>20</formula>
    </cfRule>
    <cfRule type="cellIs" dxfId="8" priority="2" stopIfTrue="1" operator="between">
      <formula>-20</formula>
      <formula>20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3"/>
  <sheetViews>
    <sheetView topLeftCell="A2" zoomScale="80" zoomScaleNormal="80" zoomScalePageLayoutView="85" workbookViewId="0">
      <selection activeCell="E6" sqref="E6:F6"/>
    </sheetView>
  </sheetViews>
  <sheetFormatPr defaultColWidth="9.140625" defaultRowHeight="15" x14ac:dyDescent="0.25"/>
  <cols>
    <col min="1" max="1" width="11" style="6" customWidth="1"/>
    <col min="2" max="2" width="11.5703125" style="2" customWidth="1"/>
    <col min="3" max="3" width="7.140625" style="2" customWidth="1"/>
    <col min="4" max="4" width="47" style="6" bestFit="1" customWidth="1"/>
    <col min="5" max="5" width="12.42578125" style="6" customWidth="1"/>
    <col min="6" max="6" width="12.28515625" style="6" customWidth="1"/>
    <col min="7" max="7" width="11.28515625" style="6" bestFit="1" customWidth="1"/>
    <col min="8" max="8" width="12" style="6" bestFit="1" customWidth="1"/>
    <col min="9" max="9" width="9.5703125" style="6" customWidth="1"/>
    <col min="10" max="10" width="13.28515625" style="6" customWidth="1"/>
    <col min="11" max="11" width="6.5703125" style="6" customWidth="1"/>
    <col min="12" max="12" width="9.140625" style="6"/>
    <col min="13" max="13" width="9.42578125" style="6" bestFit="1" customWidth="1"/>
    <col min="14" max="14" width="9.140625" style="6"/>
    <col min="15" max="15" width="47" style="6" bestFit="1" customWidth="1"/>
    <col min="16" max="16" width="9.140625" style="6"/>
    <col min="17" max="17" width="11.7109375" style="6" customWidth="1"/>
    <col min="18" max="20" width="9.140625" style="6"/>
    <col min="21" max="21" width="11.7109375" style="6" bestFit="1" customWidth="1"/>
    <col min="22" max="16384" width="9.140625" style="6"/>
  </cols>
  <sheetData>
    <row r="1" spans="1:22" s="3" customFormat="1" ht="15.75" hidden="1" thickBot="1" x14ac:dyDescent="0.3">
      <c r="B1" s="1"/>
      <c r="C1" s="1"/>
      <c r="D1" s="4"/>
    </row>
    <row r="2" spans="1:22" ht="18.75" x14ac:dyDescent="0.3">
      <c r="A2" s="67" t="s">
        <v>12</v>
      </c>
      <c r="B2" s="68"/>
      <c r="C2" s="68"/>
      <c r="D2" s="68"/>
      <c r="E2" s="68"/>
      <c r="F2" s="68"/>
      <c r="G2" s="68"/>
      <c r="H2" s="68"/>
      <c r="I2" s="68"/>
      <c r="J2" s="69"/>
    </row>
    <row r="3" spans="1:22" s="8" customFormat="1" ht="12.75" x14ac:dyDescent="0.2">
      <c r="A3" s="61"/>
      <c r="B3" s="7"/>
      <c r="C3" s="7"/>
      <c r="D3" s="58">
        <v>44537</v>
      </c>
      <c r="E3" s="7"/>
      <c r="F3" s="7"/>
      <c r="G3" s="7" t="s">
        <v>52</v>
      </c>
      <c r="H3" s="7"/>
      <c r="I3" s="7"/>
      <c r="J3" s="62" t="s">
        <v>17</v>
      </c>
    </row>
    <row r="4" spans="1:22" s="8" customFormat="1" ht="13.5" thickBot="1" x14ac:dyDescent="0.25">
      <c r="A4" s="63"/>
      <c r="B4" s="64"/>
      <c r="C4" s="64"/>
      <c r="D4" s="64"/>
      <c r="E4" s="64"/>
      <c r="F4" s="64"/>
      <c r="G4" s="64"/>
      <c r="H4" s="64"/>
      <c r="I4" s="64"/>
      <c r="J4" s="65"/>
    </row>
    <row r="5" spans="1:22" ht="15.75" thickBot="1" x14ac:dyDescent="0.3"/>
    <row r="6" spans="1:22" s="41" customFormat="1" ht="16.5" thickTop="1" thickBot="1" x14ac:dyDescent="0.3">
      <c r="A6" s="37" t="s">
        <v>7</v>
      </c>
      <c r="B6" s="38">
        <v>961</v>
      </c>
      <c r="C6" s="5"/>
      <c r="D6" s="39"/>
      <c r="E6" s="39"/>
      <c r="F6" s="40"/>
      <c r="G6" s="39"/>
      <c r="H6" s="39"/>
      <c r="I6" s="39"/>
      <c r="J6" s="39"/>
    </row>
    <row r="7" spans="1:22" ht="16.5" thickTop="1" thickBot="1" x14ac:dyDescent="0.3">
      <c r="A7" s="16"/>
      <c r="B7" s="17"/>
      <c r="C7" s="18"/>
      <c r="D7" s="16"/>
      <c r="E7" s="16"/>
      <c r="F7" s="17"/>
      <c r="G7" s="16"/>
      <c r="H7" s="16"/>
      <c r="I7" s="16"/>
      <c r="J7" s="16"/>
    </row>
    <row r="8" spans="1:22" ht="16.5" thickTop="1" thickBot="1" x14ac:dyDescent="0.3">
      <c r="A8" s="70" t="s">
        <v>18</v>
      </c>
      <c r="B8" s="71"/>
      <c r="C8" s="71"/>
      <c r="D8" s="71"/>
      <c r="E8" s="71"/>
      <c r="F8" s="71"/>
      <c r="G8" s="71"/>
      <c r="H8" s="71"/>
      <c r="I8" s="71"/>
      <c r="J8" s="71"/>
      <c r="K8" s="70" t="s">
        <v>19</v>
      </c>
      <c r="L8" s="71"/>
      <c r="M8" s="71"/>
      <c r="N8" s="71"/>
      <c r="O8" s="71"/>
      <c r="P8" s="71"/>
      <c r="Q8" s="71"/>
      <c r="R8" s="71"/>
      <c r="S8" s="71"/>
      <c r="T8" s="71"/>
      <c r="U8" s="71"/>
      <c r="V8" s="72"/>
    </row>
    <row r="9" spans="1:22" ht="15.75" thickTop="1" x14ac:dyDescent="0.25">
      <c r="A9" s="3"/>
    </row>
    <row r="10" spans="1:22" ht="15.75" thickBot="1" x14ac:dyDescent="0.3"/>
    <row r="11" spans="1:22" s="28" customFormat="1" ht="30.75" thickBot="1" x14ac:dyDescent="0.3">
      <c r="A11" s="52" t="s">
        <v>1</v>
      </c>
      <c r="B11" s="23" t="s">
        <v>10</v>
      </c>
      <c r="C11" s="23" t="s">
        <v>2</v>
      </c>
      <c r="D11" s="23" t="s">
        <v>3</v>
      </c>
      <c r="E11" s="23" t="s">
        <v>4</v>
      </c>
      <c r="F11" s="35" t="s">
        <v>11</v>
      </c>
      <c r="G11" s="24" t="s">
        <v>16</v>
      </c>
      <c r="H11" s="25" t="s">
        <v>8</v>
      </c>
      <c r="I11" s="26" t="s">
        <v>9</v>
      </c>
      <c r="J11" s="27" t="s">
        <v>5</v>
      </c>
      <c r="K11" s="6"/>
      <c r="L11" s="22" t="s">
        <v>1</v>
      </c>
      <c r="M11" s="23" t="s">
        <v>10</v>
      </c>
      <c r="N11" s="23" t="s">
        <v>2</v>
      </c>
      <c r="O11" s="23" t="s">
        <v>3</v>
      </c>
      <c r="P11" s="23" t="s">
        <v>4</v>
      </c>
      <c r="Q11" s="35" t="s">
        <v>11</v>
      </c>
      <c r="R11" s="29" t="s">
        <v>0</v>
      </c>
      <c r="S11" s="25" t="s">
        <v>8</v>
      </c>
      <c r="T11" s="26" t="s">
        <v>9</v>
      </c>
      <c r="U11" s="26" t="s">
        <v>5</v>
      </c>
      <c r="V11" s="27" t="s">
        <v>6</v>
      </c>
    </row>
    <row r="12" spans="1:22" x14ac:dyDescent="0.25">
      <c r="A12" s="53"/>
      <c r="B12" s="12"/>
      <c r="C12" s="11"/>
      <c r="D12" s="12"/>
      <c r="E12" s="13"/>
      <c r="F12" s="13"/>
      <c r="G12" s="13"/>
      <c r="H12" s="13"/>
      <c r="I12" s="13"/>
      <c r="J12" s="19"/>
      <c r="L12" s="9"/>
      <c r="M12" s="10"/>
      <c r="N12" s="11"/>
      <c r="O12" s="12"/>
      <c r="P12" s="13"/>
      <c r="Q12" s="13"/>
      <c r="R12" s="13"/>
      <c r="S12" s="13"/>
      <c r="T12" s="13"/>
      <c r="U12" s="11"/>
      <c r="V12" s="14"/>
    </row>
    <row r="13" spans="1:22" x14ac:dyDescent="0.25">
      <c r="A13" s="53"/>
      <c r="B13" s="12"/>
      <c r="C13" s="11"/>
      <c r="D13" s="12"/>
      <c r="E13" s="11"/>
      <c r="F13" s="11"/>
      <c r="G13" s="11"/>
      <c r="H13" s="11"/>
      <c r="I13" s="11"/>
      <c r="J13" s="19"/>
      <c r="L13" s="9"/>
      <c r="M13" s="10"/>
      <c r="N13" s="11"/>
      <c r="O13" s="12"/>
      <c r="P13" s="11"/>
      <c r="Q13" s="11"/>
      <c r="R13" s="11"/>
      <c r="S13" s="11"/>
      <c r="T13" s="11"/>
      <c r="U13" s="11"/>
      <c r="V13" s="19"/>
    </row>
    <row r="14" spans="1:22" x14ac:dyDescent="0.25">
      <c r="A14" s="53" t="s">
        <v>13</v>
      </c>
      <c r="B14" s="30" t="s">
        <v>14</v>
      </c>
      <c r="C14" s="11" t="s">
        <v>30</v>
      </c>
      <c r="D14" s="30" t="s">
        <v>24</v>
      </c>
      <c r="E14" s="11" t="s">
        <v>15</v>
      </c>
      <c r="F14" s="11">
        <v>448.5</v>
      </c>
      <c r="G14" s="11" t="s">
        <v>43</v>
      </c>
      <c r="H14" s="44">
        <f>G14*0.1</f>
        <v>9.36</v>
      </c>
      <c r="I14" s="32">
        <v>4</v>
      </c>
      <c r="J14" s="54">
        <f>((F14-G14)/G14)*100</f>
        <v>379.16666666666663</v>
      </c>
      <c r="L14" s="9" t="s">
        <v>13</v>
      </c>
      <c r="M14" s="10" t="s">
        <v>14</v>
      </c>
      <c r="N14" s="11" t="s">
        <v>30</v>
      </c>
      <c r="O14" s="30" t="s">
        <v>24</v>
      </c>
      <c r="P14" s="11" t="s">
        <v>15</v>
      </c>
      <c r="Q14" s="36">
        <f t="shared" ref="Q14:Q22" si="0">F14</f>
        <v>448.5</v>
      </c>
      <c r="R14" s="11">
        <v>94.52</v>
      </c>
      <c r="S14" s="11">
        <v>25.72</v>
      </c>
      <c r="T14" s="11">
        <v>1</v>
      </c>
      <c r="U14" s="43">
        <f>((Q14-R14)/R14)*100</f>
        <v>374.50275074058402</v>
      </c>
      <c r="V14" s="46">
        <f>(Q14-R14)/S14</f>
        <v>13.762830482115087</v>
      </c>
    </row>
    <row r="15" spans="1:22" s="34" customFormat="1" x14ac:dyDescent="0.25">
      <c r="A15" s="53" t="s">
        <v>13</v>
      </c>
      <c r="B15" s="30" t="s">
        <v>14</v>
      </c>
      <c r="C15" s="11" t="s">
        <v>31</v>
      </c>
      <c r="D15" s="30" t="s">
        <v>25</v>
      </c>
      <c r="E15" s="11" t="s">
        <v>15</v>
      </c>
      <c r="F15" s="11">
        <v>473.2</v>
      </c>
      <c r="G15" s="11" t="s">
        <v>44</v>
      </c>
      <c r="H15" s="44">
        <f t="shared" ref="H15:H20" si="1">G15*0.1</f>
        <v>9.89</v>
      </c>
      <c r="I15" s="32">
        <v>4</v>
      </c>
      <c r="J15" s="54">
        <f t="shared" ref="J15:J20" si="2">((F15-G15)/G15)*100</f>
        <v>378.46309403437812</v>
      </c>
      <c r="L15" s="31" t="s">
        <v>13</v>
      </c>
      <c r="M15" s="33" t="s">
        <v>14</v>
      </c>
      <c r="N15" s="11" t="s">
        <v>31</v>
      </c>
      <c r="O15" s="30" t="s">
        <v>25</v>
      </c>
      <c r="P15" s="32" t="s">
        <v>15</v>
      </c>
      <c r="Q15" s="36">
        <f t="shared" si="0"/>
        <v>473.2</v>
      </c>
      <c r="R15" s="32">
        <v>99.25</v>
      </c>
      <c r="S15" s="32">
        <v>26.7</v>
      </c>
      <c r="T15" s="32">
        <v>1</v>
      </c>
      <c r="U15" s="43">
        <f>((Q15-R15)/R15)*100</f>
        <v>376.7758186397985</v>
      </c>
      <c r="V15" s="46">
        <f t="shared" ref="V15:V22" si="3">(Q15-R15)/S15</f>
        <v>14.00561797752809</v>
      </c>
    </row>
    <row r="16" spans="1:22" x14ac:dyDescent="0.25">
      <c r="A16" s="53" t="s">
        <v>13</v>
      </c>
      <c r="B16" s="30" t="s">
        <v>14</v>
      </c>
      <c r="C16" s="11" t="s">
        <v>32</v>
      </c>
      <c r="D16" s="30" t="s">
        <v>26</v>
      </c>
      <c r="E16" s="11" t="s">
        <v>15</v>
      </c>
      <c r="F16" s="11">
        <v>612.20000000000005</v>
      </c>
      <c r="G16" s="11" t="s">
        <v>51</v>
      </c>
      <c r="H16" s="44">
        <f t="shared" si="1"/>
        <v>13</v>
      </c>
      <c r="I16" s="32">
        <v>4</v>
      </c>
      <c r="J16" s="54">
        <f t="shared" si="2"/>
        <v>370.92307692307696</v>
      </c>
      <c r="L16" s="9" t="s">
        <v>13</v>
      </c>
      <c r="M16" s="10" t="s">
        <v>14</v>
      </c>
      <c r="N16" s="11" t="s">
        <v>32</v>
      </c>
      <c r="O16" s="30" t="s">
        <v>26</v>
      </c>
      <c r="P16" s="11" t="s">
        <v>15</v>
      </c>
      <c r="Q16" s="36">
        <f t="shared" si="0"/>
        <v>612.20000000000005</v>
      </c>
      <c r="R16" s="11">
        <v>133.5</v>
      </c>
      <c r="S16" s="11">
        <v>39.799999999999997</v>
      </c>
      <c r="T16" s="11">
        <v>1</v>
      </c>
      <c r="U16" s="43">
        <f t="shared" ref="U16:U22" si="4">((Q16-R16)/R16)*100</f>
        <v>358.57677902621725</v>
      </c>
      <c r="V16" s="46">
        <f t="shared" si="3"/>
        <v>12.027638190954775</v>
      </c>
    </row>
    <row r="17" spans="1:22" x14ac:dyDescent="0.25">
      <c r="A17" s="53" t="s">
        <v>13</v>
      </c>
      <c r="B17" s="30" t="s">
        <v>14</v>
      </c>
      <c r="C17" s="11" t="s">
        <v>33</v>
      </c>
      <c r="D17" s="30" t="s">
        <v>21</v>
      </c>
      <c r="E17" s="11" t="s">
        <v>15</v>
      </c>
      <c r="F17" s="11">
        <v>200.9</v>
      </c>
      <c r="G17" s="11" t="s">
        <v>45</v>
      </c>
      <c r="H17" s="44">
        <f t="shared" si="1"/>
        <v>4.1000000000000005</v>
      </c>
      <c r="I17" s="32">
        <v>4</v>
      </c>
      <c r="J17" s="54">
        <f t="shared" si="2"/>
        <v>390.00000000000006</v>
      </c>
      <c r="L17" s="9" t="s">
        <v>13</v>
      </c>
      <c r="M17" s="10" t="s">
        <v>14</v>
      </c>
      <c r="N17" s="11" t="s">
        <v>33</v>
      </c>
      <c r="O17" s="30" t="s">
        <v>21</v>
      </c>
      <c r="P17" s="11" t="s">
        <v>15</v>
      </c>
      <c r="Q17" s="36">
        <f t="shared" si="0"/>
        <v>200.9</v>
      </c>
      <c r="R17" s="11">
        <v>38.130000000000003</v>
      </c>
      <c r="S17" s="11">
        <v>9.07</v>
      </c>
      <c r="T17" s="11">
        <v>1</v>
      </c>
      <c r="U17" s="43">
        <f t="shared" si="4"/>
        <v>426.88172043010752</v>
      </c>
      <c r="V17" s="46">
        <f t="shared" si="3"/>
        <v>17.945975744211687</v>
      </c>
    </row>
    <row r="18" spans="1:22" x14ac:dyDescent="0.25">
      <c r="A18" s="53" t="s">
        <v>13</v>
      </c>
      <c r="B18" s="30" t="s">
        <v>14</v>
      </c>
      <c r="C18" s="11" t="s">
        <v>34</v>
      </c>
      <c r="D18" s="30" t="s">
        <v>27</v>
      </c>
      <c r="E18" s="11" t="s">
        <v>15</v>
      </c>
      <c r="F18" s="11">
        <v>34.9</v>
      </c>
      <c r="G18" s="11" t="s">
        <v>46</v>
      </c>
      <c r="H18" s="44">
        <f t="shared" si="1"/>
        <v>0.7400000000000001</v>
      </c>
      <c r="I18" s="32">
        <v>4</v>
      </c>
      <c r="J18" s="54">
        <f t="shared" si="2"/>
        <v>371.62162162162161</v>
      </c>
      <c r="L18" s="9" t="s">
        <v>13</v>
      </c>
      <c r="M18" s="10" t="s">
        <v>14</v>
      </c>
      <c r="N18" s="11" t="s">
        <v>34</v>
      </c>
      <c r="O18" s="30" t="s">
        <v>27</v>
      </c>
      <c r="P18" s="11" t="s">
        <v>15</v>
      </c>
      <c r="Q18" s="36">
        <f t="shared" si="0"/>
        <v>34.9</v>
      </c>
      <c r="R18" s="11">
        <v>6.63</v>
      </c>
      <c r="S18" s="11">
        <v>1.5660000000000001</v>
      </c>
      <c r="T18" s="11">
        <v>1</v>
      </c>
      <c r="U18" s="43">
        <f t="shared" si="4"/>
        <v>426.39517345399696</v>
      </c>
      <c r="V18" s="46">
        <f t="shared" si="3"/>
        <v>18.052362707535121</v>
      </c>
    </row>
    <row r="19" spans="1:22" x14ac:dyDescent="0.25">
      <c r="A19" s="53" t="s">
        <v>13</v>
      </c>
      <c r="B19" s="30" t="s">
        <v>14</v>
      </c>
      <c r="C19" s="11" t="s">
        <v>35</v>
      </c>
      <c r="D19" s="30" t="s">
        <v>28</v>
      </c>
      <c r="E19" s="11" t="s">
        <v>15</v>
      </c>
      <c r="F19" s="11">
        <v>97</v>
      </c>
      <c r="G19" s="11" t="s">
        <v>47</v>
      </c>
      <c r="H19" s="44">
        <f t="shared" si="1"/>
        <v>1.01</v>
      </c>
      <c r="I19" s="32">
        <v>4</v>
      </c>
      <c r="J19" s="54">
        <f t="shared" si="2"/>
        <v>860.3960396039605</v>
      </c>
      <c r="L19" s="9" t="s">
        <v>13</v>
      </c>
      <c r="M19" s="10" t="s">
        <v>14</v>
      </c>
      <c r="N19" s="11" t="s">
        <v>35</v>
      </c>
      <c r="O19" s="30" t="s">
        <v>28</v>
      </c>
      <c r="P19" s="11" t="s">
        <v>15</v>
      </c>
      <c r="Q19" s="36">
        <f t="shared" si="0"/>
        <v>97</v>
      </c>
      <c r="R19" s="11">
        <v>8.6780000000000008</v>
      </c>
      <c r="S19" s="11">
        <v>2.762</v>
      </c>
      <c r="T19" s="11">
        <v>1</v>
      </c>
      <c r="U19" s="43">
        <f t="shared" si="4"/>
        <v>1017.7690712145654</v>
      </c>
      <c r="V19" s="46">
        <f t="shared" si="3"/>
        <v>31.97755249818972</v>
      </c>
    </row>
    <row r="20" spans="1:22" x14ac:dyDescent="0.25">
      <c r="A20" s="53" t="s">
        <v>13</v>
      </c>
      <c r="B20" s="30" t="s">
        <v>14</v>
      </c>
      <c r="C20" s="11" t="s">
        <v>36</v>
      </c>
      <c r="D20" s="30" t="s">
        <v>22</v>
      </c>
      <c r="E20" s="11" t="s">
        <v>15</v>
      </c>
      <c r="F20" s="11">
        <v>695.7</v>
      </c>
      <c r="G20" s="11" t="s">
        <v>50</v>
      </c>
      <c r="H20" s="44">
        <f t="shared" si="1"/>
        <v>13.600000000000001</v>
      </c>
      <c r="I20" s="32">
        <v>4</v>
      </c>
      <c r="J20" s="54">
        <f t="shared" si="2"/>
        <v>411.5441176470589</v>
      </c>
      <c r="L20" s="9" t="s">
        <v>13</v>
      </c>
      <c r="M20" s="10" t="s">
        <v>14</v>
      </c>
      <c r="N20" s="11" t="s">
        <v>36</v>
      </c>
      <c r="O20" s="30" t="s">
        <v>22</v>
      </c>
      <c r="P20" s="11" t="s">
        <v>15</v>
      </c>
      <c r="Q20" s="36">
        <f t="shared" si="0"/>
        <v>695.7</v>
      </c>
      <c r="R20" s="11">
        <v>117</v>
      </c>
      <c r="S20" s="11">
        <v>23.4</v>
      </c>
      <c r="T20" s="11">
        <v>1</v>
      </c>
      <c r="U20" s="43">
        <f t="shared" si="4"/>
        <v>494.61538461538464</v>
      </c>
      <c r="V20" s="46">
        <f t="shared" si="3"/>
        <v>24.730769230769234</v>
      </c>
    </row>
    <row r="21" spans="1:22" x14ac:dyDescent="0.25">
      <c r="A21" s="53" t="s">
        <v>13</v>
      </c>
      <c r="B21" s="30" t="s">
        <v>14</v>
      </c>
      <c r="C21" s="11" t="s">
        <v>37</v>
      </c>
      <c r="D21" s="30" t="s">
        <v>29</v>
      </c>
      <c r="E21" s="11" t="s">
        <v>15</v>
      </c>
      <c r="F21" s="11">
        <v>409.1</v>
      </c>
      <c r="G21" s="11" t="s">
        <v>48</v>
      </c>
      <c r="H21" s="44">
        <f t="shared" ref="H21:H22" si="5">G21*0.1</f>
        <v>8.2700000000000014</v>
      </c>
      <c r="I21" s="32" t="s">
        <v>40</v>
      </c>
      <c r="J21" s="54">
        <f t="shared" ref="J21:J22" si="6">((F21-G21)/G21)*100</f>
        <v>394.67956469165665</v>
      </c>
      <c r="L21" s="9" t="s">
        <v>13</v>
      </c>
      <c r="M21" s="10" t="s">
        <v>14</v>
      </c>
      <c r="N21" s="11" t="s">
        <v>37</v>
      </c>
      <c r="O21" s="30" t="s">
        <v>29</v>
      </c>
      <c r="P21" s="11" t="s">
        <v>15</v>
      </c>
      <c r="Q21" s="36">
        <f t="shared" si="0"/>
        <v>409.1</v>
      </c>
      <c r="R21" s="11">
        <v>73.05</v>
      </c>
      <c r="S21" s="11">
        <v>11.42</v>
      </c>
      <c r="T21" s="11" t="s">
        <v>39</v>
      </c>
      <c r="U21" s="43">
        <f t="shared" si="4"/>
        <v>460.02737850787139</v>
      </c>
      <c r="V21" s="46">
        <f t="shared" si="3"/>
        <v>29.426444833625219</v>
      </c>
    </row>
    <row r="22" spans="1:22" ht="15.75" thickBot="1" x14ac:dyDescent="0.3">
      <c r="A22" s="66" t="s">
        <v>13</v>
      </c>
      <c r="B22" s="48" t="s">
        <v>14</v>
      </c>
      <c r="C22" s="15" t="s">
        <v>38</v>
      </c>
      <c r="D22" s="48" t="s">
        <v>23</v>
      </c>
      <c r="E22" s="15" t="s">
        <v>15</v>
      </c>
      <c r="F22" s="15">
        <v>357.9</v>
      </c>
      <c r="G22" s="15" t="s">
        <v>49</v>
      </c>
      <c r="H22" s="45">
        <f t="shared" si="5"/>
        <v>7.43</v>
      </c>
      <c r="I22" s="49" t="s">
        <v>40</v>
      </c>
      <c r="J22" s="55">
        <f t="shared" si="6"/>
        <v>381.69582772543737</v>
      </c>
      <c r="L22" s="20" t="s">
        <v>13</v>
      </c>
      <c r="M22" s="21" t="s">
        <v>14</v>
      </c>
      <c r="N22" s="15" t="s">
        <v>38</v>
      </c>
      <c r="O22" s="48" t="s">
        <v>23</v>
      </c>
      <c r="P22" s="15" t="s">
        <v>15</v>
      </c>
      <c r="Q22" s="42">
        <f t="shared" si="0"/>
        <v>357.9</v>
      </c>
      <c r="R22" s="15">
        <v>66.64</v>
      </c>
      <c r="S22" s="15">
        <v>15.61</v>
      </c>
      <c r="T22" s="15" t="s">
        <v>39</v>
      </c>
      <c r="U22" s="51">
        <f t="shared" si="4"/>
        <v>437.06482593037219</v>
      </c>
      <c r="V22" s="47">
        <f t="shared" si="3"/>
        <v>18.658552210121716</v>
      </c>
    </row>
    <row r="23" spans="1:22" x14ac:dyDescent="0.25">
      <c r="F23" s="50"/>
      <c r="J23" s="50"/>
    </row>
  </sheetData>
  <sheetProtection algorithmName="SHA-512" hashValue="7h7pQTQdxD6NojyJHxw25TKGhCRr7oqPikZOMSt6LzsZD8oUDeRPReIA3Xh6aAca+1Dts8RUFXh22xou7J9ZpQ==" saltValue="h5lJg6sTxezj77MWcndgeQ==" spinCount="100000" sheet="1" objects="1" scenarios="1" selectLockedCells="1" selectUnlockedCells="1"/>
  <mergeCells count="3">
    <mergeCell ref="A2:J2"/>
    <mergeCell ref="A8:J8"/>
    <mergeCell ref="K8:V8"/>
  </mergeCells>
  <conditionalFormatting sqref="V14:V19">
    <cfRule type="cellIs" dxfId="7" priority="10" stopIfTrue="1" operator="between">
      <formula>-2</formula>
      <formula>2</formula>
    </cfRule>
    <cfRule type="cellIs" dxfId="6" priority="11" stopIfTrue="1" operator="between">
      <formula>-3</formula>
      <formula>3</formula>
    </cfRule>
    <cfRule type="cellIs" dxfId="5" priority="12" operator="notBetween">
      <formula>-3</formula>
      <formula>3</formula>
    </cfRule>
  </conditionalFormatting>
  <conditionalFormatting sqref="V20:V22">
    <cfRule type="cellIs" dxfId="4" priority="7" stopIfTrue="1" operator="between">
      <formula>-2</formula>
      <formula>2</formula>
    </cfRule>
    <cfRule type="cellIs" dxfId="3" priority="8" stopIfTrue="1" operator="between">
      <formula>-3</formula>
      <formula>3</formula>
    </cfRule>
    <cfRule type="cellIs" dxfId="2" priority="9" operator="notBetween">
      <formula>-3</formula>
      <formula>3</formula>
    </cfRule>
  </conditionalFormatting>
  <conditionalFormatting sqref="J14:J22">
    <cfRule type="cellIs" dxfId="1" priority="1" stopIfTrue="1" operator="notBetween">
      <formula>-20</formula>
      <formula>20</formula>
    </cfRule>
    <cfRule type="cellIs" dxfId="0" priority="2" stopIfTrue="1" operator="between">
      <formula>-20</formula>
      <formula>20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URL xmlns="08cda046-0f15-45eb-a9d5-77306d3264cd">https://reflabos.vito.be/ree/LABSVKL_2021-1_Deel2.xlsx</PublicURL>
    <DEEL xmlns="08cda046-0f15-45eb-a9d5-77306d3264cd">Deel 2</DEEL>
    <Ringtest xmlns="eba2475f-4c5c-418a-90c2-2b36802fc485">VKL</Ringtest>
    <Jaar xmlns="08cda046-0f15-45eb-a9d5-77306d3264cd">2021</Jaar>
    <Publicatiedatum xmlns="dda9e79c-c62e-445e-b991-197574827cb3">2022-02-15T09:22:39+00:00</Publicatiedatum>
    <Distributie_x0020_datum xmlns="eba2475f-4c5c-418a-90c2-2b36802fc485">25 januari 2012</Distributie_x0020_datum>
  </documentManagement>
</p:properties>
</file>

<file path=customXml/itemProps1.xml><?xml version="1.0" encoding="utf-8"?>
<ds:datastoreItem xmlns:ds="http://schemas.openxmlformats.org/officeDocument/2006/customXml" ds:itemID="{D1399D29-C50E-4C9F-9B4A-72A299973B3F}"/>
</file>

<file path=customXml/itemProps2.xml><?xml version="1.0" encoding="utf-8"?>
<ds:datastoreItem xmlns:ds="http://schemas.openxmlformats.org/officeDocument/2006/customXml" ds:itemID="{B55EC416-C848-4347-93E3-1A87107FD6C8}"/>
</file>

<file path=customXml/itemProps3.xml><?xml version="1.0" encoding="utf-8"?>
<ds:datastoreItem xmlns:ds="http://schemas.openxmlformats.org/officeDocument/2006/customXml" ds:itemID="{0771FCD5-BD3D-41E3-A17F-D397A86FDA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146</vt:lpstr>
      <vt:lpstr>187</vt:lpstr>
      <vt:lpstr>215</vt:lpstr>
      <vt:lpstr>324</vt:lpstr>
      <vt:lpstr>338</vt:lpstr>
      <vt:lpstr>722</vt:lpstr>
      <vt:lpstr>761</vt:lpstr>
      <vt:lpstr>961</vt:lpstr>
      <vt:lpstr>'146'!Print_Titles</vt:lpstr>
      <vt:lpstr>'187'!Print_Titles</vt:lpstr>
      <vt:lpstr>'215'!Print_Titles</vt:lpstr>
      <vt:lpstr>'324'!Print_Titles</vt:lpstr>
      <vt:lpstr>'338'!Print_Titles</vt:lpstr>
      <vt:lpstr>'722'!Print_Titles</vt:lpstr>
      <vt:lpstr>'761'!Print_Titles</vt:lpstr>
      <vt:lpstr>'961'!Print_Titles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VKL 2021-1</dc:title>
  <dc:creator>dceustet</dc:creator>
  <cp:lastModifiedBy>Baeyens Bart</cp:lastModifiedBy>
  <cp:lastPrinted>2017-06-30T07:27:52Z</cp:lastPrinted>
  <dcterms:created xsi:type="dcterms:W3CDTF">2012-03-19T07:59:52Z</dcterms:created>
  <dcterms:modified xsi:type="dcterms:W3CDTF">2022-02-08T08:37:40Z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</Properties>
</file>