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3 per parameter\"/>
    </mc:Choice>
  </mc:AlternateContent>
  <xr:revisionPtr revIDLastSave="0" documentId="13_ncr:1_{4C57581C-93FD-44D5-8828-596996209A38}" xr6:coauthVersionLast="45" xr6:coauthVersionMax="45" xr10:uidLastSave="{00000000-0000-0000-0000-000000000000}"/>
  <bookViews>
    <workbookView xWindow="-120" yWindow="-120" windowWidth="29040" windowHeight="15840" tabRatio="849" activeTab="4" xr2:uid="{00000000-000D-0000-FFFF-FFFF00000000}"/>
  </bookViews>
  <sheets>
    <sheet name="Xyleen (som van o-xyleen, m-xyl" sheetId="35" r:id="rId1"/>
    <sheet name="Chloorbenzeen" sheetId="33" r:id="rId2"/>
    <sheet name="Ethylbenzeen" sheetId="34" r:id="rId3"/>
    <sheet name="Tetrachloorethyleen" sheetId="29" r:id="rId4"/>
    <sheet name="1,2-dibroomethaan" sheetId="30" r:id="rId5"/>
    <sheet name="Ethylacrylaat" sheetId="32" r:id="rId6"/>
    <sheet name="Aceton" sheetId="31" r:id="rId7"/>
    <sheet name="Tetrahydrofuraan" sheetId="26" r:id="rId8"/>
    <sheet name="Butanol" sheetId="27" r:id="rId9"/>
  </sheets>
  <definedNames>
    <definedName name="_xlnm.Print_Area" localSheetId="4">'1,2-dibroomethaan'!$A$1:$W$23</definedName>
    <definedName name="_xlnm.Print_Area" localSheetId="6">Aceton!$A$1:$W$21</definedName>
    <definedName name="_xlnm.Print_Area" localSheetId="8">Butanol!$A$1:$W$23</definedName>
    <definedName name="_xlnm.Print_Area" localSheetId="1">Chloorbenzeen!$A$1:$W$24</definedName>
    <definedName name="_xlnm.Print_Area" localSheetId="5">Ethylacrylaat!$A$1:$W$22</definedName>
    <definedName name="_xlnm.Print_Area" localSheetId="2">Ethylbenzeen!$A$1:$W$24</definedName>
    <definedName name="_xlnm.Print_Area" localSheetId="3">Tetrachloorethyleen!$A$1:$W$25</definedName>
    <definedName name="_xlnm.Print_Area" localSheetId="7">Tetrahydrofuraan!$A$1:$W$22</definedName>
    <definedName name="_xlnm.Print_Area" localSheetId="0">'Xyleen (som van o-xyleen, m-xyl'!$A$1:$W$24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0" l="1"/>
  <c r="H12" i="33"/>
  <c r="I12" i="33"/>
  <c r="H13" i="33"/>
  <c r="I13" i="33"/>
  <c r="H14" i="33"/>
  <c r="I14" i="33"/>
  <c r="H15" i="33"/>
  <c r="I15" i="33"/>
  <c r="H16" i="33"/>
  <c r="I16" i="33"/>
  <c r="H17" i="33"/>
  <c r="I17" i="33"/>
  <c r="H18" i="33"/>
  <c r="I18" i="33"/>
  <c r="H12" i="34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2" i="29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2" i="30"/>
  <c r="I12" i="30"/>
  <c r="I13" i="30"/>
  <c r="H14" i="30"/>
  <c r="I14" i="30"/>
  <c r="H15" i="30"/>
  <c r="I15" i="30"/>
  <c r="H16" i="30"/>
  <c r="I16" i="30"/>
  <c r="H17" i="30"/>
  <c r="I17" i="30"/>
  <c r="H18" i="30"/>
  <c r="I18" i="30"/>
  <c r="H12" i="32"/>
  <c r="I12" i="32"/>
  <c r="H13" i="32"/>
  <c r="I13" i="32"/>
  <c r="H14" i="32"/>
  <c r="I14" i="32"/>
  <c r="H15" i="32"/>
  <c r="I15" i="32"/>
  <c r="H16" i="32"/>
  <c r="I16" i="32"/>
  <c r="H17" i="32"/>
  <c r="I17" i="32"/>
  <c r="H18" i="32"/>
  <c r="I18" i="32"/>
  <c r="H12" i="31"/>
  <c r="I12" i="31"/>
  <c r="H13" i="31"/>
  <c r="I13" i="31"/>
  <c r="H14" i="31"/>
  <c r="I14" i="31"/>
  <c r="H15" i="31"/>
  <c r="I15" i="31"/>
  <c r="H16" i="31"/>
  <c r="I16" i="31"/>
  <c r="H17" i="31"/>
  <c r="I17" i="31"/>
  <c r="H18" i="31"/>
  <c r="I18" i="31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2" i="27"/>
  <c r="I12" i="27"/>
  <c r="I13" i="27"/>
  <c r="H14" i="27"/>
  <c r="I14" i="27"/>
  <c r="H15" i="27"/>
  <c r="I15" i="27"/>
  <c r="H16" i="27"/>
  <c r="I16" i="27"/>
  <c r="H17" i="27"/>
  <c r="I17" i="27"/>
  <c r="H18" i="27"/>
  <c r="I18" i="27"/>
  <c r="H12" i="35"/>
  <c r="I12" i="35"/>
  <c r="H13" i="35"/>
  <c r="I13" i="35"/>
  <c r="H14" i="35"/>
  <c r="I14" i="35"/>
  <c r="H15" i="35"/>
  <c r="I15" i="35"/>
  <c r="H16" i="35"/>
  <c r="I16" i="35"/>
  <c r="H17" i="35"/>
  <c r="I17" i="35"/>
  <c r="H18" i="35"/>
  <c r="I18" i="35"/>
  <c r="F12" i="33"/>
  <c r="F13" i="33"/>
  <c r="F14" i="33"/>
  <c r="F15" i="33"/>
  <c r="F16" i="33"/>
  <c r="F17" i="33"/>
  <c r="F18" i="33"/>
  <c r="F12" i="34"/>
  <c r="F13" i="34"/>
  <c r="F14" i="34"/>
  <c r="F15" i="34"/>
  <c r="F16" i="34"/>
  <c r="F17" i="34"/>
  <c r="F18" i="34"/>
  <c r="F12" i="29"/>
  <c r="F13" i="29"/>
  <c r="F14" i="29"/>
  <c r="F15" i="29"/>
  <c r="F16" i="29"/>
  <c r="F17" i="29"/>
  <c r="F18" i="29"/>
  <c r="F12" i="30"/>
  <c r="F14" i="30"/>
  <c r="F15" i="30"/>
  <c r="F17" i="30"/>
  <c r="F18" i="30"/>
  <c r="F12" i="32"/>
  <c r="F13" i="32"/>
  <c r="F14" i="32"/>
  <c r="F15" i="32"/>
  <c r="F16" i="32"/>
  <c r="F17" i="32"/>
  <c r="F18" i="32"/>
  <c r="F12" i="31"/>
  <c r="F13" i="31"/>
  <c r="F14" i="31"/>
  <c r="F15" i="31"/>
  <c r="F16" i="31"/>
  <c r="F17" i="31"/>
  <c r="F18" i="31"/>
  <c r="F12" i="26"/>
  <c r="F13" i="26"/>
  <c r="F14" i="26"/>
  <c r="F15" i="26"/>
  <c r="F16" i="26"/>
  <c r="F17" i="26"/>
  <c r="F18" i="26"/>
  <c r="F12" i="27"/>
  <c r="F14" i="27"/>
  <c r="F15" i="27"/>
  <c r="F16" i="27"/>
  <c r="F17" i="27"/>
  <c r="F18" i="27"/>
  <c r="F12" i="35"/>
  <c r="F13" i="35"/>
  <c r="F14" i="35"/>
  <c r="F15" i="35"/>
  <c r="F16" i="35"/>
  <c r="F17" i="35"/>
  <c r="F18" i="35"/>
  <c r="D6" i="33" l="1"/>
  <c r="D6" i="34"/>
  <c r="D6" i="29"/>
  <c r="D6" i="30"/>
  <c r="D6" i="32"/>
  <c r="D6" i="31"/>
  <c r="D6" i="26"/>
  <c r="D6" i="27"/>
  <c r="D6" i="35"/>
  <c r="F11" i="35"/>
  <c r="H11" i="35" s="1"/>
  <c r="D5" i="35"/>
  <c r="I11" i="35"/>
  <c r="F11" i="31" l="1"/>
  <c r="H11" i="31" s="1"/>
  <c r="I11" i="31"/>
  <c r="F11" i="34"/>
  <c r="H11" i="34" s="1"/>
  <c r="I11" i="34"/>
  <c r="D5" i="29"/>
  <c r="D5" i="30"/>
  <c r="D5" i="31"/>
  <c r="D5" i="32"/>
  <c r="D5" i="26"/>
  <c r="D5" i="27"/>
  <c r="D5" i="34"/>
  <c r="D5" i="33"/>
  <c r="F11" i="30" l="1"/>
  <c r="H11" i="30" s="1"/>
  <c r="F11" i="27"/>
  <c r="H11" i="27" s="1"/>
  <c r="I11" i="27"/>
  <c r="F11" i="26" l="1"/>
  <c r="H11" i="26" s="1"/>
  <c r="I11" i="26"/>
  <c r="F11" i="32" l="1"/>
  <c r="H11" i="32" s="1"/>
  <c r="I11" i="32"/>
  <c r="F11" i="33"/>
  <c r="H11" i="33" s="1"/>
  <c r="I11" i="33"/>
  <c r="I11" i="30" l="1"/>
  <c r="F11" i="29"/>
  <c r="I11" i="29"/>
  <c r="H11" i="29" l="1"/>
</calcChain>
</file>

<file path=xl/sharedStrings.xml><?xml version="1.0" encoding="utf-8"?>
<sst xmlns="http://schemas.openxmlformats.org/spreadsheetml/2006/main" count="147" uniqueCount="25">
  <si>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</si>
  <si>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</si>
  <si>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</si>
  <si>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</si>
  <si>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</si>
  <si>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</si>
  <si>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</si>
  <si>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</si>
  <si>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</si>
  <si>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</si>
  <si>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</si>
  <si>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</si>
  <si>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</si>
  <si>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 xml:space="preserve"> </t>
  </si>
  <si>
    <t>Tetrachloorethyleen</t>
  </si>
  <si>
    <t>Aceton</t>
  </si>
  <si>
    <t>Butanol</t>
  </si>
  <si>
    <t>1,2-dibroomethaan</t>
  </si>
  <si>
    <t>Xyleen (som van o-xyleen, m-xyleen en p-xyleen)</t>
  </si>
  <si>
    <t>Chloorbenzeen</t>
  </si>
  <si>
    <t>Tetrahydrofuraan</t>
  </si>
  <si>
    <t>Ethylacrylaat</t>
  </si>
  <si>
    <t>Ethylbenzeen</t>
  </si>
  <si>
    <t>&lt; 1,000</t>
  </si>
  <si>
    <t>&lt; 10,50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</si>
</sst>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9" fontId="4" fillId="2" borderId="0" xfId="5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Alignment="1" applyProtection="1">
      <alignment horizontal="lef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5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10" fillId="0" borderId="0" xfId="0" applyNumberFormat="1" applyFont="1" applyFill="1" applyBorder="1" applyAlignment="1" applyProtection="1">
      <alignment horizontal="left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5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/>
      <protection hidden="1"/>
    </xf>
    <xf numFmtId="10" fontId="5" fillId="2" borderId="0" xfId="5" applyNumberFormat="1" applyFont="1" applyFill="1" applyBorder="1" applyAlignment="1" applyProtection="1">
      <alignment horizontal="right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49" fontId="0" fillId="5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Tetrachloorethyleen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'Xyleen (som van o-xyleen, m-xyl'!$C$11:$C$18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'Xyleen (som van o-xyleen, m-xyl'!$H$11:$H$18</c:f>
              <c:numCache>
                <c:formatCode>0.000</c:formatCode>
                <c:ptCount val="8"/>
                <c:pt idx="0">
                  <c:v>1.5876068376068377</c:v>
                </c:pt>
                <c:pt idx="1">
                  <c:v>0.79380341880341887</c:v>
                </c:pt>
                <c:pt idx="2">
                  <c:v>0.71474358974358976</c:v>
                </c:pt>
                <c:pt idx="3">
                  <c:v>1.267094017094017</c:v>
                </c:pt>
                <c:pt idx="4">
                  <c:v>0.87927350427350437</c:v>
                </c:pt>
                <c:pt idx="5">
                  <c:v>1.2393162393162394</c:v>
                </c:pt>
                <c:pt idx="6">
                  <c:v>1.1645299145299146</c:v>
                </c:pt>
                <c:pt idx="7">
                  <c:v>4.7916666666666661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A-4935-8154-14B8710D4830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'Xyleen (som van o-xyleen, m-xyl'!$C$11:$C$18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'Xyleen (som van o-xyleen, m-xyl'!$I$11:$I$18</c:f>
              <c:numCache>
                <c:formatCode>0.00</c:formatCode>
                <c:ptCount val="8"/>
                <c:pt idx="0">
                  <c:v>1.0098290598290598</c:v>
                </c:pt>
                <c:pt idx="1">
                  <c:v>1.0098290598290598</c:v>
                </c:pt>
                <c:pt idx="2">
                  <c:v>1.0098290598290598</c:v>
                </c:pt>
                <c:pt idx="3">
                  <c:v>1.0098290598290598</c:v>
                </c:pt>
                <c:pt idx="4">
                  <c:v>1.0098290598290598</c:v>
                </c:pt>
                <c:pt idx="5">
                  <c:v>1.0098290598290598</c:v>
                </c:pt>
                <c:pt idx="6">
                  <c:v>1.0098290598290598</c:v>
                </c:pt>
                <c:pt idx="7">
                  <c:v>1.0098290598290598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A-4935-8154-14B8710D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Tetrachloorethyleen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Chloorbenzeen!$C$11:$C$18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Chloorbenzeen!$H$11:$H$18</c:f>
              <c:numCache>
                <c:formatCode>0.000</c:formatCode>
                <c:ptCount val="8"/>
                <c:pt idx="0">
                  <c:v>1.5247724974721941</c:v>
                </c:pt>
                <c:pt idx="1">
                  <c:v>0.78564206268958547</c:v>
                </c:pt>
                <c:pt idx="2">
                  <c:v>0.74721941354903942</c:v>
                </c:pt>
                <c:pt idx="3">
                  <c:v>1.1991911021233568</c:v>
                </c:pt>
                <c:pt idx="4">
                  <c:v>0.83215369059656208</c:v>
                </c:pt>
                <c:pt idx="5">
                  <c:v>1.2032355915065722</c:v>
                </c:pt>
                <c:pt idx="6">
                  <c:v>1.2537917087967643</c:v>
                </c:pt>
                <c:pt idx="7">
                  <c:v>4.7846309403437814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1-4E48-88F4-A5D91BFD40A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Chloorbenzeen!$C$11:$C$18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Chloorbenzeen!$I$11:$I$18</c:f>
              <c:numCache>
                <c:formatCode>0.00</c:formatCode>
                <c:ptCount val="8"/>
                <c:pt idx="0">
                  <c:v>1.0035389282103133</c:v>
                </c:pt>
                <c:pt idx="1">
                  <c:v>1.0035389282103133</c:v>
                </c:pt>
                <c:pt idx="2">
                  <c:v>1.0035389282103133</c:v>
                </c:pt>
                <c:pt idx="3">
                  <c:v>1.0035389282103133</c:v>
                </c:pt>
                <c:pt idx="4">
                  <c:v>1.0035389282103133</c:v>
                </c:pt>
                <c:pt idx="5">
                  <c:v>1.0035389282103133</c:v>
                </c:pt>
                <c:pt idx="6">
                  <c:v>1.0035389282103133</c:v>
                </c:pt>
                <c:pt idx="7">
                  <c:v>1.0035389282103133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1-4E48-88F4-A5D91BFD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1,2-dichloorethaan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640666313544662E-2"/>
          <c:y val="0.13742413044137941"/>
          <c:w val="0.78395478115875528"/>
          <c:h val="0.71150280487848783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Ethylbenzeen!$C$11:$C$18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Ethylbenzeen!$H$11:$H$18</c:f>
              <c:numCache>
                <c:formatCode>0.000</c:formatCode>
                <c:ptCount val="8"/>
                <c:pt idx="0">
                  <c:v>1.6276923076923078</c:v>
                </c:pt>
                <c:pt idx="1">
                  <c:v>0.76923076923076916</c:v>
                </c:pt>
                <c:pt idx="2">
                  <c:v>0.73461538461538456</c:v>
                </c:pt>
                <c:pt idx="3">
                  <c:v>1.2638461538461538</c:v>
                </c:pt>
                <c:pt idx="4">
                  <c:v>0.86307692307692307</c:v>
                </c:pt>
                <c:pt idx="5">
                  <c:v>1.176923076923077</c:v>
                </c:pt>
                <c:pt idx="6">
                  <c:v>1.3538461538461539</c:v>
                </c:pt>
                <c:pt idx="7">
                  <c:v>4.7092307692307696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2-42C3-A17C-733B2B1971A1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Ethylbenzeen!$C$11:$C$18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Ethylbenzeen!$I$11:$I$18</c:f>
              <c:numCache>
                <c:formatCode>0.00</c:formatCode>
                <c:ptCount val="8"/>
                <c:pt idx="0">
                  <c:v>1.0269230769230768</c:v>
                </c:pt>
                <c:pt idx="1">
                  <c:v>1.0269230769230768</c:v>
                </c:pt>
                <c:pt idx="2">
                  <c:v>1.0269230769230768</c:v>
                </c:pt>
                <c:pt idx="3">
                  <c:v>1.0269230769230768</c:v>
                </c:pt>
                <c:pt idx="4">
                  <c:v>1.0269230769230768</c:v>
                </c:pt>
                <c:pt idx="5">
                  <c:v>1.0269230769230768</c:v>
                </c:pt>
                <c:pt idx="6">
                  <c:v>1.0269230769230768</c:v>
                </c:pt>
                <c:pt idx="7">
                  <c:v>1.0269230769230768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2-42C3-A17C-733B2B1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60096"/>
        <c:axId val="362615936"/>
      </c:lineChart>
      <c:catAx>
        <c:axId val="361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15936"/>
        <c:crosses val="autoZero"/>
        <c:auto val="1"/>
        <c:lblAlgn val="ctr"/>
        <c:lblOffset val="100"/>
        <c:noMultiLvlLbl val="1"/>
      </c:catAx>
      <c:valAx>
        <c:axId val="362615936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860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Ethylacetaat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Tetrachloorethyleen!$C$11:$C$18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Tetrachloorethyleen!$H$11:$H$18</c:f>
              <c:numCache>
                <c:formatCode>0.000</c:formatCode>
                <c:ptCount val="8"/>
                <c:pt idx="0">
                  <c:v>1.3726829268292684</c:v>
                </c:pt>
                <c:pt idx="1">
                  <c:v>0.79512195121951224</c:v>
                </c:pt>
                <c:pt idx="2">
                  <c:v>0.78048780487804881</c:v>
                </c:pt>
                <c:pt idx="3">
                  <c:v>1.0902439024390245</c:v>
                </c:pt>
                <c:pt idx="4">
                  <c:v>0.69268292682926824</c:v>
                </c:pt>
                <c:pt idx="5">
                  <c:v>1.1439024390243901</c:v>
                </c:pt>
                <c:pt idx="6">
                  <c:v>1.0780487804878049</c:v>
                </c:pt>
                <c:pt idx="7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596-B5DD-320C3F9E24DC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Tetrachloorethyleen!$C$11:$C$18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Tetrachloorethyleen!$I$11:$I$18</c:f>
              <c:numCache>
                <c:formatCode>0.00</c:formatCode>
                <c:ptCount val="8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596-B5DD-320C3F9E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2032"/>
        <c:crosses val="autoZero"/>
        <c:auto val="1"/>
        <c:lblAlgn val="ctr"/>
        <c:lblOffset val="100"/>
        <c:noMultiLvlLbl val="1"/>
      </c:catAx>
      <c:valAx>
        <c:axId val="36265203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9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Cyclohexanon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'1,2-dibroomethaan'!$C$11:$C$18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'1,2-dibroomethaan'!$H$11:$H$18</c:f>
              <c:numCache>
                <c:formatCode>0.000</c:formatCode>
                <c:ptCount val="8"/>
                <c:pt idx="0">
                  <c:v>1.2472972972972973</c:v>
                </c:pt>
                <c:pt idx="1">
                  <c:v>0.76216216216216215</c:v>
                </c:pt>
                <c:pt idx="3">
                  <c:v>1</c:v>
                </c:pt>
                <c:pt idx="4">
                  <c:v>0.63648648648648642</c:v>
                </c:pt>
                <c:pt idx="5">
                  <c:v>1.0135135135135134</c:v>
                </c:pt>
                <c:pt idx="6">
                  <c:v>1.0675675675675675</c:v>
                </c:pt>
                <c:pt idx="7">
                  <c:v>4.7162162162162158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C54-ACD2-3B5E7B7AAE10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'1,2-dibroomethaan'!$C$11:$C$18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'1,2-dibroomethaan'!$I$11:$I$18</c:f>
              <c:numCache>
                <c:formatCode>0.00</c:formatCode>
                <c:ptCount val="8"/>
                <c:pt idx="0">
                  <c:v>0.8959459459459459</c:v>
                </c:pt>
                <c:pt idx="1">
                  <c:v>0.8959459459459459</c:v>
                </c:pt>
                <c:pt idx="2">
                  <c:v>0.8959459459459459</c:v>
                </c:pt>
                <c:pt idx="3">
                  <c:v>0.8959459459459459</c:v>
                </c:pt>
                <c:pt idx="4">
                  <c:v>0.8959459459459459</c:v>
                </c:pt>
                <c:pt idx="5">
                  <c:v>0.8959459459459459</c:v>
                </c:pt>
                <c:pt idx="6">
                  <c:v>0.8959459459459459</c:v>
                </c:pt>
                <c:pt idx="7">
                  <c:v>0.8959459459459459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C54-ACD2-3B5E7B7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9200"/>
        <c:crosses val="autoZero"/>
        <c:auto val="1"/>
        <c:lblAlgn val="ctr"/>
        <c:lblOffset val="100"/>
        <c:noMultiLvlLbl val="1"/>
      </c:catAx>
      <c:valAx>
        <c:axId val="362659200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57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1,4-dioxaan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Ethylacrylaat!$C$11:$C$18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Ethylacrylaat!$H$11:$H$18</c:f>
              <c:numCache>
                <c:formatCode>0.000</c:formatCode>
                <c:ptCount val="8"/>
                <c:pt idx="0">
                  <c:v>1.0653465346534654</c:v>
                </c:pt>
                <c:pt idx="1">
                  <c:v>1.217821782178218</c:v>
                </c:pt>
                <c:pt idx="2">
                  <c:v>0.63366336633663378</c:v>
                </c:pt>
                <c:pt idx="3">
                  <c:v>0.90099009900990101</c:v>
                </c:pt>
                <c:pt idx="4">
                  <c:v>0.5435643564356436</c:v>
                </c:pt>
                <c:pt idx="5">
                  <c:v>0.92871287128712876</c:v>
                </c:pt>
                <c:pt idx="6">
                  <c:v>0.93069306930693074</c:v>
                </c:pt>
                <c:pt idx="7">
                  <c:v>9.6039603960396054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332-8611-1366C07E8D1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Ethylacrylaat!$C$11:$C$18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Ethylacrylaat!$I$11:$I$18</c:f>
              <c:numCache>
                <c:formatCode>0.00</c:formatCode>
                <c:ptCount val="8"/>
                <c:pt idx="0">
                  <c:v>0.8592079207920793</c:v>
                </c:pt>
                <c:pt idx="1">
                  <c:v>0.8592079207920793</c:v>
                </c:pt>
                <c:pt idx="2">
                  <c:v>0.8592079207920793</c:v>
                </c:pt>
                <c:pt idx="3">
                  <c:v>0.8592079207920793</c:v>
                </c:pt>
                <c:pt idx="4">
                  <c:v>0.8592079207920793</c:v>
                </c:pt>
                <c:pt idx="5">
                  <c:v>0.8592079207920793</c:v>
                </c:pt>
                <c:pt idx="6">
                  <c:v>0.8592079207920793</c:v>
                </c:pt>
                <c:pt idx="7">
                  <c:v>0.8592079207920793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332-8611-1366C07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98464"/>
        <c:crosses val="autoZero"/>
        <c:auto val="1"/>
        <c:lblAlgn val="ctr"/>
        <c:lblOffset val="100"/>
        <c:noMultiLvlLbl val="1"/>
      </c:catAx>
      <c:valAx>
        <c:axId val="362798464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96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Aceton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Aceton!$C$11:$C$18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Aceton!$H$11:$H$18</c:f>
              <c:numCache>
                <c:formatCode>0.000</c:formatCode>
                <c:ptCount val="8"/>
                <c:pt idx="0">
                  <c:v>3.4757352941176469</c:v>
                </c:pt>
                <c:pt idx="1">
                  <c:v>0.84558823529411764</c:v>
                </c:pt>
                <c:pt idx="2">
                  <c:v>0.84558823529411764</c:v>
                </c:pt>
                <c:pt idx="3">
                  <c:v>0.87205882352941178</c:v>
                </c:pt>
                <c:pt idx="4">
                  <c:v>0.60514705882352937</c:v>
                </c:pt>
                <c:pt idx="5">
                  <c:v>0.91911764705882348</c:v>
                </c:pt>
                <c:pt idx="6">
                  <c:v>1.0735294117647058</c:v>
                </c:pt>
                <c:pt idx="7">
                  <c:v>5.1154411764705889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B-47CB-8B82-B9D6CED57115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Aceton!$C$11:$C$18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Aceton!$I$11:$I$18</c:f>
              <c:numCache>
                <c:formatCode>0.00</c:formatCode>
                <c:ptCount val="8"/>
                <c:pt idx="0">
                  <c:v>0.86029411764705888</c:v>
                </c:pt>
                <c:pt idx="1">
                  <c:v>0.86029411764705888</c:v>
                </c:pt>
                <c:pt idx="2">
                  <c:v>0.86029411764705888</c:v>
                </c:pt>
                <c:pt idx="3">
                  <c:v>0.86029411764705888</c:v>
                </c:pt>
                <c:pt idx="4">
                  <c:v>0.86029411764705888</c:v>
                </c:pt>
                <c:pt idx="5">
                  <c:v>0.86029411764705888</c:v>
                </c:pt>
                <c:pt idx="6">
                  <c:v>0.86029411764705888</c:v>
                </c:pt>
                <c:pt idx="7">
                  <c:v>0.86029411764705888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7CB-8B82-B9D6CED5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29472"/>
        <c:crosses val="autoZero"/>
        <c:auto val="1"/>
        <c:lblAlgn val="ctr"/>
        <c:lblOffset val="100"/>
        <c:noMultiLvlLbl val="1"/>
      </c:catAx>
      <c:valAx>
        <c:axId val="36272947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23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Di-ethylether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Tetrahydrofuraan!$C$11:$C$18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Tetrahydrofuraan!$H$11:$H$18</c:f>
              <c:numCache>
                <c:formatCode>0.000</c:formatCode>
                <c:ptCount val="8"/>
                <c:pt idx="0">
                  <c:v>5.1720677146311971</c:v>
                </c:pt>
                <c:pt idx="1">
                  <c:v>0.82103990326481269</c:v>
                </c:pt>
                <c:pt idx="2">
                  <c:v>0.89359129383313185</c:v>
                </c:pt>
                <c:pt idx="3">
                  <c:v>0.93833131801692859</c:v>
                </c:pt>
                <c:pt idx="4">
                  <c:v>0.64220072551390561</c:v>
                </c:pt>
                <c:pt idx="5">
                  <c:v>0.94437726723095528</c:v>
                </c:pt>
                <c:pt idx="6">
                  <c:v>1.026602176541717</c:v>
                </c:pt>
                <c:pt idx="7">
                  <c:v>4.9467956469165664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F-4879-BF63-1D90D98FF97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Tetrahydrofuraan!$C$11:$C$18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Tetrahydrofuraan!$I$11:$I$18</c:f>
              <c:numCache>
                <c:formatCode>0.00</c:formatCode>
                <c:ptCount val="8"/>
                <c:pt idx="0">
                  <c:v>0.8833131801692865</c:v>
                </c:pt>
                <c:pt idx="1">
                  <c:v>0.8833131801692865</c:v>
                </c:pt>
                <c:pt idx="2">
                  <c:v>0.8833131801692865</c:v>
                </c:pt>
                <c:pt idx="3">
                  <c:v>0.8833131801692865</c:v>
                </c:pt>
                <c:pt idx="4">
                  <c:v>0.8833131801692865</c:v>
                </c:pt>
                <c:pt idx="5">
                  <c:v>0.8833131801692865</c:v>
                </c:pt>
                <c:pt idx="6">
                  <c:v>0.8833131801692865</c:v>
                </c:pt>
                <c:pt idx="7">
                  <c:v>0.8833131801692865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F-4879-BF63-1D90D98F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950016"/>
        <c:crosses val="autoZero"/>
        <c:auto val="1"/>
        <c:lblAlgn val="ctr"/>
        <c:lblOffset val="100"/>
        <c:noMultiLvlLbl val="1"/>
      </c:catAx>
      <c:valAx>
        <c:axId val="362950016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948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Butanol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Butanol!$C$11:$C$18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Butanol!$H$11:$H$18</c:f>
              <c:numCache>
                <c:formatCode>0.000</c:formatCode>
                <c:ptCount val="8"/>
                <c:pt idx="0">
                  <c:v>4.8479138627187073</c:v>
                </c:pt>
                <c:pt idx="1">
                  <c:v>0.80215343203230149</c:v>
                </c:pt>
                <c:pt idx="3">
                  <c:v>0.99461641991924632</c:v>
                </c:pt>
                <c:pt idx="4">
                  <c:v>0.62422611036339171</c:v>
                </c:pt>
                <c:pt idx="5">
                  <c:v>0.96769851951547792</c:v>
                </c:pt>
                <c:pt idx="6">
                  <c:v>1.0955585464333781</c:v>
                </c:pt>
                <c:pt idx="7">
                  <c:v>4.8169582772543738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519-8BE4-7EB5C55A670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Butanol!$C$11:$C$18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324</c:v>
                </c:pt>
                <c:pt idx="4">
                  <c:v>338</c:v>
                </c:pt>
                <c:pt idx="5">
                  <c:v>722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Butanol!$I$11:$I$18</c:f>
              <c:numCache>
                <c:formatCode>0.00</c:formatCode>
                <c:ptCount val="8"/>
                <c:pt idx="0">
                  <c:v>0.89690444145356663</c:v>
                </c:pt>
                <c:pt idx="1">
                  <c:v>0.89690444145356663</c:v>
                </c:pt>
                <c:pt idx="2">
                  <c:v>0.89690444145356663</c:v>
                </c:pt>
                <c:pt idx="3">
                  <c:v>0.89690444145356663</c:v>
                </c:pt>
                <c:pt idx="4">
                  <c:v>0.89690444145356663</c:v>
                </c:pt>
                <c:pt idx="5">
                  <c:v>0.89690444145356663</c:v>
                </c:pt>
                <c:pt idx="6">
                  <c:v>0.89690444145356663</c:v>
                </c:pt>
                <c:pt idx="7">
                  <c:v>0.89690444145356663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519-8BE4-7EB5C55A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9</xdr:row>
      <xdr:rowOff>142876</xdr:rowOff>
    </xdr:from>
    <xdr:to>
      <xdr:col>21</xdr:col>
      <xdr:colOff>129844</xdr:colOff>
      <xdr:row>27</xdr:row>
      <xdr:rowOff>99563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103F3-2A7D-4670-B1A0-140A53AF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583407</xdr:colOff>
      <xdr:row>9</xdr:row>
      <xdr:rowOff>178592</xdr:rowOff>
    </xdr:from>
    <xdr:to>
      <xdr:col>21</xdr:col>
      <xdr:colOff>94126</xdr:colOff>
      <xdr:row>27</xdr:row>
      <xdr:rowOff>135279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773906</xdr:colOff>
      <xdr:row>9</xdr:row>
      <xdr:rowOff>159546</xdr:rowOff>
    </xdr:from>
    <xdr:to>
      <xdr:col>21</xdr:col>
      <xdr:colOff>58406</xdr:colOff>
      <xdr:row>27</xdr:row>
      <xdr:rowOff>116233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809624</xdr:colOff>
      <xdr:row>9</xdr:row>
      <xdr:rowOff>154780</xdr:rowOff>
    </xdr:from>
    <xdr:to>
      <xdr:col>21</xdr:col>
      <xdr:colOff>94124</xdr:colOff>
      <xdr:row>27</xdr:row>
      <xdr:rowOff>111467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750094</xdr:colOff>
      <xdr:row>9</xdr:row>
      <xdr:rowOff>166686</xdr:rowOff>
    </xdr:from>
    <xdr:to>
      <xdr:col>21</xdr:col>
      <xdr:colOff>34594</xdr:colOff>
      <xdr:row>27</xdr:row>
      <xdr:rowOff>123373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809626</xdr:colOff>
      <xdr:row>9</xdr:row>
      <xdr:rowOff>147635</xdr:rowOff>
    </xdr:from>
    <xdr:to>
      <xdr:col>21</xdr:col>
      <xdr:colOff>94126</xdr:colOff>
      <xdr:row>27</xdr:row>
      <xdr:rowOff>104322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821532</xdr:colOff>
      <xdr:row>9</xdr:row>
      <xdr:rowOff>140491</xdr:rowOff>
    </xdr:from>
    <xdr:to>
      <xdr:col>21</xdr:col>
      <xdr:colOff>106032</xdr:colOff>
      <xdr:row>27</xdr:row>
      <xdr:rowOff>97178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797719</xdr:colOff>
      <xdr:row>9</xdr:row>
      <xdr:rowOff>166687</xdr:rowOff>
    </xdr:from>
    <xdr:to>
      <xdr:col>21</xdr:col>
      <xdr:colOff>82219</xdr:colOff>
      <xdr:row>27</xdr:row>
      <xdr:rowOff>123374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761998</xdr:colOff>
      <xdr:row>9</xdr:row>
      <xdr:rowOff>173828</xdr:rowOff>
    </xdr:from>
    <xdr:to>
      <xdr:col>21</xdr:col>
      <xdr:colOff>46498</xdr:colOff>
      <xdr:row>27</xdr:row>
      <xdr:rowOff>130515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A5A4-5CE4-4EA7-B57A-C3A5F0DCFE54}">
  <dimension ref="A1:K54"/>
  <sheetViews>
    <sheetView zoomScale="80" zoomScaleNormal="80" workbookViewId="0">
      <selection activeCell="E43" sqref="E4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18</v>
      </c>
      <c r="E1" s="44"/>
      <c r="F1" s="3" t="s">
        <v>13</v>
      </c>
    </row>
    <row r="2" spans="1:11" ht="18" x14ac:dyDescent="0.25">
      <c r="C2" s="4" t="s">
        <v>3</v>
      </c>
      <c r="D2" s="28">
        <v>93.6</v>
      </c>
      <c r="E2" s="1" t="s">
        <v>4</v>
      </c>
    </row>
    <row r="3" spans="1:11" ht="18" x14ac:dyDescent="0.25">
      <c r="C3" s="4" t="s">
        <v>10</v>
      </c>
      <c r="D3" s="28">
        <v>94.52</v>
      </c>
      <c r="E3" s="1" t="s">
        <v>4</v>
      </c>
      <c r="F3" s="6"/>
    </row>
    <row r="4" spans="1:11" ht="18" x14ac:dyDescent="0.25">
      <c r="C4" s="4" t="s">
        <v>11</v>
      </c>
      <c r="D4" s="5">
        <v>25.72</v>
      </c>
      <c r="E4" s="1" t="s">
        <v>4</v>
      </c>
      <c r="F4" s="6"/>
    </row>
    <row r="5" spans="1:11" x14ac:dyDescent="0.25">
      <c r="C5" s="4" t="s">
        <v>12</v>
      </c>
      <c r="D5" s="38">
        <f>D4/D3</f>
        <v>0.27211172238679643</v>
      </c>
      <c r="E5" s="1" t="s">
        <v>2</v>
      </c>
      <c r="F5" s="8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3"/>
      <c r="C11" s="41">
        <v>146</v>
      </c>
      <c r="D11" s="19">
        <v>148.6</v>
      </c>
      <c r="E11" s="42">
        <v>2.1</v>
      </c>
      <c r="F11" s="15">
        <f>((D11-$D$2)/$D$2)*100</f>
        <v>58.760683760683762</v>
      </c>
      <c r="H11" s="16">
        <f>(100+F11)/100</f>
        <v>1.5876068376068377</v>
      </c>
      <c r="I11" s="10">
        <f>1+($D$3-$D$2)/$D$2</f>
        <v>1.0098290598290598</v>
      </c>
      <c r="J11" s="10"/>
      <c r="K11" s="10"/>
    </row>
    <row r="12" spans="1:11" x14ac:dyDescent="0.25">
      <c r="B12" s="13"/>
      <c r="C12" s="41">
        <v>187</v>
      </c>
      <c r="D12" s="19">
        <v>74.3</v>
      </c>
      <c r="E12" s="39">
        <v>-0.79</v>
      </c>
      <c r="F12" s="15">
        <f t="shared" ref="F12:F18" si="0">((D12-$D$2)/$D$2)*100</f>
        <v>-20.619658119658119</v>
      </c>
      <c r="H12" s="16">
        <f t="shared" ref="H12:H18" si="1">(100+F12)/100</f>
        <v>0.79380341880341887</v>
      </c>
      <c r="I12" s="10">
        <f t="shared" ref="I12:I18" si="2">1+($D$3-$D$2)/$D$2</f>
        <v>1.0098290598290598</v>
      </c>
      <c r="J12" s="10"/>
      <c r="K12" s="10"/>
    </row>
    <row r="13" spans="1:11" x14ac:dyDescent="0.25">
      <c r="B13" s="13"/>
      <c r="C13" s="41">
        <v>215</v>
      </c>
      <c r="D13" s="19">
        <v>66.900000000000006</v>
      </c>
      <c r="E13" s="39">
        <v>-1.07</v>
      </c>
      <c r="F13" s="15">
        <f t="shared" si="0"/>
        <v>-28.525641025641015</v>
      </c>
      <c r="H13" s="16">
        <f t="shared" si="1"/>
        <v>0.71474358974358976</v>
      </c>
      <c r="I13" s="10">
        <f t="shared" si="2"/>
        <v>1.0098290598290598</v>
      </c>
      <c r="J13" s="10"/>
      <c r="K13" s="10"/>
    </row>
    <row r="14" spans="1:11" x14ac:dyDescent="0.25">
      <c r="B14" s="13"/>
      <c r="C14" s="41">
        <v>324</v>
      </c>
      <c r="D14" s="19">
        <v>118.6</v>
      </c>
      <c r="E14" s="39">
        <v>0.94</v>
      </c>
      <c r="F14" s="15">
        <f t="shared" si="0"/>
        <v>26.70940170940171</v>
      </c>
      <c r="H14" s="16">
        <f t="shared" si="1"/>
        <v>1.267094017094017</v>
      </c>
      <c r="I14" s="10">
        <f t="shared" si="2"/>
        <v>1.0098290598290598</v>
      </c>
      <c r="J14" s="10"/>
      <c r="K14" s="10"/>
    </row>
    <row r="15" spans="1:11" x14ac:dyDescent="0.25">
      <c r="B15" s="13"/>
      <c r="C15" s="41">
        <v>338</v>
      </c>
      <c r="D15" s="19">
        <v>82.3</v>
      </c>
      <c r="E15" s="39">
        <v>-0.47</v>
      </c>
      <c r="F15" s="15">
        <f t="shared" si="0"/>
        <v>-12.072649572649571</v>
      </c>
      <c r="H15" s="16">
        <f t="shared" si="1"/>
        <v>0.87927350427350437</v>
      </c>
      <c r="I15" s="10">
        <f t="shared" si="2"/>
        <v>1.0098290598290598</v>
      </c>
      <c r="J15" s="10"/>
      <c r="K15" s="10"/>
    </row>
    <row r="16" spans="1:11" x14ac:dyDescent="0.25">
      <c r="B16" s="13"/>
      <c r="C16" s="41">
        <v>722</v>
      </c>
      <c r="D16" s="19">
        <v>116</v>
      </c>
      <c r="E16" s="39">
        <v>0.84</v>
      </c>
      <c r="F16" s="15">
        <f t="shared" si="0"/>
        <v>23.931623931623939</v>
      </c>
      <c r="H16" s="16">
        <f t="shared" si="1"/>
        <v>1.2393162393162394</v>
      </c>
      <c r="I16" s="10">
        <f t="shared" si="2"/>
        <v>1.0098290598290598</v>
      </c>
      <c r="J16" s="10"/>
      <c r="K16" s="10"/>
    </row>
    <row r="17" spans="2:11" x14ac:dyDescent="0.25">
      <c r="B17" s="13"/>
      <c r="C17" s="41">
        <v>761</v>
      </c>
      <c r="D17" s="19">
        <v>109</v>
      </c>
      <c r="E17" s="39">
        <v>0.56000000000000005</v>
      </c>
      <c r="F17" s="15">
        <f t="shared" si="0"/>
        <v>16.452991452991462</v>
      </c>
      <c r="H17" s="16">
        <f t="shared" si="1"/>
        <v>1.1645299145299146</v>
      </c>
      <c r="I17" s="10">
        <f t="shared" si="2"/>
        <v>1.0098290598290598</v>
      </c>
      <c r="J17" s="10"/>
      <c r="K17" s="10"/>
    </row>
    <row r="18" spans="2:11" x14ac:dyDescent="0.25">
      <c r="B18" s="13"/>
      <c r="C18" s="41">
        <v>961</v>
      </c>
      <c r="D18" s="19">
        <v>448.5</v>
      </c>
      <c r="E18" s="43">
        <v>13.76</v>
      </c>
      <c r="F18" s="15">
        <f t="shared" si="0"/>
        <v>379.16666666666663</v>
      </c>
      <c r="H18" s="16">
        <f t="shared" si="1"/>
        <v>4.7916666666666661</v>
      </c>
      <c r="I18" s="10">
        <f t="shared" si="2"/>
        <v>1.0098290598290598</v>
      </c>
      <c r="J18" s="10"/>
      <c r="K18" s="10"/>
    </row>
    <row r="19" spans="2:11" x14ac:dyDescent="0.25">
      <c r="C19" s="17"/>
      <c r="D19" s="17"/>
      <c r="E19" s="17"/>
      <c r="F19" s="19"/>
      <c r="H19" s="10"/>
      <c r="I19" s="10"/>
      <c r="J19" s="10"/>
      <c r="K19" s="10"/>
    </row>
    <row r="20" spans="2:11" x14ac:dyDescent="0.25">
      <c r="C20" s="17"/>
      <c r="D20" s="17"/>
      <c r="E20" s="17"/>
      <c r="F20" s="19"/>
      <c r="H20" s="10"/>
      <c r="I20" s="10"/>
      <c r="J20" s="10"/>
      <c r="K20" s="10"/>
    </row>
    <row r="21" spans="2:11" x14ac:dyDescent="0.25">
      <c r="C21" s="17"/>
      <c r="E21" s="17"/>
      <c r="F21" s="17"/>
      <c r="H21" s="10"/>
      <c r="I21" s="10"/>
      <c r="J21" s="10"/>
      <c r="K21" s="10"/>
    </row>
    <row r="22" spans="2:11" x14ac:dyDescent="0.25">
      <c r="C22" s="17"/>
      <c r="E22" s="17"/>
      <c r="F22" s="17"/>
      <c r="H22" s="10"/>
      <c r="I22" s="10"/>
      <c r="J22" s="10"/>
      <c r="K22" s="10"/>
    </row>
    <row r="23" spans="2:11" x14ac:dyDescent="0.25">
      <c r="C23" s="17"/>
      <c r="E23" s="17"/>
      <c r="F23" s="17"/>
      <c r="H23" s="10"/>
      <c r="I23" s="10"/>
      <c r="J23" s="10"/>
      <c r="K23" s="10"/>
    </row>
    <row r="24" spans="2:11" x14ac:dyDescent="0.25">
      <c r="C24" s="17"/>
      <c r="E24" s="17"/>
      <c r="F24" s="17"/>
      <c r="H24" s="10"/>
      <c r="I24" s="10"/>
      <c r="J24" s="10"/>
      <c r="K24" s="10"/>
    </row>
    <row r="25" spans="2:11" x14ac:dyDescent="0.25">
      <c r="C25" s="17"/>
      <c r="E25" s="17"/>
      <c r="F25" s="17"/>
      <c r="H25" s="10"/>
      <c r="I25" s="10"/>
      <c r="J25" s="10"/>
      <c r="K25" s="10"/>
    </row>
    <row r="26" spans="2:11" x14ac:dyDescent="0.25">
      <c r="C26" s="20"/>
      <c r="D26" s="20"/>
      <c r="F26" s="20"/>
      <c r="H26" s="10"/>
      <c r="I26" s="10"/>
      <c r="J26" s="10"/>
      <c r="K26" s="10"/>
    </row>
    <row r="27" spans="2:11" x14ac:dyDescent="0.25">
      <c r="C27" s="20"/>
      <c r="D27" s="20"/>
      <c r="F27" s="20"/>
      <c r="H27" s="10"/>
      <c r="I27" s="10"/>
      <c r="J27" s="10"/>
      <c r="K27" s="10"/>
    </row>
    <row r="29" spans="2:11" x14ac:dyDescent="0.25">
      <c r="C29" s="20"/>
      <c r="D29" s="20"/>
      <c r="F29" s="20"/>
    </row>
    <row r="30" spans="2:11" x14ac:dyDescent="0.25">
      <c r="C30" s="20"/>
      <c r="D30" s="20"/>
      <c r="F30" s="20"/>
    </row>
    <row r="31" spans="2:11" x14ac:dyDescent="0.25">
      <c r="C31" s="20"/>
      <c r="D31" s="20"/>
      <c r="F31" s="20"/>
    </row>
    <row r="32" spans="2:11" x14ac:dyDescent="0.25">
      <c r="C32" s="20"/>
      <c r="D32" s="20"/>
      <c r="F32" s="20"/>
    </row>
    <row r="33" spans="3:7" x14ac:dyDescent="0.25">
      <c r="C33" s="20"/>
      <c r="D33" s="20"/>
      <c r="F33" s="14"/>
    </row>
    <row r="34" spans="3:7" x14ac:dyDescent="0.25">
      <c r="C34" s="20"/>
      <c r="D34" s="20"/>
      <c r="F34" s="20"/>
      <c r="G34" s="20"/>
    </row>
    <row r="43" spans="3:7" x14ac:dyDescent="0.25">
      <c r="C43" s="17"/>
      <c r="E43" s="17"/>
      <c r="F43" s="17"/>
    </row>
    <row r="47" spans="3:7" x14ac:dyDescent="0.25">
      <c r="C47" s="17"/>
      <c r="E47" s="17"/>
      <c r="F47" s="17"/>
    </row>
    <row r="49" spans="3:8" x14ac:dyDescent="0.25">
      <c r="E49" s="17"/>
      <c r="F49" s="17"/>
    </row>
    <row r="50" spans="3:8" x14ac:dyDescent="0.25">
      <c r="E50" s="17"/>
      <c r="F50" s="17"/>
    </row>
    <row r="51" spans="3:8" x14ac:dyDescent="0.25">
      <c r="E51" s="17"/>
      <c r="F51" s="17"/>
    </row>
    <row r="52" spans="3:8" x14ac:dyDescent="0.25">
      <c r="E52" s="17"/>
      <c r="F52" s="17"/>
    </row>
    <row r="53" spans="3:8" x14ac:dyDescent="0.25">
      <c r="E53" s="17"/>
      <c r="F53" s="17"/>
    </row>
    <row r="54" spans="3:8" x14ac:dyDescent="0.25">
      <c r="C54" s="17"/>
      <c r="F54" s="17"/>
      <c r="G54" s="17"/>
      <c r="H54" s="1" t="s">
        <v>1</v>
      </c>
    </row>
  </sheetData>
  <sheetProtection algorithmName="SHA-512" hashValue="8M0O6/2LW8sm3hBtQ7Mui85WWdREg4+GwHdwQyEB3w9ZEn0/4couinbfjukUo/Nb/VQ7cK6ZEac4z5IlEKto+g==" saltValue="bAzq9IxBm4/+I5Y4c9FP9A==" spinCount="100000" sheet="1" objects="1" scenarios="1" selectLockedCells="1" selectUnlockedCells="1"/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zoomScale="80" zoomScaleNormal="80" workbookViewId="0">
      <selection activeCell="D3" sqref="D3:D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19</v>
      </c>
      <c r="E1" s="44"/>
      <c r="F1" s="3" t="s">
        <v>13</v>
      </c>
    </row>
    <row r="2" spans="1:11" ht="18" x14ac:dyDescent="0.25">
      <c r="C2" s="4" t="s">
        <v>3</v>
      </c>
      <c r="D2" s="28">
        <v>98.9</v>
      </c>
      <c r="E2" s="1" t="s">
        <v>4</v>
      </c>
    </row>
    <row r="3" spans="1:11" ht="18" x14ac:dyDescent="0.25">
      <c r="C3" s="4" t="s">
        <v>10</v>
      </c>
      <c r="D3" s="5">
        <v>99.25</v>
      </c>
      <c r="E3" s="1" t="s">
        <v>4</v>
      </c>
      <c r="F3" s="6"/>
    </row>
    <row r="4" spans="1:11" ht="18" x14ac:dyDescent="0.25">
      <c r="C4" s="4" t="s">
        <v>11</v>
      </c>
      <c r="D4" s="5">
        <v>26.7</v>
      </c>
      <c r="E4" s="1" t="s">
        <v>4</v>
      </c>
      <c r="F4" s="6"/>
    </row>
    <row r="5" spans="1:11" x14ac:dyDescent="0.25">
      <c r="C5" s="4" t="s">
        <v>12</v>
      </c>
      <c r="D5" s="38">
        <f>D4/D3</f>
        <v>0.26901763224181358</v>
      </c>
      <c r="E5" s="1" t="s">
        <v>2</v>
      </c>
      <c r="F5" s="8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3"/>
      <c r="C11" s="41">
        <v>146</v>
      </c>
      <c r="D11" s="19">
        <v>150.80000000000001</v>
      </c>
      <c r="E11" s="39">
        <v>1.93</v>
      </c>
      <c r="F11" s="15">
        <f t="shared" ref="F11:F18" si="0">((D11-$D$2)/$D$2)*100</f>
        <v>52.47724974721941</v>
      </c>
      <c r="H11" s="16">
        <f>(100+F11)/100</f>
        <v>1.5247724974721941</v>
      </c>
      <c r="I11" s="10">
        <f>1+($D$3-$D$2)/$D$2</f>
        <v>1.0035389282103133</v>
      </c>
      <c r="J11" s="10"/>
      <c r="K11" s="10"/>
    </row>
    <row r="12" spans="1:11" x14ac:dyDescent="0.25">
      <c r="B12" s="13"/>
      <c r="C12" s="41">
        <v>187</v>
      </c>
      <c r="D12" s="19">
        <v>77.7</v>
      </c>
      <c r="E12" s="39">
        <v>-0.81</v>
      </c>
      <c r="F12" s="15">
        <f t="shared" si="0"/>
        <v>-21.435793731041457</v>
      </c>
      <c r="H12" s="16">
        <f t="shared" ref="H12:H18" si="1">(100+F12)/100</f>
        <v>0.78564206268958547</v>
      </c>
      <c r="I12" s="10">
        <f t="shared" ref="I12:I18" si="2">1+($D$3-$D$2)/$D$2</f>
        <v>1.0035389282103133</v>
      </c>
      <c r="J12" s="10"/>
      <c r="K12" s="10"/>
    </row>
    <row r="13" spans="1:11" x14ac:dyDescent="0.25">
      <c r="B13" s="13"/>
      <c r="C13" s="41">
        <v>215</v>
      </c>
      <c r="D13" s="19">
        <v>73.900000000000006</v>
      </c>
      <c r="E13" s="39">
        <v>-0.95</v>
      </c>
      <c r="F13" s="15">
        <f t="shared" si="0"/>
        <v>-25.278058645096056</v>
      </c>
      <c r="H13" s="16">
        <f t="shared" si="1"/>
        <v>0.74721941354903942</v>
      </c>
      <c r="I13" s="10">
        <f t="shared" si="2"/>
        <v>1.0035389282103133</v>
      </c>
      <c r="J13" s="10"/>
      <c r="K13" s="10"/>
    </row>
    <row r="14" spans="1:11" x14ac:dyDescent="0.25">
      <c r="B14" s="13"/>
      <c r="C14" s="41">
        <v>324</v>
      </c>
      <c r="D14" s="19">
        <v>118.6</v>
      </c>
      <c r="E14" s="39">
        <v>0.72</v>
      </c>
      <c r="F14" s="15">
        <f t="shared" si="0"/>
        <v>19.919110212335681</v>
      </c>
      <c r="H14" s="16">
        <f t="shared" si="1"/>
        <v>1.1991911021233568</v>
      </c>
      <c r="I14" s="10">
        <f t="shared" si="2"/>
        <v>1.0035389282103133</v>
      </c>
      <c r="J14" s="10"/>
      <c r="K14" s="10"/>
    </row>
    <row r="15" spans="1:11" x14ac:dyDescent="0.25">
      <c r="B15" s="13"/>
      <c r="C15" s="41">
        <v>338</v>
      </c>
      <c r="D15" s="19">
        <v>82.3</v>
      </c>
      <c r="E15" s="39">
        <v>-0.63</v>
      </c>
      <c r="F15" s="15">
        <f t="shared" si="0"/>
        <v>-16.784630940343789</v>
      </c>
      <c r="H15" s="16">
        <f t="shared" si="1"/>
        <v>0.83215369059656208</v>
      </c>
      <c r="I15" s="10">
        <f t="shared" si="2"/>
        <v>1.0035389282103133</v>
      </c>
      <c r="J15" s="10"/>
      <c r="K15" s="10"/>
    </row>
    <row r="16" spans="1:11" x14ac:dyDescent="0.25">
      <c r="B16" s="13"/>
      <c r="C16" s="41">
        <v>722</v>
      </c>
      <c r="D16" s="19">
        <v>119</v>
      </c>
      <c r="E16" s="39">
        <v>0.74</v>
      </c>
      <c r="F16" s="15">
        <f t="shared" si="0"/>
        <v>20.323559150657221</v>
      </c>
      <c r="H16" s="16">
        <f t="shared" si="1"/>
        <v>1.2032355915065722</v>
      </c>
      <c r="I16" s="10">
        <f t="shared" si="2"/>
        <v>1.0035389282103133</v>
      </c>
      <c r="J16" s="10"/>
      <c r="K16" s="10"/>
    </row>
    <row r="17" spans="2:11" x14ac:dyDescent="0.25">
      <c r="B17" s="13"/>
      <c r="C17" s="41">
        <v>761</v>
      </c>
      <c r="D17" s="19">
        <v>124</v>
      </c>
      <c r="E17" s="39">
        <v>0.93</v>
      </c>
      <c r="F17" s="15">
        <f t="shared" si="0"/>
        <v>25.379170879676433</v>
      </c>
      <c r="H17" s="16">
        <f t="shared" si="1"/>
        <v>1.2537917087967643</v>
      </c>
      <c r="I17" s="10">
        <f t="shared" si="2"/>
        <v>1.0035389282103133</v>
      </c>
      <c r="J17" s="10"/>
      <c r="K17" s="10"/>
    </row>
    <row r="18" spans="2:11" x14ac:dyDescent="0.25">
      <c r="B18" s="13"/>
      <c r="C18" s="41">
        <v>961</v>
      </c>
      <c r="D18" s="19">
        <v>473.2</v>
      </c>
      <c r="E18" s="43">
        <v>14.01</v>
      </c>
      <c r="F18" s="15">
        <f t="shared" si="0"/>
        <v>378.46309403437812</v>
      </c>
      <c r="H18" s="16">
        <f t="shared" si="1"/>
        <v>4.7846309403437814</v>
      </c>
      <c r="I18" s="10">
        <f t="shared" si="2"/>
        <v>1.0035389282103133</v>
      </c>
      <c r="J18" s="10"/>
      <c r="K18" s="10"/>
    </row>
    <row r="19" spans="2:11" x14ac:dyDescent="0.25">
      <c r="C19" s="17"/>
      <c r="D19" s="17"/>
      <c r="E19" s="17"/>
      <c r="F19" s="19"/>
      <c r="H19" s="10"/>
      <c r="I19" s="10"/>
      <c r="J19" s="10"/>
      <c r="K19" s="10"/>
    </row>
    <row r="20" spans="2:11" x14ac:dyDescent="0.25">
      <c r="C20" s="17"/>
      <c r="D20" s="17"/>
      <c r="E20" s="17"/>
      <c r="F20" s="19"/>
      <c r="H20" s="10"/>
      <c r="I20" s="10"/>
      <c r="J20" s="10"/>
      <c r="K20" s="10"/>
    </row>
    <row r="21" spans="2:11" x14ac:dyDescent="0.25">
      <c r="C21" s="17"/>
      <c r="E21" s="17"/>
      <c r="F21" s="17"/>
      <c r="H21" s="10"/>
      <c r="I21" s="10"/>
      <c r="J21" s="10"/>
      <c r="K21" s="10"/>
    </row>
    <row r="22" spans="2:11" x14ac:dyDescent="0.25">
      <c r="C22" s="17"/>
      <c r="E22" s="17"/>
      <c r="F22" s="17"/>
      <c r="H22" s="10"/>
      <c r="I22" s="10"/>
      <c r="J22" s="10"/>
      <c r="K22" s="10"/>
    </row>
    <row r="23" spans="2:11" x14ac:dyDescent="0.25">
      <c r="C23" s="17"/>
      <c r="E23" s="17"/>
      <c r="F23" s="17"/>
      <c r="H23" s="10"/>
      <c r="I23" s="10"/>
      <c r="J23" s="10"/>
      <c r="K23" s="10"/>
    </row>
    <row r="24" spans="2:11" x14ac:dyDescent="0.25">
      <c r="C24" s="17"/>
      <c r="E24" s="17"/>
      <c r="F24" s="17"/>
      <c r="H24" s="10"/>
      <c r="I24" s="10"/>
      <c r="J24" s="10"/>
      <c r="K24" s="10"/>
    </row>
    <row r="25" spans="2:11" x14ac:dyDescent="0.25">
      <c r="C25" s="17"/>
      <c r="E25" s="17"/>
      <c r="F25" s="17"/>
      <c r="H25" s="10"/>
      <c r="I25" s="10"/>
      <c r="J25" s="10"/>
      <c r="K25" s="10"/>
    </row>
    <row r="26" spans="2:11" x14ac:dyDescent="0.25">
      <c r="C26" s="20"/>
      <c r="D26" s="20"/>
      <c r="F26" s="20"/>
      <c r="H26" s="10"/>
      <c r="I26" s="10"/>
      <c r="J26" s="10"/>
      <c r="K26" s="10"/>
    </row>
    <row r="27" spans="2:11" x14ac:dyDescent="0.25">
      <c r="C27" s="20"/>
      <c r="D27" s="20"/>
      <c r="F27" s="20"/>
      <c r="H27" s="10"/>
      <c r="I27" s="10"/>
      <c r="J27" s="10"/>
      <c r="K27" s="10"/>
    </row>
    <row r="29" spans="2:11" x14ac:dyDescent="0.25">
      <c r="C29" s="20"/>
      <c r="D29" s="20"/>
      <c r="F29" s="20"/>
    </row>
    <row r="30" spans="2:11" x14ac:dyDescent="0.25">
      <c r="C30" s="20"/>
      <c r="D30" s="20"/>
      <c r="F30" s="20"/>
    </row>
    <row r="31" spans="2:11" x14ac:dyDescent="0.25">
      <c r="C31" s="20"/>
      <c r="D31" s="20"/>
      <c r="F31" s="20"/>
    </row>
    <row r="32" spans="2:11" x14ac:dyDescent="0.25">
      <c r="C32" s="20"/>
      <c r="D32" s="20"/>
      <c r="F32" s="20"/>
    </row>
    <row r="33" spans="3:7" x14ac:dyDescent="0.25">
      <c r="C33" s="20"/>
      <c r="D33" s="20"/>
      <c r="F33" s="14"/>
    </row>
    <row r="34" spans="3:7" x14ac:dyDescent="0.25">
      <c r="C34" s="20"/>
      <c r="D34" s="20"/>
      <c r="F34" s="20"/>
      <c r="G34" s="20"/>
    </row>
    <row r="43" spans="3:7" x14ac:dyDescent="0.25">
      <c r="C43" s="17"/>
      <c r="E43" s="17"/>
      <c r="F43" s="17"/>
    </row>
    <row r="47" spans="3:7" x14ac:dyDescent="0.25">
      <c r="C47" s="17"/>
      <c r="E47" s="17"/>
      <c r="F47" s="17"/>
    </row>
    <row r="49" spans="3:8" x14ac:dyDescent="0.25">
      <c r="E49" s="17"/>
      <c r="F49" s="17"/>
    </row>
    <row r="50" spans="3:8" x14ac:dyDescent="0.25">
      <c r="E50" s="17"/>
      <c r="F50" s="17"/>
    </row>
    <row r="51" spans="3:8" x14ac:dyDescent="0.25">
      <c r="E51" s="17"/>
      <c r="F51" s="17"/>
    </row>
    <row r="52" spans="3:8" x14ac:dyDescent="0.25">
      <c r="E52" s="17"/>
      <c r="F52" s="17"/>
    </row>
    <row r="53" spans="3:8" x14ac:dyDescent="0.25">
      <c r="E53" s="17"/>
      <c r="F53" s="17"/>
    </row>
    <row r="54" spans="3:8" x14ac:dyDescent="0.25">
      <c r="C54" s="17"/>
      <c r="F54" s="17"/>
      <c r="G54" s="17"/>
      <c r="H54" s="1" t="s">
        <v>1</v>
      </c>
    </row>
  </sheetData>
  <sheetProtection algorithmName="SHA-512" hashValue="gwAy5npFVQ5owQiA1l6FiW0KOTp298G+FPwGFguOQclBngBlkw+uQ5xAvueQd1FsA2u5McnoPVv3u6mQPWJVbg==" saltValue="ABraGuadA8G5EUuwCzamfA==" spinCount="100000" sheet="1" objects="1" scenarios="1" selectLockedCells="1" selectUnlockedCells="1"/>
  <sortState xmlns:xlrd2="http://schemas.microsoft.com/office/spreadsheetml/2017/richdata2" ref="C11:F18">
    <sortCondition ref="C11:C18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0" zoomScaleNormal="80" workbookViewId="0">
      <selection activeCell="D3" sqref="D3:D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22</v>
      </c>
      <c r="E1" s="44"/>
      <c r="F1" s="3"/>
    </row>
    <row r="2" spans="1:11" ht="18" x14ac:dyDescent="0.25">
      <c r="C2" s="4" t="s">
        <v>3</v>
      </c>
      <c r="D2" s="5">
        <v>130</v>
      </c>
      <c r="E2" s="1" t="s">
        <v>4</v>
      </c>
    </row>
    <row r="3" spans="1:11" ht="18" x14ac:dyDescent="0.25">
      <c r="C3" s="4" t="s">
        <v>10</v>
      </c>
      <c r="D3" s="5">
        <v>133.5</v>
      </c>
      <c r="E3" s="1" t="s">
        <v>4</v>
      </c>
      <c r="F3" s="6"/>
    </row>
    <row r="4" spans="1:11" ht="18" x14ac:dyDescent="0.25">
      <c r="C4" s="4" t="s">
        <v>11</v>
      </c>
      <c r="D4" s="5">
        <v>39.799999999999997</v>
      </c>
      <c r="E4" s="1" t="s">
        <v>4</v>
      </c>
      <c r="F4" s="6"/>
    </row>
    <row r="5" spans="1:11" x14ac:dyDescent="0.25">
      <c r="C5" s="4" t="s">
        <v>12</v>
      </c>
      <c r="D5" s="38">
        <f>D4/D3</f>
        <v>0.29812734082397002</v>
      </c>
      <c r="E5" s="1" t="s">
        <v>2</v>
      </c>
      <c r="F5" s="6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C10" s="13"/>
      <c r="D10" s="36"/>
      <c r="E10" s="37"/>
      <c r="F10" s="15"/>
      <c r="H10" s="10"/>
      <c r="I10" s="10"/>
      <c r="J10" s="10"/>
      <c r="K10" s="10"/>
    </row>
    <row r="11" spans="1:11" x14ac:dyDescent="0.25">
      <c r="C11" s="41">
        <v>146</v>
      </c>
      <c r="D11" s="18">
        <v>211.6</v>
      </c>
      <c r="E11" s="39">
        <v>1.96</v>
      </c>
      <c r="F11" s="15">
        <f>((D11-$D$2)/$D$2)*100</f>
        <v>62.769230769230766</v>
      </c>
      <c r="H11" s="16">
        <f>(100+F11)/100</f>
        <v>1.6276923076923078</v>
      </c>
      <c r="I11" s="10">
        <f>1+($D$3-$D$2)/$D$2</f>
        <v>1.0269230769230768</v>
      </c>
      <c r="J11" s="10"/>
      <c r="K11" s="10"/>
    </row>
    <row r="12" spans="1:11" x14ac:dyDescent="0.25">
      <c r="C12" s="41">
        <v>187</v>
      </c>
      <c r="D12" s="18">
        <v>100</v>
      </c>
      <c r="E12" s="39">
        <v>-0.84</v>
      </c>
      <c r="F12" s="15">
        <f t="shared" ref="F12:F18" si="0">((D12-$D$2)/$D$2)*100</f>
        <v>-23.076923076923077</v>
      </c>
      <c r="H12" s="16">
        <f t="shared" ref="H12:H18" si="1">(100+F12)/100</f>
        <v>0.76923076923076916</v>
      </c>
      <c r="I12" s="10">
        <f t="shared" ref="I12:I18" si="2">1+($D$3-$D$2)/$D$2</f>
        <v>1.0269230769230768</v>
      </c>
      <c r="J12" s="10"/>
      <c r="K12" s="10"/>
    </row>
    <row r="13" spans="1:11" x14ac:dyDescent="0.25">
      <c r="C13" s="41">
        <v>215</v>
      </c>
      <c r="D13" s="18">
        <v>95.5</v>
      </c>
      <c r="E13" s="39">
        <v>-0.96</v>
      </c>
      <c r="F13" s="15">
        <f t="shared" si="0"/>
        <v>-26.53846153846154</v>
      </c>
      <c r="H13" s="16">
        <f t="shared" si="1"/>
        <v>0.73461538461538456</v>
      </c>
      <c r="I13" s="10">
        <f t="shared" si="2"/>
        <v>1.0269230769230768</v>
      </c>
      <c r="J13" s="10"/>
      <c r="K13" s="10"/>
    </row>
    <row r="14" spans="1:11" x14ac:dyDescent="0.25">
      <c r="C14" s="41">
        <v>324</v>
      </c>
      <c r="D14" s="18">
        <v>164.3</v>
      </c>
      <c r="E14" s="39">
        <v>0.77</v>
      </c>
      <c r="F14" s="15">
        <f t="shared" si="0"/>
        <v>26.384615384615394</v>
      </c>
      <c r="H14" s="16">
        <f t="shared" si="1"/>
        <v>1.2638461538461538</v>
      </c>
      <c r="I14" s="10">
        <f t="shared" si="2"/>
        <v>1.0269230769230768</v>
      </c>
      <c r="J14" s="10"/>
      <c r="K14" s="10"/>
    </row>
    <row r="15" spans="1:11" x14ac:dyDescent="0.25">
      <c r="C15" s="41">
        <v>338</v>
      </c>
      <c r="D15" s="18">
        <v>112.2</v>
      </c>
      <c r="E15" s="39">
        <v>-0.54</v>
      </c>
      <c r="F15" s="15">
        <f t="shared" si="0"/>
        <v>-13.69230769230769</v>
      </c>
      <c r="H15" s="16">
        <f t="shared" si="1"/>
        <v>0.86307692307692307</v>
      </c>
      <c r="I15" s="10">
        <f t="shared" si="2"/>
        <v>1.0269230769230768</v>
      </c>
      <c r="J15" s="10"/>
      <c r="K15" s="10"/>
    </row>
    <row r="16" spans="1:11" x14ac:dyDescent="0.25">
      <c r="C16" s="41">
        <v>722</v>
      </c>
      <c r="D16" s="18">
        <v>153</v>
      </c>
      <c r="E16" s="39">
        <v>0.49</v>
      </c>
      <c r="F16" s="15">
        <f t="shared" si="0"/>
        <v>17.692307692307693</v>
      </c>
      <c r="H16" s="16">
        <f t="shared" si="1"/>
        <v>1.176923076923077</v>
      </c>
      <c r="I16" s="10">
        <f t="shared" si="2"/>
        <v>1.0269230769230768</v>
      </c>
      <c r="J16" s="10"/>
      <c r="K16" s="10"/>
    </row>
    <row r="17" spans="2:16" x14ac:dyDescent="0.25">
      <c r="C17" s="41">
        <v>761</v>
      </c>
      <c r="D17" s="18">
        <v>176</v>
      </c>
      <c r="E17" s="39">
        <v>1.07</v>
      </c>
      <c r="F17" s="15">
        <f t="shared" si="0"/>
        <v>35.384615384615387</v>
      </c>
      <c r="H17" s="16">
        <f t="shared" si="1"/>
        <v>1.3538461538461539</v>
      </c>
      <c r="I17" s="10">
        <f t="shared" si="2"/>
        <v>1.0269230769230768</v>
      </c>
      <c r="J17" s="10"/>
      <c r="K17" s="10"/>
    </row>
    <row r="18" spans="2:16" x14ac:dyDescent="0.25">
      <c r="C18" s="41">
        <v>961</v>
      </c>
      <c r="D18" s="18">
        <v>612.20000000000005</v>
      </c>
      <c r="E18" s="43">
        <v>12.03</v>
      </c>
      <c r="F18" s="15">
        <f t="shared" si="0"/>
        <v>370.92307692307696</v>
      </c>
      <c r="H18" s="16">
        <f t="shared" si="1"/>
        <v>4.7092307692307696</v>
      </c>
      <c r="I18" s="10">
        <f t="shared" si="2"/>
        <v>1.0269230769230768</v>
      </c>
      <c r="J18" s="10"/>
      <c r="K18" s="10"/>
    </row>
    <row r="19" spans="2:16" x14ac:dyDescent="0.25">
      <c r="C19" s="17"/>
      <c r="D19" s="17"/>
      <c r="E19" s="17"/>
      <c r="F19" s="19"/>
      <c r="H19" s="16"/>
      <c r="I19" s="10"/>
      <c r="J19" s="10"/>
      <c r="K19" s="10"/>
    </row>
    <row r="20" spans="2:16" x14ac:dyDescent="0.25">
      <c r="C20" s="17"/>
      <c r="D20" s="17"/>
      <c r="E20" s="17"/>
      <c r="F20" s="19"/>
      <c r="H20" s="10"/>
      <c r="I20" s="10"/>
      <c r="J20" s="10"/>
      <c r="K20" s="10"/>
    </row>
    <row r="21" spans="2:16" x14ac:dyDescent="0.25">
      <c r="C21" s="17"/>
      <c r="E21" s="17"/>
      <c r="F21" s="17"/>
      <c r="H21" s="10"/>
      <c r="I21" s="10"/>
      <c r="J21" s="10"/>
      <c r="K21" s="10"/>
    </row>
    <row r="22" spans="2:16" x14ac:dyDescent="0.25">
      <c r="C22" s="17"/>
      <c r="E22" s="17"/>
      <c r="F22" s="17"/>
      <c r="H22" s="10"/>
      <c r="I22" s="10"/>
      <c r="J22" s="10"/>
      <c r="K22" s="10"/>
    </row>
    <row r="23" spans="2:16" x14ac:dyDescent="0.25">
      <c r="B23" s="17"/>
      <c r="C23" s="17"/>
      <c r="D23" s="17"/>
      <c r="E23" s="17"/>
      <c r="F23" s="17"/>
      <c r="G23" s="17"/>
      <c r="H23" s="30"/>
      <c r="I23" s="30"/>
      <c r="J23" s="30"/>
      <c r="K23" s="30"/>
      <c r="L23" s="17"/>
      <c r="M23" s="17"/>
      <c r="N23" s="17"/>
      <c r="O23" s="17"/>
      <c r="P23" s="17"/>
    </row>
    <row r="24" spans="2:16" x14ac:dyDescent="0.25">
      <c r="B24" s="17"/>
      <c r="C24" s="17"/>
      <c r="D24" s="17"/>
      <c r="E24" s="17"/>
      <c r="F24" s="17"/>
      <c r="G24" s="17"/>
      <c r="H24" s="30"/>
      <c r="I24" s="30"/>
      <c r="J24" s="30"/>
      <c r="K24" s="31"/>
      <c r="L24" s="32"/>
      <c r="M24" s="17"/>
      <c r="N24" s="17"/>
      <c r="O24" s="17"/>
      <c r="P24" s="17"/>
    </row>
    <row r="25" spans="2:16" x14ac:dyDescent="0.25">
      <c r="B25" s="17"/>
      <c r="C25" s="33"/>
      <c r="D25" s="17"/>
      <c r="E25" s="17"/>
      <c r="F25" s="17"/>
      <c r="G25" s="17"/>
      <c r="H25" s="30"/>
      <c r="I25" s="30"/>
      <c r="J25" s="30"/>
      <c r="K25" s="31"/>
      <c r="L25" s="32"/>
      <c r="M25" s="17"/>
      <c r="N25" s="17"/>
      <c r="O25" s="17"/>
      <c r="P25" s="17"/>
    </row>
    <row r="26" spans="2:16" x14ac:dyDescent="0.25">
      <c r="B26" s="17"/>
      <c r="C26" s="17"/>
      <c r="D26" s="17"/>
      <c r="E26" s="17"/>
      <c r="F26" s="17"/>
      <c r="G26" s="17"/>
      <c r="H26" s="30"/>
      <c r="I26" s="30"/>
      <c r="J26" s="30"/>
      <c r="K26" s="31"/>
      <c r="L26" s="32"/>
      <c r="M26" s="17"/>
      <c r="N26" s="17"/>
      <c r="O26" s="17"/>
      <c r="P26" s="17"/>
    </row>
    <row r="27" spans="2:16" x14ac:dyDescent="0.25">
      <c r="B27" s="17"/>
      <c r="C27" s="17"/>
      <c r="D27" s="17"/>
      <c r="E27" s="17"/>
      <c r="F27" s="17"/>
      <c r="G27" s="17"/>
      <c r="H27" s="30"/>
      <c r="I27" s="30"/>
      <c r="J27" s="30"/>
      <c r="K27" s="31"/>
      <c r="L27" s="32"/>
      <c r="M27" s="17"/>
      <c r="N27" s="17"/>
      <c r="O27" s="17"/>
      <c r="P27" s="17"/>
    </row>
    <row r="28" spans="2:16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2:16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34"/>
      <c r="L29" s="32"/>
      <c r="M29" s="17"/>
      <c r="N29" s="17"/>
      <c r="O29" s="17"/>
      <c r="P29" s="17"/>
    </row>
    <row r="30" spans="2:16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34"/>
      <c r="L30" s="32"/>
      <c r="M30" s="17"/>
      <c r="N30" s="17"/>
      <c r="O30" s="17"/>
      <c r="P30" s="17"/>
    </row>
    <row r="31" spans="2:16" x14ac:dyDescent="0.25">
      <c r="B31" s="17"/>
      <c r="C31" s="33"/>
      <c r="D31" s="17"/>
      <c r="E31" s="17"/>
      <c r="F31" s="17"/>
      <c r="G31" s="17"/>
      <c r="H31" s="17"/>
      <c r="I31" s="17"/>
      <c r="J31" s="17"/>
      <c r="K31" s="34"/>
      <c r="L31" s="32"/>
      <c r="M31" s="17"/>
      <c r="N31" s="17"/>
      <c r="O31" s="17"/>
      <c r="P31" s="17"/>
    </row>
    <row r="32" spans="2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34"/>
      <c r="L32" s="32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4"/>
      <c r="L33" s="32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4"/>
      <c r="L34" s="32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4"/>
      <c r="L35" s="32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4"/>
      <c r="L36" s="32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4"/>
      <c r="L37" s="32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4"/>
      <c r="L38" s="32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4"/>
      <c r="L39" s="32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4"/>
      <c r="L40" s="32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4"/>
      <c r="L41" s="32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4"/>
      <c r="L42" s="32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4"/>
      <c r="L43" s="32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2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4"/>
      <c r="L45" s="32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2:16" x14ac:dyDescent="0.25">
      <c r="C47" s="17"/>
      <c r="E47" s="17"/>
      <c r="F47" s="17"/>
    </row>
    <row r="49" spans="3:8" x14ac:dyDescent="0.25">
      <c r="E49" s="17"/>
      <c r="F49" s="17"/>
    </row>
    <row r="50" spans="3:8" x14ac:dyDescent="0.25">
      <c r="E50" s="17"/>
      <c r="F50" s="17"/>
    </row>
    <row r="51" spans="3:8" x14ac:dyDescent="0.25">
      <c r="E51" s="17"/>
      <c r="F51" s="17"/>
    </row>
    <row r="52" spans="3:8" x14ac:dyDescent="0.25">
      <c r="E52" s="17"/>
      <c r="F52" s="17"/>
    </row>
    <row r="53" spans="3:8" x14ac:dyDescent="0.25">
      <c r="E53" s="17"/>
      <c r="F53" s="17"/>
    </row>
    <row r="54" spans="3:8" x14ac:dyDescent="0.25">
      <c r="C54" s="17"/>
      <c r="F54" s="17"/>
      <c r="G54" s="17"/>
      <c r="H54" s="1" t="s">
        <v>1</v>
      </c>
    </row>
  </sheetData>
  <sheetProtection algorithmName="SHA-512" hashValue="d5v0FZK7pRVuAeW6ncAHbLSvyC6Lzj5GyafPUBeqZ4IVQ4sBZRDrl5S9uwU6B34JUD17EeFDTPhwF4e2hMZHCQ==" saltValue="TAYhAsC80qCYYvp4J3zBaw==" spinCount="100000" sheet="1" objects="1" scenarios="1" selectLockedCells="1" selectUnlockedCells="1"/>
  <sortState xmlns:xlrd2="http://schemas.microsoft.com/office/spreadsheetml/2017/richdata2" ref="C10:G18">
    <sortCondition ref="C10:C18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zoomScale="80" zoomScaleNormal="80" workbookViewId="0">
      <selection activeCell="M5" sqref="M5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14</v>
      </c>
      <c r="E1" s="26"/>
      <c r="F1" s="3"/>
    </row>
    <row r="2" spans="1:11" ht="18" x14ac:dyDescent="0.25">
      <c r="C2" s="4" t="s">
        <v>3</v>
      </c>
      <c r="D2" s="24">
        <v>41</v>
      </c>
      <c r="E2" s="1" t="s">
        <v>4</v>
      </c>
    </row>
    <row r="3" spans="1:11" ht="18" x14ac:dyDescent="0.25">
      <c r="C3" s="4" t="s">
        <v>10</v>
      </c>
      <c r="D3" s="24">
        <v>38.130000000000003</v>
      </c>
      <c r="E3" s="1" t="s">
        <v>4</v>
      </c>
      <c r="F3" s="6"/>
    </row>
    <row r="4" spans="1:11" ht="18" x14ac:dyDescent="0.25">
      <c r="C4" s="4" t="s">
        <v>11</v>
      </c>
      <c r="D4" s="35">
        <v>9.07</v>
      </c>
      <c r="E4" s="1" t="s">
        <v>4</v>
      </c>
      <c r="F4" s="6"/>
    </row>
    <row r="5" spans="1:11" x14ac:dyDescent="0.25">
      <c r="C5" s="4" t="s">
        <v>12</v>
      </c>
      <c r="D5" s="38">
        <f>D4/D3</f>
        <v>0.23787044322056122</v>
      </c>
      <c r="E5" s="1" t="s">
        <v>2</v>
      </c>
      <c r="F5" s="6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/>
      <c r="I10" s="10"/>
      <c r="J10" s="10"/>
      <c r="K10" s="10"/>
    </row>
    <row r="11" spans="1:11" x14ac:dyDescent="0.25">
      <c r="A11" s="17"/>
      <c r="B11" s="17"/>
      <c r="C11" s="41">
        <v>146</v>
      </c>
      <c r="D11" s="13">
        <v>56.28</v>
      </c>
      <c r="E11" s="39">
        <v>2</v>
      </c>
      <c r="F11" s="15">
        <f>((D11-$D$2)/$D$2)*100</f>
        <v>37.268292682926834</v>
      </c>
      <c r="H11" s="16">
        <f t="shared" ref="H11" si="0">(100+F11)/100</f>
        <v>1.3726829268292684</v>
      </c>
      <c r="I11" s="10">
        <f>1+($D$3-$D$2)/$D$2</f>
        <v>0.93</v>
      </c>
      <c r="J11" s="10"/>
      <c r="K11" s="10"/>
    </row>
    <row r="12" spans="1:11" x14ac:dyDescent="0.25">
      <c r="A12" s="17"/>
      <c r="B12" s="17"/>
      <c r="C12" s="41">
        <v>187</v>
      </c>
      <c r="D12" s="13">
        <v>32.6</v>
      </c>
      <c r="E12" s="39">
        <v>-0.61</v>
      </c>
      <c r="F12" s="15">
        <f t="shared" ref="F12:F18" si="1">((D12-$D$2)/$D$2)*100</f>
        <v>-20.487804878048777</v>
      </c>
      <c r="H12" s="16">
        <f t="shared" ref="H12:H18" si="2">(100+F12)/100</f>
        <v>0.79512195121951224</v>
      </c>
      <c r="I12" s="10">
        <f t="shared" ref="I12:I18" si="3">1+($D$3-$D$2)/$D$2</f>
        <v>0.93</v>
      </c>
      <c r="J12" s="10"/>
      <c r="K12" s="10"/>
    </row>
    <row r="13" spans="1:11" x14ac:dyDescent="0.25">
      <c r="A13" s="17"/>
      <c r="B13" s="17"/>
      <c r="C13" s="41">
        <v>215</v>
      </c>
      <c r="D13" s="13">
        <v>32</v>
      </c>
      <c r="E13" s="39">
        <v>-0.68</v>
      </c>
      <c r="F13" s="15">
        <f t="shared" si="1"/>
        <v>-21.951219512195124</v>
      </c>
      <c r="H13" s="16">
        <f t="shared" si="2"/>
        <v>0.78048780487804881</v>
      </c>
      <c r="I13" s="10">
        <f t="shared" si="3"/>
        <v>0.93</v>
      </c>
      <c r="J13" s="10"/>
      <c r="K13" s="10"/>
    </row>
    <row r="14" spans="1:11" x14ac:dyDescent="0.25">
      <c r="A14" s="17"/>
      <c r="B14" s="17"/>
      <c r="C14" s="41">
        <v>324</v>
      </c>
      <c r="D14" s="13">
        <v>44.7</v>
      </c>
      <c r="E14" s="39">
        <v>0.72</v>
      </c>
      <c r="F14" s="15">
        <f t="shared" si="1"/>
        <v>9.0243902439024453</v>
      </c>
      <c r="H14" s="16">
        <f t="shared" si="2"/>
        <v>1.0902439024390245</v>
      </c>
      <c r="I14" s="10">
        <f t="shared" si="3"/>
        <v>0.93</v>
      </c>
      <c r="J14" s="10"/>
      <c r="K14" s="10"/>
    </row>
    <row r="15" spans="1:11" x14ac:dyDescent="0.25">
      <c r="A15" s="17"/>
      <c r="B15" s="17"/>
      <c r="C15" s="41">
        <v>338</v>
      </c>
      <c r="D15" s="13">
        <v>28.4</v>
      </c>
      <c r="E15" s="39">
        <v>-1.07</v>
      </c>
      <c r="F15" s="15">
        <f t="shared" si="1"/>
        <v>-30.731707317073177</v>
      </c>
      <c r="H15" s="16">
        <f t="shared" si="2"/>
        <v>0.69268292682926824</v>
      </c>
      <c r="I15" s="10">
        <f t="shared" si="3"/>
        <v>0.93</v>
      </c>
      <c r="J15" s="10"/>
      <c r="K15" s="10"/>
    </row>
    <row r="16" spans="1:11" x14ac:dyDescent="0.25">
      <c r="C16" s="41">
        <v>722</v>
      </c>
      <c r="D16" s="40">
        <v>46.9</v>
      </c>
      <c r="E16" s="39">
        <v>0.97</v>
      </c>
      <c r="F16" s="15">
        <f t="shared" si="1"/>
        <v>14.390243902439021</v>
      </c>
      <c r="H16" s="16">
        <f t="shared" si="2"/>
        <v>1.1439024390243901</v>
      </c>
      <c r="I16" s="10">
        <f t="shared" si="3"/>
        <v>0.93</v>
      </c>
      <c r="J16" s="10"/>
      <c r="K16" s="10"/>
    </row>
    <row r="17" spans="2:16" x14ac:dyDescent="0.25">
      <c r="C17" s="41">
        <v>761</v>
      </c>
      <c r="D17" s="13">
        <v>44.2</v>
      </c>
      <c r="E17" s="39">
        <v>0.67</v>
      </c>
      <c r="F17" s="15">
        <f t="shared" si="1"/>
        <v>7.8048780487804947</v>
      </c>
      <c r="H17" s="16">
        <f t="shared" si="2"/>
        <v>1.0780487804878049</v>
      </c>
      <c r="I17" s="10">
        <f t="shared" si="3"/>
        <v>0.93</v>
      </c>
      <c r="J17" s="10"/>
      <c r="K17" s="10"/>
    </row>
    <row r="18" spans="2:16" x14ac:dyDescent="0.25">
      <c r="C18" s="41">
        <v>961</v>
      </c>
      <c r="D18" s="13">
        <v>200.9</v>
      </c>
      <c r="E18" s="43">
        <v>17.95</v>
      </c>
      <c r="F18" s="15">
        <f t="shared" si="1"/>
        <v>390.00000000000006</v>
      </c>
      <c r="H18" s="16">
        <f t="shared" si="2"/>
        <v>4.9000000000000004</v>
      </c>
      <c r="I18" s="10">
        <f t="shared" si="3"/>
        <v>0.93</v>
      </c>
      <c r="J18" s="10"/>
      <c r="K18" s="10"/>
    </row>
    <row r="19" spans="2:16" x14ac:dyDescent="0.25">
      <c r="C19" s="17"/>
      <c r="D19" s="13"/>
      <c r="E19" s="17"/>
      <c r="F19" s="19"/>
      <c r="H19" s="10"/>
      <c r="I19" s="10"/>
      <c r="J19" s="10"/>
      <c r="K19" s="10"/>
    </row>
    <row r="20" spans="2:16" x14ac:dyDescent="0.25">
      <c r="C20" s="17"/>
      <c r="D20" s="17"/>
      <c r="E20" s="17"/>
      <c r="F20" s="19"/>
      <c r="H20" s="10"/>
      <c r="I20" s="10"/>
      <c r="J20" s="10"/>
      <c r="K20" s="10"/>
    </row>
    <row r="21" spans="2:16" x14ac:dyDescent="0.25">
      <c r="C21" s="17"/>
      <c r="E21" s="17"/>
      <c r="F21" s="19"/>
      <c r="H21" s="10"/>
      <c r="I21" s="10"/>
      <c r="J21" s="10"/>
      <c r="K21" s="10"/>
    </row>
    <row r="22" spans="2:16" x14ac:dyDescent="0.25">
      <c r="B22" s="17"/>
      <c r="C22" s="17"/>
      <c r="D22" s="17"/>
      <c r="E22" s="17"/>
      <c r="F22" s="17"/>
      <c r="G22" s="17"/>
      <c r="H22" s="30"/>
      <c r="I22" s="30"/>
      <c r="J22" s="30"/>
      <c r="K22" s="30"/>
      <c r="L22" s="17"/>
      <c r="M22" s="17"/>
      <c r="N22" s="17"/>
      <c r="O22" s="17"/>
      <c r="P22" s="17"/>
    </row>
    <row r="23" spans="2:16" x14ac:dyDescent="0.25">
      <c r="B23" s="17"/>
      <c r="C23" s="17"/>
      <c r="D23" s="17"/>
      <c r="E23" s="17"/>
      <c r="F23" s="17"/>
      <c r="G23" s="17"/>
      <c r="H23" s="30"/>
      <c r="I23" s="30"/>
      <c r="J23" s="30"/>
      <c r="K23" s="30"/>
      <c r="L23" s="17"/>
      <c r="M23" s="17"/>
      <c r="N23" s="17"/>
      <c r="O23" s="17"/>
      <c r="P23" s="17"/>
    </row>
    <row r="24" spans="2:16" x14ac:dyDescent="0.25">
      <c r="B24" s="17"/>
      <c r="C24" s="17"/>
      <c r="D24" s="17"/>
      <c r="E24" s="17"/>
      <c r="F24" s="17"/>
      <c r="G24" s="17"/>
      <c r="H24" s="30"/>
      <c r="I24" s="30"/>
      <c r="J24" s="30"/>
      <c r="K24" s="31"/>
      <c r="L24" s="32"/>
      <c r="M24" s="17"/>
      <c r="N24" s="17"/>
      <c r="O24" s="17"/>
      <c r="P24" s="17"/>
    </row>
    <row r="25" spans="2:16" x14ac:dyDescent="0.25">
      <c r="B25" s="17"/>
      <c r="C25" s="33"/>
      <c r="D25" s="17"/>
      <c r="E25" s="17"/>
      <c r="F25" s="17"/>
      <c r="G25" s="17"/>
      <c r="H25" s="30"/>
      <c r="I25" s="30"/>
      <c r="J25" s="30"/>
      <c r="K25" s="31"/>
      <c r="L25" s="32"/>
      <c r="M25" s="17"/>
      <c r="N25" s="17"/>
      <c r="O25" s="17"/>
      <c r="P25" s="17"/>
    </row>
    <row r="26" spans="2:16" x14ac:dyDescent="0.25">
      <c r="B26" s="17"/>
      <c r="C26" s="17"/>
      <c r="D26" s="17"/>
      <c r="E26" s="17"/>
      <c r="F26" s="17"/>
      <c r="G26" s="17"/>
      <c r="H26" s="30"/>
      <c r="I26" s="30"/>
      <c r="J26" s="30"/>
      <c r="K26" s="31"/>
      <c r="L26" s="32"/>
      <c r="M26" s="17"/>
      <c r="N26" s="17"/>
      <c r="O26" s="17"/>
      <c r="P26" s="17"/>
    </row>
    <row r="27" spans="2:16" x14ac:dyDescent="0.25">
      <c r="B27" s="17"/>
      <c r="C27" s="17"/>
      <c r="D27" s="17"/>
      <c r="E27" s="17"/>
      <c r="F27" s="17"/>
      <c r="G27" s="17"/>
      <c r="H27" s="30"/>
      <c r="I27" s="30"/>
      <c r="J27" s="30"/>
      <c r="K27" s="31"/>
      <c r="L27" s="32"/>
      <c r="M27" s="17"/>
      <c r="N27" s="17"/>
      <c r="O27" s="17"/>
      <c r="P27" s="17"/>
    </row>
    <row r="28" spans="2:16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2:16" x14ac:dyDescent="0.25">
      <c r="B29" s="17"/>
      <c r="C29" s="33"/>
      <c r="D29" s="17"/>
      <c r="E29" s="17"/>
      <c r="F29" s="17"/>
      <c r="G29" s="17"/>
      <c r="H29" s="17"/>
      <c r="I29" s="17"/>
      <c r="J29" s="17"/>
      <c r="K29" s="34"/>
      <c r="L29" s="32"/>
      <c r="M29" s="17"/>
      <c r="N29" s="17"/>
      <c r="O29" s="17"/>
      <c r="P29" s="17"/>
    </row>
    <row r="30" spans="2:16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34"/>
      <c r="L30" s="32"/>
      <c r="M30" s="17"/>
      <c r="N30" s="17"/>
      <c r="O30" s="17"/>
      <c r="P30" s="17"/>
    </row>
    <row r="31" spans="2:16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34"/>
      <c r="L31" s="32"/>
      <c r="M31" s="17"/>
      <c r="N31" s="17"/>
      <c r="O31" s="17"/>
      <c r="P31" s="17"/>
    </row>
    <row r="32" spans="2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34"/>
      <c r="L32" s="32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4"/>
      <c r="L33" s="32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4"/>
      <c r="L34" s="32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4"/>
      <c r="L35" s="32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4"/>
      <c r="L36" s="32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4"/>
      <c r="L37" s="32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4"/>
      <c r="L38" s="32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4"/>
      <c r="L39" s="32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4"/>
      <c r="L40" s="32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4"/>
      <c r="L41" s="32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4"/>
      <c r="L42" s="32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4"/>
      <c r="L43" s="32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2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4"/>
      <c r="L45" s="32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2:16" x14ac:dyDescent="0.25">
      <c r="C48" s="17"/>
      <c r="E48" s="17"/>
      <c r="F48" s="17"/>
    </row>
    <row r="50" spans="3:8" x14ac:dyDescent="0.25">
      <c r="E50" s="17"/>
      <c r="F50" s="17"/>
    </row>
    <row r="51" spans="3:8" x14ac:dyDescent="0.25">
      <c r="E51" s="17"/>
      <c r="F51" s="17"/>
    </row>
    <row r="52" spans="3:8" x14ac:dyDescent="0.25">
      <c r="E52" s="17"/>
      <c r="F52" s="17"/>
    </row>
    <row r="53" spans="3:8" x14ac:dyDescent="0.25">
      <c r="E53" s="17"/>
      <c r="F53" s="17"/>
    </row>
    <row r="54" spans="3:8" x14ac:dyDescent="0.25">
      <c r="E54" s="17"/>
      <c r="F54" s="17"/>
    </row>
    <row r="55" spans="3:8" x14ac:dyDescent="0.25">
      <c r="C55" s="17"/>
      <c r="F55" s="17"/>
      <c r="G55" s="17"/>
      <c r="H55" s="1" t="s">
        <v>1</v>
      </c>
    </row>
  </sheetData>
  <sheetProtection algorithmName="SHA-512" hashValue="BwXmkADQNCmiYcbkR2LfWSgNNOIH9R0WhOql5L+x81b58m1xPOfl5uqGAl/Knmbu4zElWg+f7KHgb6jGixnD9A==" saltValue="huzNCYZPFksfZ2SJy/9CNw==" spinCount="100000" sheet="1" objects="1" scenarios="1" selectLockedCells="1" selectUnlockedCells="1"/>
  <sortState xmlns:xlrd2="http://schemas.microsoft.com/office/spreadsheetml/2017/richdata2" ref="C11:F18">
    <sortCondition ref="C11:C18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tabSelected="1" zoomScale="80" zoomScaleNormal="80" workbookViewId="0">
      <selection activeCell="N44" sqref="N44:N47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17</v>
      </c>
      <c r="E1" s="44"/>
      <c r="F1" s="3"/>
    </row>
    <row r="2" spans="1:11" ht="18" x14ac:dyDescent="0.25">
      <c r="C2" s="4" t="s">
        <v>3</v>
      </c>
      <c r="D2" s="7">
        <v>7.4</v>
      </c>
      <c r="E2" s="1" t="s">
        <v>4</v>
      </c>
    </row>
    <row r="3" spans="1:11" ht="18" x14ac:dyDescent="0.25">
      <c r="C3" s="4" t="s">
        <v>10</v>
      </c>
      <c r="D3" s="22">
        <v>6.63</v>
      </c>
      <c r="E3" s="1" t="s">
        <v>4</v>
      </c>
      <c r="F3" s="6"/>
    </row>
    <row r="4" spans="1:11" ht="18" x14ac:dyDescent="0.25">
      <c r="C4" s="4" t="s">
        <v>11</v>
      </c>
      <c r="D4" s="22">
        <v>1.5660000000000001</v>
      </c>
      <c r="E4" s="1" t="s">
        <v>4</v>
      </c>
      <c r="F4" s="6"/>
    </row>
    <row r="5" spans="1:11" x14ac:dyDescent="0.25">
      <c r="C5" s="4" t="s">
        <v>12</v>
      </c>
      <c r="D5" s="38">
        <f>D4/D3</f>
        <v>0.23619909502262446</v>
      </c>
      <c r="E5" s="1" t="s">
        <v>2</v>
      </c>
      <c r="F5" s="6"/>
    </row>
    <row r="6" spans="1:11" x14ac:dyDescent="0.25">
      <c r="C6" s="4" t="s">
        <v>6</v>
      </c>
      <c r="D6" s="2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/>
      <c r="I10" s="10"/>
      <c r="J10" s="10"/>
      <c r="K10" s="10"/>
    </row>
    <row r="11" spans="1:11" x14ac:dyDescent="0.25">
      <c r="A11" s="18"/>
      <c r="B11" s="18"/>
      <c r="C11" s="41">
        <v>146</v>
      </c>
      <c r="D11" s="27">
        <v>9.23</v>
      </c>
      <c r="E11" s="39">
        <v>1.66</v>
      </c>
      <c r="F11" s="15">
        <f t="shared" ref="F11:F18" si="0">((D11-$D$2)/$D$2)*100</f>
        <v>24.72972972972973</v>
      </c>
      <c r="H11" s="16">
        <f>(100+F11)/100</f>
        <v>1.2472972972972973</v>
      </c>
      <c r="I11" s="10">
        <f>1+($D$3-$D$2)/$D$2</f>
        <v>0.8959459459459459</v>
      </c>
      <c r="J11" s="10"/>
      <c r="K11" s="10"/>
    </row>
    <row r="12" spans="1:11" x14ac:dyDescent="0.25">
      <c r="A12" s="18"/>
      <c r="B12" s="18"/>
      <c r="C12" s="41">
        <v>187</v>
      </c>
      <c r="D12" s="27">
        <v>5.64</v>
      </c>
      <c r="E12" s="39">
        <v>-0.63</v>
      </c>
      <c r="F12" s="15">
        <f t="shared" si="0"/>
        <v>-23.78378378378379</v>
      </c>
      <c r="H12" s="16">
        <f t="shared" ref="H12:H18" si="1">(100+F12)/100</f>
        <v>0.76216216216216215</v>
      </c>
      <c r="I12" s="10">
        <f t="shared" ref="I12:I18" si="2">1+($D$3-$D$2)/$D$2</f>
        <v>0.8959459459459459</v>
      </c>
      <c r="J12" s="10"/>
      <c r="K12" s="10"/>
    </row>
    <row r="13" spans="1:11" x14ac:dyDescent="0.25">
      <c r="A13" s="18"/>
      <c r="B13" s="18"/>
      <c r="C13" s="41">
        <v>215</v>
      </c>
      <c r="D13" s="27" t="s">
        <v>23</v>
      </c>
      <c r="E13" s="43">
        <v>-3.6</v>
      </c>
      <c r="F13" s="15"/>
      <c r="H13" s="16"/>
      <c r="I13" s="10">
        <f t="shared" si="2"/>
        <v>0.8959459459459459</v>
      </c>
      <c r="J13" s="10"/>
      <c r="K13" s="10"/>
    </row>
    <row r="14" spans="1:11" x14ac:dyDescent="0.25">
      <c r="A14" s="18"/>
      <c r="B14" s="18"/>
      <c r="C14" s="41">
        <v>324</v>
      </c>
      <c r="D14" s="27">
        <v>7.4</v>
      </c>
      <c r="E14" s="39">
        <v>0.49</v>
      </c>
      <c r="F14" s="15">
        <f t="shared" si="0"/>
        <v>0</v>
      </c>
      <c r="H14" s="16">
        <f t="shared" si="1"/>
        <v>1</v>
      </c>
      <c r="I14" s="10">
        <f t="shared" si="2"/>
        <v>0.8959459459459459</v>
      </c>
      <c r="J14" s="10"/>
      <c r="K14" s="10"/>
    </row>
    <row r="15" spans="1:11" x14ac:dyDescent="0.25">
      <c r="A15" s="18"/>
      <c r="B15" s="18"/>
      <c r="C15" s="41">
        <v>338</v>
      </c>
      <c r="D15" s="27">
        <v>4.71</v>
      </c>
      <c r="E15" s="39">
        <v>-1.23</v>
      </c>
      <c r="F15" s="15">
        <f t="shared" si="0"/>
        <v>-36.351351351351354</v>
      </c>
      <c r="H15" s="16">
        <f t="shared" si="1"/>
        <v>0.63648648648648642</v>
      </c>
      <c r="I15" s="10">
        <f t="shared" si="2"/>
        <v>0.8959459459459459</v>
      </c>
      <c r="J15" s="10"/>
      <c r="K15" s="10"/>
    </row>
    <row r="16" spans="1:11" x14ac:dyDescent="0.25">
      <c r="A16" s="18"/>
      <c r="B16" s="18"/>
      <c r="C16" s="41">
        <v>722</v>
      </c>
      <c r="D16" s="27">
        <v>7.5</v>
      </c>
      <c r="E16" s="39">
        <v>0.56000000000000005</v>
      </c>
      <c r="F16" s="15">
        <f>((D16-$D$2)/$D$2)*100</f>
        <v>1.3513513513513467</v>
      </c>
      <c r="H16" s="16">
        <f t="shared" si="1"/>
        <v>1.0135135135135134</v>
      </c>
      <c r="I16" s="10">
        <f t="shared" si="2"/>
        <v>0.8959459459459459</v>
      </c>
      <c r="J16" s="10"/>
      <c r="K16" s="10"/>
    </row>
    <row r="17" spans="1:16" x14ac:dyDescent="0.25">
      <c r="A17" s="18"/>
      <c r="B17" s="18"/>
      <c r="C17" s="41">
        <v>761</v>
      </c>
      <c r="D17" s="27">
        <v>7.9</v>
      </c>
      <c r="E17" s="39">
        <v>0.81</v>
      </c>
      <c r="F17" s="15">
        <f t="shared" si="0"/>
        <v>6.7567567567567561</v>
      </c>
      <c r="H17" s="16">
        <f t="shared" si="1"/>
        <v>1.0675675675675675</v>
      </c>
      <c r="I17" s="10">
        <f t="shared" si="2"/>
        <v>0.8959459459459459</v>
      </c>
      <c r="J17" s="10"/>
      <c r="K17" s="10"/>
    </row>
    <row r="18" spans="1:16" x14ac:dyDescent="0.25">
      <c r="C18" s="41">
        <v>961</v>
      </c>
      <c r="D18" s="27">
        <v>34.9</v>
      </c>
      <c r="E18" s="43">
        <v>18.05</v>
      </c>
      <c r="F18" s="15">
        <f t="shared" si="0"/>
        <v>371.62162162162161</v>
      </c>
      <c r="H18" s="16">
        <f t="shared" si="1"/>
        <v>4.7162162162162158</v>
      </c>
      <c r="I18" s="10">
        <f t="shared" si="2"/>
        <v>0.8959459459459459</v>
      </c>
      <c r="J18" s="10"/>
      <c r="K18" s="10"/>
    </row>
    <row r="19" spans="1:16" x14ac:dyDescent="0.25">
      <c r="C19" s="17"/>
      <c r="D19" s="17"/>
      <c r="E19" s="17"/>
      <c r="F19" s="19"/>
      <c r="H19" s="10"/>
      <c r="I19" s="10"/>
      <c r="J19" s="10"/>
      <c r="K19" s="10"/>
    </row>
    <row r="20" spans="1:16" x14ac:dyDescent="0.25">
      <c r="B20" s="17"/>
      <c r="C20" s="17"/>
      <c r="D20" s="17"/>
      <c r="E20" s="17"/>
      <c r="F20" s="17"/>
      <c r="G20" s="17"/>
      <c r="H20" s="30"/>
      <c r="I20" s="30"/>
      <c r="J20" s="30"/>
      <c r="K20" s="30"/>
      <c r="L20" s="17"/>
      <c r="M20" s="17"/>
      <c r="N20" s="17"/>
      <c r="O20" s="17"/>
      <c r="P20" s="17"/>
    </row>
    <row r="21" spans="1:16" x14ac:dyDescent="0.25">
      <c r="B21" s="17"/>
      <c r="C21" s="17"/>
      <c r="D21" s="17"/>
      <c r="E21" s="17"/>
      <c r="F21" s="17"/>
      <c r="G21" s="17"/>
      <c r="H21" s="30"/>
      <c r="I21" s="30"/>
      <c r="J21" s="30"/>
      <c r="K21" s="30"/>
      <c r="L21" s="17"/>
      <c r="M21" s="17"/>
      <c r="N21" s="17"/>
      <c r="O21" s="17"/>
      <c r="P21" s="17"/>
    </row>
    <row r="22" spans="1:16" x14ac:dyDescent="0.25">
      <c r="B22" s="17"/>
      <c r="C22" s="17"/>
      <c r="D22" s="17"/>
      <c r="E22" s="17"/>
      <c r="F22" s="17"/>
      <c r="G22" s="17"/>
      <c r="H22" s="30"/>
      <c r="I22" s="30"/>
      <c r="J22" s="30"/>
      <c r="K22" s="30"/>
      <c r="L22" s="17"/>
      <c r="M22" s="17"/>
      <c r="N22" s="17"/>
      <c r="O22" s="17"/>
      <c r="P22" s="17"/>
    </row>
    <row r="23" spans="1:16" x14ac:dyDescent="0.25">
      <c r="B23" s="17"/>
      <c r="C23" s="17"/>
      <c r="D23" s="17"/>
      <c r="E23" s="17"/>
      <c r="F23" s="17"/>
      <c r="G23" s="17"/>
      <c r="H23" s="30"/>
      <c r="I23" s="30"/>
      <c r="J23" s="30"/>
      <c r="K23" s="30"/>
      <c r="L23" s="17"/>
      <c r="M23" s="17"/>
      <c r="N23" s="17"/>
      <c r="O23" s="17"/>
      <c r="P23" s="17"/>
    </row>
    <row r="24" spans="1:16" x14ac:dyDescent="0.25">
      <c r="B24" s="17"/>
      <c r="C24" s="17"/>
      <c r="D24" s="17"/>
      <c r="E24" s="17"/>
      <c r="F24" s="17"/>
      <c r="G24" s="17"/>
      <c r="H24" s="30"/>
      <c r="I24" s="30"/>
      <c r="J24" s="30"/>
      <c r="K24" s="31"/>
      <c r="L24" s="32"/>
      <c r="M24" s="17"/>
      <c r="N24" s="17"/>
      <c r="O24" s="17"/>
      <c r="P24" s="17"/>
    </row>
    <row r="25" spans="1:16" x14ac:dyDescent="0.25">
      <c r="B25" s="17"/>
      <c r="C25" s="33"/>
      <c r="D25" s="17"/>
      <c r="E25" s="17"/>
      <c r="F25" s="17"/>
      <c r="G25" s="17"/>
      <c r="H25" s="30"/>
      <c r="I25" s="30"/>
      <c r="J25" s="30"/>
      <c r="K25" s="31"/>
      <c r="L25" s="32"/>
      <c r="M25" s="17"/>
      <c r="N25" s="17"/>
      <c r="O25" s="17"/>
      <c r="P25" s="17"/>
    </row>
    <row r="26" spans="1:16" x14ac:dyDescent="0.25">
      <c r="B26" s="17"/>
      <c r="C26" s="17"/>
      <c r="D26" s="17"/>
      <c r="E26" s="17"/>
      <c r="F26" s="17"/>
      <c r="G26" s="17"/>
      <c r="H26" s="30"/>
      <c r="I26" s="30"/>
      <c r="J26" s="30"/>
      <c r="K26" s="31"/>
      <c r="L26" s="32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0"/>
      <c r="I27" s="30"/>
      <c r="J27" s="30"/>
      <c r="K27" s="31"/>
      <c r="L27" s="32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34"/>
      <c r="L29" s="32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34"/>
      <c r="L30" s="32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34"/>
      <c r="L31" s="32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34"/>
      <c r="L32" s="32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4"/>
      <c r="L33" s="32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4"/>
      <c r="L34" s="32"/>
      <c r="M34" s="17"/>
      <c r="N34" s="17"/>
      <c r="O34" s="17"/>
      <c r="P34" s="17"/>
    </row>
    <row r="35" spans="2:16" x14ac:dyDescent="0.25">
      <c r="B35" s="17"/>
      <c r="C35" s="33"/>
      <c r="D35" s="17"/>
      <c r="E35" s="17"/>
      <c r="F35" s="17"/>
      <c r="G35" s="17"/>
      <c r="H35" s="17"/>
      <c r="I35" s="17"/>
      <c r="J35" s="17"/>
      <c r="K35" s="34"/>
      <c r="L35" s="32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4"/>
      <c r="L36" s="32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4"/>
      <c r="L37" s="32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4"/>
      <c r="L38" s="32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4"/>
      <c r="L39" s="32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4"/>
      <c r="L40" s="32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4"/>
      <c r="L41" s="32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4"/>
      <c r="L42" s="32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4"/>
      <c r="L43" s="32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2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4"/>
      <c r="L45" s="32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</sheetData>
  <sheetProtection algorithmName="SHA-512" hashValue="aw3RFHWPZ7WBuDP/XhKhZ8LvicnaZ2JuttngGuxUMBplWq21rSJLu3RVsCKcZNQL//OHxqbhgOj1H1u3a7bi9Q==" saltValue="yLaYjoUcUJUVxReLjP/9/Q==" spinCount="100000" sheet="1" objects="1" scenarios="1" selectLockedCells="1" selectUnlockedCells="1"/>
  <sortState xmlns:xlrd2="http://schemas.microsoft.com/office/spreadsheetml/2017/richdata2" ref="C11:F18">
    <sortCondition ref="C11:C18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zoomScale="80" zoomScaleNormal="80" workbookViewId="0">
      <selection activeCell="D3" sqref="D3:D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21</v>
      </c>
      <c r="E1" s="44"/>
      <c r="F1" s="3"/>
    </row>
    <row r="2" spans="1:11" ht="18" x14ac:dyDescent="0.25">
      <c r="C2" s="4" t="s">
        <v>3</v>
      </c>
      <c r="D2" s="28">
        <v>10.1</v>
      </c>
      <c r="E2" s="1" t="s">
        <v>4</v>
      </c>
    </row>
    <row r="3" spans="1:11" ht="18" x14ac:dyDescent="0.25">
      <c r="C3" s="4" t="s">
        <v>10</v>
      </c>
      <c r="D3" s="28">
        <v>8.6780000000000008</v>
      </c>
      <c r="E3" s="1" t="s">
        <v>4</v>
      </c>
      <c r="F3" s="6"/>
    </row>
    <row r="4" spans="1:11" ht="18" x14ac:dyDescent="0.25">
      <c r="C4" s="4" t="s">
        <v>11</v>
      </c>
      <c r="D4" s="28">
        <v>2.762</v>
      </c>
      <c r="E4" s="1" t="s">
        <v>4</v>
      </c>
      <c r="F4" s="6"/>
    </row>
    <row r="5" spans="1:11" x14ac:dyDescent="0.25">
      <c r="C5" s="4" t="s">
        <v>12</v>
      </c>
      <c r="D5" s="38">
        <f>D4/D3</f>
        <v>0.31827610048398247</v>
      </c>
      <c r="E5" s="1" t="s">
        <v>2</v>
      </c>
      <c r="F5" s="6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A11" s="17"/>
      <c r="B11" s="17"/>
      <c r="C11" s="41">
        <v>146</v>
      </c>
      <c r="D11" s="40">
        <v>10.76</v>
      </c>
      <c r="E11" s="39">
        <v>0.75</v>
      </c>
      <c r="F11" s="15">
        <f>((D11-$D$2)/$D$2)*100</f>
        <v>6.534653465346536</v>
      </c>
      <c r="H11" s="16">
        <f>(100+F11)/100</f>
        <v>1.0653465346534654</v>
      </c>
      <c r="I11" s="10">
        <f>1+($D$3-$D$2)/$D$2</f>
        <v>0.8592079207920793</v>
      </c>
      <c r="J11" s="10"/>
      <c r="K11" s="10"/>
    </row>
    <row r="12" spans="1:11" x14ac:dyDescent="0.25">
      <c r="A12" s="17"/>
      <c r="B12" s="17"/>
      <c r="C12" s="41">
        <v>187</v>
      </c>
      <c r="D12" s="40">
        <v>12.3</v>
      </c>
      <c r="E12" s="39">
        <v>1.31</v>
      </c>
      <c r="F12" s="15">
        <f t="shared" ref="F12:F18" si="0">((D12-$D$2)/$D$2)*100</f>
        <v>21.782178217821794</v>
      </c>
      <c r="H12" s="16">
        <f t="shared" ref="H12:H18" si="1">(100+F12)/100</f>
        <v>1.217821782178218</v>
      </c>
      <c r="I12" s="10">
        <f t="shared" ref="I12:I18" si="2">1+($D$3-$D$2)/$D$2</f>
        <v>0.8592079207920793</v>
      </c>
      <c r="J12" s="10"/>
      <c r="K12" s="10"/>
    </row>
    <row r="13" spans="1:11" x14ac:dyDescent="0.25">
      <c r="C13" s="41">
        <v>215</v>
      </c>
      <c r="D13" s="40">
        <v>6.4</v>
      </c>
      <c r="E13" s="39">
        <v>-0.82</v>
      </c>
      <c r="F13" s="15">
        <f t="shared" si="0"/>
        <v>-36.633663366336627</v>
      </c>
      <c r="H13" s="16">
        <f t="shared" si="1"/>
        <v>0.63366336633663378</v>
      </c>
      <c r="I13" s="10">
        <f t="shared" si="2"/>
        <v>0.8592079207920793</v>
      </c>
      <c r="J13" s="10"/>
      <c r="K13" s="10"/>
    </row>
    <row r="14" spans="1:11" x14ac:dyDescent="0.25">
      <c r="C14" s="41">
        <v>324</v>
      </c>
      <c r="D14" s="40">
        <v>9.1</v>
      </c>
      <c r="E14" s="39">
        <v>0.15</v>
      </c>
      <c r="F14" s="15">
        <f t="shared" si="0"/>
        <v>-9.9009900990099009</v>
      </c>
      <c r="H14" s="16">
        <f t="shared" si="1"/>
        <v>0.90099009900990101</v>
      </c>
      <c r="I14" s="10">
        <f t="shared" si="2"/>
        <v>0.8592079207920793</v>
      </c>
      <c r="J14" s="10"/>
      <c r="K14" s="10"/>
    </row>
    <row r="15" spans="1:11" x14ac:dyDescent="0.25">
      <c r="C15" s="41">
        <v>338</v>
      </c>
      <c r="D15" s="40">
        <v>5.49</v>
      </c>
      <c r="E15" s="39">
        <v>-1.1499999999999999</v>
      </c>
      <c r="F15" s="15">
        <f t="shared" si="0"/>
        <v>-45.64356435643564</v>
      </c>
      <c r="H15" s="16">
        <f t="shared" si="1"/>
        <v>0.5435643564356436</v>
      </c>
      <c r="I15" s="10">
        <f t="shared" si="2"/>
        <v>0.8592079207920793</v>
      </c>
      <c r="J15" s="10"/>
      <c r="K15" s="10"/>
    </row>
    <row r="16" spans="1:11" x14ac:dyDescent="0.25">
      <c r="C16" s="41">
        <v>722</v>
      </c>
      <c r="D16" s="40">
        <v>9.3800000000000008</v>
      </c>
      <c r="E16" s="39">
        <v>0.25</v>
      </c>
      <c r="F16" s="15">
        <f t="shared" si="0"/>
        <v>-7.1287128712871182</v>
      </c>
      <c r="H16" s="16">
        <f t="shared" si="1"/>
        <v>0.92871287128712876</v>
      </c>
      <c r="I16" s="10">
        <f t="shared" si="2"/>
        <v>0.8592079207920793</v>
      </c>
      <c r="J16" s="10"/>
      <c r="K16" s="10"/>
    </row>
    <row r="17" spans="3:11" x14ac:dyDescent="0.25">
      <c r="C17" s="41">
        <v>761</v>
      </c>
      <c r="D17" s="40">
        <v>9.4</v>
      </c>
      <c r="E17" s="39">
        <v>0.26</v>
      </c>
      <c r="F17" s="15">
        <f t="shared" si="0"/>
        <v>-6.9306930693069244</v>
      </c>
      <c r="H17" s="16">
        <f t="shared" si="1"/>
        <v>0.93069306930693074</v>
      </c>
      <c r="I17" s="10">
        <f t="shared" si="2"/>
        <v>0.8592079207920793</v>
      </c>
      <c r="J17" s="10"/>
      <c r="K17" s="10"/>
    </row>
    <row r="18" spans="3:11" x14ac:dyDescent="0.25">
      <c r="C18" s="41">
        <v>961</v>
      </c>
      <c r="D18" s="40">
        <v>97</v>
      </c>
      <c r="E18" s="43">
        <v>31.98</v>
      </c>
      <c r="F18" s="15">
        <f t="shared" si="0"/>
        <v>860.3960396039605</v>
      </c>
      <c r="H18" s="16">
        <f t="shared" si="1"/>
        <v>9.6039603960396054</v>
      </c>
      <c r="I18" s="10">
        <f t="shared" si="2"/>
        <v>0.8592079207920793</v>
      </c>
      <c r="J18" s="10"/>
      <c r="K18" s="10"/>
    </row>
    <row r="19" spans="3:11" x14ac:dyDescent="0.25">
      <c r="C19" s="17"/>
      <c r="D19" s="17"/>
      <c r="E19" s="17"/>
      <c r="F19" s="19"/>
      <c r="H19" s="16"/>
      <c r="I19" s="10"/>
      <c r="J19" s="10"/>
      <c r="K19" s="10"/>
    </row>
    <row r="20" spans="3:11" x14ac:dyDescent="0.25">
      <c r="C20" s="17"/>
      <c r="D20" s="17"/>
      <c r="E20" s="17"/>
      <c r="F20" s="17"/>
      <c r="H20" s="10"/>
      <c r="I20" s="10"/>
      <c r="J20" s="10"/>
      <c r="K20" s="10"/>
    </row>
    <row r="21" spans="3:11" x14ac:dyDescent="0.25">
      <c r="C21" s="17"/>
      <c r="E21" s="17"/>
      <c r="F21" s="17"/>
      <c r="H21" s="10"/>
      <c r="I21" s="10"/>
      <c r="J21" s="10"/>
      <c r="K21" s="10"/>
    </row>
    <row r="22" spans="3:11" x14ac:dyDescent="0.25">
      <c r="C22" s="17"/>
      <c r="E22" s="17"/>
      <c r="F22" s="17"/>
      <c r="H22" s="10"/>
      <c r="I22" s="10"/>
      <c r="J22" s="10"/>
      <c r="K22" s="10"/>
    </row>
    <row r="23" spans="3:11" x14ac:dyDescent="0.25">
      <c r="E23" s="17"/>
      <c r="F23" s="17"/>
      <c r="H23" s="10"/>
      <c r="I23" s="10"/>
      <c r="J23" s="10"/>
      <c r="K23" s="10"/>
    </row>
    <row r="24" spans="3:11" x14ac:dyDescent="0.25">
      <c r="E24" s="17"/>
      <c r="F24" s="17"/>
      <c r="H24" s="10"/>
      <c r="I24" s="10"/>
      <c r="J24" s="10"/>
      <c r="K24" s="10"/>
    </row>
    <row r="25" spans="3:11" x14ac:dyDescent="0.25">
      <c r="E25" s="17"/>
      <c r="F25" s="17"/>
      <c r="H25" s="10"/>
      <c r="I25" s="10"/>
      <c r="J25" s="10"/>
      <c r="K25" s="10"/>
    </row>
    <row r="26" spans="3:11" x14ac:dyDescent="0.25">
      <c r="C26" s="17"/>
      <c r="F26" s="17"/>
      <c r="G26" s="17"/>
      <c r="H26" s="10" t="s">
        <v>1</v>
      </c>
      <c r="I26" s="10"/>
      <c r="J26" s="10"/>
      <c r="K26" s="10"/>
    </row>
    <row r="27" spans="3:11" x14ac:dyDescent="0.25">
      <c r="H27" s="10"/>
      <c r="I27" s="10"/>
      <c r="J27" s="10"/>
      <c r="K27" s="10"/>
    </row>
  </sheetData>
  <sheetProtection algorithmName="SHA-512" hashValue="zgTCiQdK/qf2D4XckhkxclKAtLcHIRuZYHTCawgHQ6aXrM58x/XiwKYaxyyqqX1BeEq/U2rhPhqvD07MulV8gg==" saltValue="pak9uJOev79hYpy8aaiRLg==" spinCount="100000" sheet="1" objects="1" scenarios="1" selectLockedCells="1" selectUnlockedCells="1"/>
  <sortState xmlns:xlrd2="http://schemas.microsoft.com/office/spreadsheetml/2017/richdata2" ref="C11:F18">
    <sortCondition ref="C11:C18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zoomScale="80" zoomScaleNormal="80" workbookViewId="0">
      <selection activeCell="M26" sqref="M26:M27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15</v>
      </c>
      <c r="E1" s="44"/>
      <c r="F1" s="3"/>
    </row>
    <row r="2" spans="1:11" ht="18" x14ac:dyDescent="0.25">
      <c r="C2" s="4" t="s">
        <v>3</v>
      </c>
      <c r="D2" s="21">
        <v>136</v>
      </c>
      <c r="E2" s="1" t="s">
        <v>4</v>
      </c>
    </row>
    <row r="3" spans="1:11" ht="18" x14ac:dyDescent="0.25">
      <c r="C3" s="4" t="s">
        <v>10</v>
      </c>
      <c r="D3" s="24">
        <v>117</v>
      </c>
      <c r="E3" s="1" t="s">
        <v>4</v>
      </c>
      <c r="F3" s="6"/>
    </row>
    <row r="4" spans="1:11" ht="18" x14ac:dyDescent="0.25">
      <c r="C4" s="4" t="s">
        <v>11</v>
      </c>
      <c r="D4" s="24">
        <v>23.4</v>
      </c>
      <c r="E4" s="1" t="s">
        <v>4</v>
      </c>
      <c r="F4" s="6"/>
    </row>
    <row r="5" spans="1:11" x14ac:dyDescent="0.25">
      <c r="C5" s="4" t="s">
        <v>12</v>
      </c>
      <c r="D5" s="38">
        <f>D4/D3</f>
        <v>0.19999999999999998</v>
      </c>
      <c r="E5" s="1" t="s">
        <v>2</v>
      </c>
      <c r="F5" s="6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/>
      <c r="I10" s="10"/>
      <c r="J10" s="10"/>
      <c r="K10" s="10"/>
    </row>
    <row r="11" spans="1:11" x14ac:dyDescent="0.25">
      <c r="A11" s="17"/>
      <c r="B11" s="17"/>
      <c r="C11" s="41">
        <v>146</v>
      </c>
      <c r="D11" s="27">
        <v>472.7</v>
      </c>
      <c r="E11" s="43">
        <v>15.23</v>
      </c>
      <c r="F11" s="15">
        <f>((D11-$D$2)/$D$2)*100</f>
        <v>247.5735294117647</v>
      </c>
      <c r="H11" s="16">
        <f>(100+F11)/100</f>
        <v>3.4757352941176469</v>
      </c>
      <c r="I11" s="10">
        <f>1+($D$3-$D$2)/$D$2</f>
        <v>0.86029411764705888</v>
      </c>
      <c r="J11" s="10"/>
      <c r="K11" s="10"/>
    </row>
    <row r="12" spans="1:11" x14ac:dyDescent="0.25">
      <c r="A12" s="17"/>
      <c r="B12" s="17"/>
      <c r="C12" s="41">
        <v>187</v>
      </c>
      <c r="D12" s="27">
        <v>115</v>
      </c>
      <c r="E12" s="39">
        <v>-0.08</v>
      </c>
      <c r="F12" s="15">
        <f t="shared" ref="F12:F18" si="0">((D12-$D$2)/$D$2)*100</f>
        <v>-15.441176470588236</v>
      </c>
      <c r="H12" s="16">
        <f t="shared" ref="H12:H18" si="1">(100+F12)/100</f>
        <v>0.84558823529411764</v>
      </c>
      <c r="I12" s="10">
        <f t="shared" ref="I12:I18" si="2">1+($D$3-$D$2)/$D$2</f>
        <v>0.86029411764705888</v>
      </c>
      <c r="J12" s="10"/>
      <c r="K12" s="10"/>
    </row>
    <row r="13" spans="1:11" x14ac:dyDescent="0.25">
      <c r="A13" s="17"/>
      <c r="B13" s="17"/>
      <c r="C13" s="41">
        <v>215</v>
      </c>
      <c r="D13" s="27">
        <v>115</v>
      </c>
      <c r="E13" s="39">
        <v>-0.08</v>
      </c>
      <c r="F13" s="15">
        <f t="shared" si="0"/>
        <v>-15.441176470588236</v>
      </c>
      <c r="H13" s="16">
        <f t="shared" si="1"/>
        <v>0.84558823529411764</v>
      </c>
      <c r="I13" s="10">
        <f t="shared" si="2"/>
        <v>0.86029411764705888</v>
      </c>
      <c r="J13" s="10"/>
      <c r="K13" s="10"/>
    </row>
    <row r="14" spans="1:11" x14ac:dyDescent="0.25">
      <c r="C14" s="41">
        <v>324</v>
      </c>
      <c r="D14" s="27">
        <v>118.6</v>
      </c>
      <c r="E14" s="39">
        <v>7.0000000000000007E-2</v>
      </c>
      <c r="F14" s="15">
        <f t="shared" si="0"/>
        <v>-12.794117647058828</v>
      </c>
      <c r="H14" s="16">
        <f t="shared" si="1"/>
        <v>0.87205882352941178</v>
      </c>
      <c r="I14" s="10">
        <f t="shared" si="2"/>
        <v>0.86029411764705888</v>
      </c>
      <c r="J14" s="10"/>
      <c r="K14" s="10"/>
    </row>
    <row r="15" spans="1:11" x14ac:dyDescent="0.25">
      <c r="C15" s="41">
        <v>338</v>
      </c>
      <c r="D15" s="27">
        <v>82.3</v>
      </c>
      <c r="E15" s="39">
        <v>-1.49</v>
      </c>
      <c r="F15" s="15">
        <f t="shared" si="0"/>
        <v>-39.485294117647065</v>
      </c>
      <c r="H15" s="16">
        <f t="shared" si="1"/>
        <v>0.60514705882352937</v>
      </c>
      <c r="I15" s="10">
        <f t="shared" si="2"/>
        <v>0.86029411764705888</v>
      </c>
      <c r="J15" s="10"/>
      <c r="K15" s="10"/>
    </row>
    <row r="16" spans="1:11" x14ac:dyDescent="0.25">
      <c r="C16" s="41">
        <v>722</v>
      </c>
      <c r="D16" s="27">
        <v>125</v>
      </c>
      <c r="E16" s="39">
        <v>0.34</v>
      </c>
      <c r="F16" s="15">
        <f t="shared" si="0"/>
        <v>-8.0882352941176467</v>
      </c>
      <c r="H16" s="16">
        <f t="shared" si="1"/>
        <v>0.91911764705882348</v>
      </c>
      <c r="I16" s="10">
        <f t="shared" si="2"/>
        <v>0.86029411764705888</v>
      </c>
      <c r="J16" s="10"/>
      <c r="K16" s="10"/>
    </row>
    <row r="17" spans="3:11" x14ac:dyDescent="0.25">
      <c r="C17" s="41">
        <v>761</v>
      </c>
      <c r="D17" s="27">
        <v>146</v>
      </c>
      <c r="E17" s="39">
        <v>1.24</v>
      </c>
      <c r="F17" s="15">
        <f t="shared" si="0"/>
        <v>7.3529411764705888</v>
      </c>
      <c r="H17" s="16">
        <f t="shared" si="1"/>
        <v>1.0735294117647058</v>
      </c>
      <c r="I17" s="10">
        <f t="shared" si="2"/>
        <v>0.86029411764705888</v>
      </c>
      <c r="J17" s="10"/>
      <c r="K17" s="10"/>
    </row>
    <row r="18" spans="3:11" x14ac:dyDescent="0.25">
      <c r="C18" s="41">
        <v>961</v>
      </c>
      <c r="D18" s="27">
        <v>695.7</v>
      </c>
      <c r="E18" s="43">
        <v>24.78</v>
      </c>
      <c r="F18" s="15">
        <f t="shared" si="0"/>
        <v>411.5441176470589</v>
      </c>
      <c r="H18" s="16">
        <f t="shared" si="1"/>
        <v>5.1154411764705889</v>
      </c>
      <c r="I18" s="10">
        <f t="shared" si="2"/>
        <v>0.86029411764705888</v>
      </c>
      <c r="J18" s="10"/>
      <c r="K18" s="10"/>
    </row>
    <row r="19" spans="3:11" x14ac:dyDescent="0.25">
      <c r="C19" s="17"/>
      <c r="D19" s="17"/>
      <c r="E19" s="17"/>
      <c r="F19" s="17"/>
      <c r="H19" s="10"/>
      <c r="I19" s="10"/>
      <c r="J19" s="10"/>
      <c r="K19" s="10"/>
    </row>
    <row r="20" spans="3:11" x14ac:dyDescent="0.25">
      <c r="C20" s="17"/>
      <c r="D20" s="17"/>
      <c r="E20" s="17"/>
      <c r="F20" s="17"/>
      <c r="H20" s="10"/>
      <c r="I20" s="10"/>
      <c r="J20" s="10"/>
      <c r="K20" s="10"/>
    </row>
    <row r="21" spans="3:11" x14ac:dyDescent="0.25">
      <c r="C21" s="17"/>
      <c r="E21" s="17"/>
      <c r="F21" s="17"/>
      <c r="H21" s="10"/>
      <c r="I21" s="10"/>
      <c r="J21" s="10"/>
      <c r="K21" s="10"/>
    </row>
    <row r="22" spans="3:11" x14ac:dyDescent="0.25">
      <c r="C22" s="17"/>
      <c r="E22" s="17"/>
      <c r="F22" s="17"/>
      <c r="H22" s="10"/>
      <c r="I22" s="10"/>
      <c r="J22" s="10"/>
      <c r="K22" s="10"/>
    </row>
    <row r="23" spans="3:11" x14ac:dyDescent="0.25">
      <c r="E23" s="17"/>
      <c r="F23" s="17"/>
      <c r="H23" s="10"/>
      <c r="I23" s="10"/>
      <c r="J23" s="10"/>
      <c r="K23" s="10"/>
    </row>
    <row r="24" spans="3:11" x14ac:dyDescent="0.25">
      <c r="E24" s="17"/>
      <c r="F24" s="17"/>
      <c r="H24" s="10"/>
      <c r="I24" s="10"/>
      <c r="J24" s="10"/>
      <c r="K24" s="10"/>
    </row>
    <row r="25" spans="3:11" x14ac:dyDescent="0.25">
      <c r="C25" s="17"/>
      <c r="F25" s="17"/>
      <c r="G25" s="17"/>
      <c r="H25" s="10" t="s">
        <v>1</v>
      </c>
      <c r="I25" s="10"/>
      <c r="J25" s="10"/>
      <c r="K25" s="10"/>
    </row>
    <row r="26" spans="3:11" x14ac:dyDescent="0.25">
      <c r="H26" s="10"/>
      <c r="I26" s="10"/>
      <c r="J26" s="10"/>
      <c r="K26" s="10"/>
    </row>
    <row r="27" spans="3:11" x14ac:dyDescent="0.25">
      <c r="H27" s="10"/>
      <c r="I27" s="10"/>
      <c r="J27" s="10"/>
      <c r="K27" s="10"/>
    </row>
  </sheetData>
  <sheetProtection algorithmName="SHA-512" hashValue="xoIbytqqf6EuiQaf+L52+2mjydy1sB3kVgNWalAUGM/Agvkrpff3DbNeGk1Uj7pboju+9mb7Xy8fQkufnxqHyw==" saltValue="Qa4EKLL177EqEY7gNUOCvQ==" spinCount="100000" sheet="1" objects="1" scenarios="1" selectLockedCells="1" selectUnlockedCells="1"/>
  <sortState xmlns:xlrd2="http://schemas.microsoft.com/office/spreadsheetml/2017/richdata2" ref="C11:F18">
    <sortCondition ref="C11:C18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="80" zoomScaleNormal="80" workbookViewId="0">
      <selection activeCell="H13" sqref="H1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20</v>
      </c>
      <c r="E1" s="44"/>
      <c r="F1" s="3"/>
    </row>
    <row r="2" spans="1:11" ht="18" x14ac:dyDescent="0.25">
      <c r="C2" s="4" t="s">
        <v>3</v>
      </c>
      <c r="D2" s="24">
        <v>82.7</v>
      </c>
      <c r="E2" s="1" t="s">
        <v>4</v>
      </c>
    </row>
    <row r="3" spans="1:11" ht="18" x14ac:dyDescent="0.25">
      <c r="C3" s="4" t="s">
        <v>10</v>
      </c>
      <c r="D3" s="24">
        <v>73.05</v>
      </c>
      <c r="E3" s="1" t="s">
        <v>4</v>
      </c>
      <c r="F3" s="6"/>
    </row>
    <row r="4" spans="1:11" ht="18" x14ac:dyDescent="0.25">
      <c r="C4" s="4" t="s">
        <v>11</v>
      </c>
      <c r="D4" s="24">
        <v>11.42</v>
      </c>
      <c r="E4" s="1" t="s">
        <v>4</v>
      </c>
      <c r="F4" s="6"/>
    </row>
    <row r="5" spans="1:11" x14ac:dyDescent="0.25">
      <c r="C5" s="4" t="s">
        <v>12</v>
      </c>
      <c r="D5" s="38">
        <f>D4/D3</f>
        <v>0.15633127994524298</v>
      </c>
      <c r="E5" s="1" t="s">
        <v>2</v>
      </c>
      <c r="F5" s="6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/>
      <c r="I10" s="10"/>
      <c r="J10" s="10"/>
      <c r="K10" s="10"/>
    </row>
    <row r="11" spans="1:11" x14ac:dyDescent="0.25">
      <c r="B11" s="17"/>
      <c r="C11" s="41">
        <v>146</v>
      </c>
      <c r="D11" s="27">
        <v>427.73</v>
      </c>
      <c r="E11" s="43">
        <v>31.05</v>
      </c>
      <c r="F11" s="15">
        <f>((D11-$D$2)/$D$2)*100</f>
        <v>417.20677146311971</v>
      </c>
      <c r="H11" s="16">
        <f t="shared" ref="H11" si="0">(100+F11)/100</f>
        <v>5.1720677146311971</v>
      </c>
      <c r="I11" s="10">
        <f>1+($D$3-$D$2)/$D$2</f>
        <v>0.8833131801692865</v>
      </c>
      <c r="J11" s="10"/>
      <c r="K11" s="10"/>
    </row>
    <row r="12" spans="1:11" x14ac:dyDescent="0.25">
      <c r="B12" s="17"/>
      <c r="C12" s="41">
        <v>187</v>
      </c>
      <c r="D12" s="27">
        <v>67.900000000000006</v>
      </c>
      <c r="E12" s="39">
        <v>-0.45</v>
      </c>
      <c r="F12" s="15">
        <f t="shared" ref="F12:F18" si="1">((D12-$D$2)/$D$2)*100</f>
        <v>-17.896009673518741</v>
      </c>
      <c r="H12" s="16">
        <f t="shared" ref="H12:H18" si="2">(100+F12)/100</f>
        <v>0.82103990326481269</v>
      </c>
      <c r="I12" s="10">
        <f t="shared" ref="I12:I18" si="3">1+($D$3-$D$2)/$D$2</f>
        <v>0.8833131801692865</v>
      </c>
      <c r="J12" s="10"/>
      <c r="K12" s="10"/>
    </row>
    <row r="13" spans="1:11" x14ac:dyDescent="0.25">
      <c r="C13" s="41">
        <v>215</v>
      </c>
      <c r="D13" s="27">
        <v>73.900000000000006</v>
      </c>
      <c r="E13" s="39">
        <v>7.0000000000000007E-2</v>
      </c>
      <c r="F13" s="15">
        <f t="shared" si="1"/>
        <v>-10.640870616686817</v>
      </c>
      <c r="H13" s="16">
        <f t="shared" si="2"/>
        <v>0.89359129383313185</v>
      </c>
      <c r="I13" s="10">
        <f t="shared" si="3"/>
        <v>0.8833131801692865</v>
      </c>
      <c r="J13" s="10"/>
      <c r="K13" s="10"/>
    </row>
    <row r="14" spans="1:11" x14ac:dyDescent="0.25">
      <c r="C14" s="41">
        <v>324</v>
      </c>
      <c r="D14" s="27">
        <v>77.599999999999994</v>
      </c>
      <c r="E14" s="39">
        <v>0.4</v>
      </c>
      <c r="F14" s="15">
        <f t="shared" si="1"/>
        <v>-6.1668681983071441</v>
      </c>
      <c r="H14" s="16">
        <f t="shared" si="2"/>
        <v>0.93833131801692859</v>
      </c>
      <c r="I14" s="10">
        <f t="shared" si="3"/>
        <v>0.8833131801692865</v>
      </c>
      <c r="J14" s="10"/>
      <c r="K14" s="10"/>
    </row>
    <row r="15" spans="1:11" x14ac:dyDescent="0.25">
      <c r="C15" s="41">
        <v>338</v>
      </c>
      <c r="D15" s="27">
        <v>53.11</v>
      </c>
      <c r="E15" s="39">
        <v>-1.75</v>
      </c>
      <c r="F15" s="15">
        <f t="shared" si="1"/>
        <v>-35.779927448609435</v>
      </c>
      <c r="H15" s="16">
        <f t="shared" si="2"/>
        <v>0.64220072551390561</v>
      </c>
      <c r="I15" s="10">
        <f t="shared" si="3"/>
        <v>0.8833131801692865</v>
      </c>
      <c r="J15" s="10"/>
      <c r="K15" s="10"/>
    </row>
    <row r="16" spans="1:11" x14ac:dyDescent="0.25">
      <c r="C16" s="41">
        <v>722</v>
      </c>
      <c r="D16" s="27">
        <v>78.099999999999994</v>
      </c>
      <c r="E16" s="39">
        <v>0.44</v>
      </c>
      <c r="F16" s="15">
        <f t="shared" si="1"/>
        <v>-5.5622732769044845</v>
      </c>
      <c r="H16" s="16">
        <f t="shared" si="2"/>
        <v>0.94437726723095528</v>
      </c>
      <c r="I16" s="10">
        <f t="shared" si="3"/>
        <v>0.8833131801692865</v>
      </c>
      <c r="J16" s="10"/>
      <c r="K16" s="10"/>
    </row>
    <row r="17" spans="3:11" x14ac:dyDescent="0.25">
      <c r="C17" s="41">
        <v>761</v>
      </c>
      <c r="D17" s="27">
        <v>84.9</v>
      </c>
      <c r="E17" s="39">
        <v>1.04</v>
      </c>
      <c r="F17" s="15">
        <f t="shared" si="1"/>
        <v>2.6602176541717082</v>
      </c>
      <c r="H17" s="16">
        <f t="shared" si="2"/>
        <v>1.026602176541717</v>
      </c>
      <c r="I17" s="10">
        <f t="shared" si="3"/>
        <v>0.8833131801692865</v>
      </c>
      <c r="J17" s="10"/>
      <c r="K17" s="10"/>
    </row>
    <row r="18" spans="3:11" x14ac:dyDescent="0.25">
      <c r="C18" s="41">
        <v>961</v>
      </c>
      <c r="D18" s="27">
        <v>409.1</v>
      </c>
      <c r="E18" s="43">
        <v>29.42</v>
      </c>
      <c r="F18" s="15">
        <f t="shared" si="1"/>
        <v>394.67956469165665</v>
      </c>
      <c r="H18" s="16">
        <f t="shared" si="2"/>
        <v>4.9467956469165664</v>
      </c>
      <c r="I18" s="10">
        <f t="shared" si="3"/>
        <v>0.8833131801692865</v>
      </c>
      <c r="J18" s="10"/>
      <c r="K18" s="10"/>
    </row>
    <row r="19" spans="3:11" x14ac:dyDescent="0.25">
      <c r="C19" s="17"/>
      <c r="D19" s="17"/>
      <c r="E19" s="17"/>
      <c r="F19" s="19"/>
      <c r="H19" s="10"/>
      <c r="I19" s="10"/>
      <c r="J19" s="10"/>
      <c r="K19" s="10"/>
    </row>
    <row r="20" spans="3:11" x14ac:dyDescent="0.25">
      <c r="C20" s="17"/>
      <c r="D20" s="17"/>
      <c r="E20" s="17"/>
      <c r="F20" s="17"/>
      <c r="H20" s="10"/>
      <c r="I20" s="10"/>
      <c r="J20" s="10"/>
      <c r="K20" s="10"/>
    </row>
    <row r="21" spans="3:11" x14ac:dyDescent="0.25">
      <c r="C21" s="17"/>
      <c r="E21" s="17"/>
      <c r="F21" s="17"/>
      <c r="H21" s="10"/>
      <c r="I21" s="10"/>
      <c r="J21" s="10"/>
      <c r="K21" s="10"/>
    </row>
    <row r="22" spans="3:11" x14ac:dyDescent="0.25">
      <c r="C22" s="17"/>
      <c r="E22" s="17"/>
      <c r="F22" s="17"/>
      <c r="H22" s="10"/>
      <c r="I22" s="10"/>
      <c r="J22" s="10"/>
      <c r="K22" s="10"/>
    </row>
    <row r="23" spans="3:11" x14ac:dyDescent="0.25">
      <c r="E23" s="17"/>
      <c r="F23" s="17"/>
      <c r="H23" s="10"/>
      <c r="I23" s="10"/>
      <c r="J23" s="10"/>
      <c r="K23" s="10"/>
    </row>
    <row r="24" spans="3:11" x14ac:dyDescent="0.25">
      <c r="E24" s="17"/>
      <c r="F24" s="17"/>
      <c r="H24" s="10"/>
      <c r="I24" s="10"/>
      <c r="J24" s="10"/>
      <c r="K24" s="10"/>
    </row>
    <row r="25" spans="3:11" x14ac:dyDescent="0.25">
      <c r="E25" s="17"/>
      <c r="F25" s="17"/>
      <c r="H25" s="10"/>
      <c r="I25" s="10"/>
      <c r="J25" s="10"/>
      <c r="K25" s="10"/>
    </row>
    <row r="26" spans="3:11" x14ac:dyDescent="0.25">
      <c r="C26" s="17"/>
      <c r="F26" s="17"/>
      <c r="G26" s="17"/>
      <c r="H26" s="10" t="s">
        <v>1</v>
      </c>
      <c r="I26" s="10"/>
      <c r="J26" s="10"/>
      <c r="K26" s="10"/>
    </row>
    <row r="27" spans="3:11" x14ac:dyDescent="0.25">
      <c r="H27" s="10"/>
      <c r="I27" s="10"/>
      <c r="J27" s="10"/>
      <c r="K27" s="10"/>
    </row>
  </sheetData>
  <sheetProtection algorithmName="SHA-512" hashValue="SVRKXzpsU3qh/qaW0LPzCh3o1C2DmP2KOMbEr5pDnF7c0alpyqSTMMX/tvMR+79db7w5/2j67HuR6PdCxI3vqA==" saltValue="H3R/Ync+XCWl3qtRaNr1uA==" spinCount="100000" sheet="1" objects="1" scenarios="1" selectLockedCells="1" selectUnlockedCells="1"/>
  <sortState xmlns:xlrd2="http://schemas.microsoft.com/office/spreadsheetml/2017/richdata2" ref="C11:F18">
    <sortCondition ref="C11:C18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zoomScale="80" zoomScaleNormal="80" workbookViewId="0">
      <selection activeCell="P6" sqref="P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16</v>
      </c>
      <c r="E1" s="26"/>
      <c r="F1" s="3"/>
    </row>
    <row r="2" spans="1:11" ht="18" x14ac:dyDescent="0.25">
      <c r="C2" s="4" t="s">
        <v>3</v>
      </c>
      <c r="D2" s="22">
        <v>74.3</v>
      </c>
      <c r="E2" s="1" t="s">
        <v>4</v>
      </c>
    </row>
    <row r="3" spans="1:11" ht="18" x14ac:dyDescent="0.25">
      <c r="C3" s="4" t="s">
        <v>10</v>
      </c>
      <c r="D3" s="22">
        <v>66.64</v>
      </c>
      <c r="E3" s="1" t="s">
        <v>4</v>
      </c>
      <c r="F3" s="6"/>
    </row>
    <row r="4" spans="1:11" ht="18" x14ac:dyDescent="0.25">
      <c r="C4" s="4" t="s">
        <v>11</v>
      </c>
      <c r="D4" s="22">
        <v>15.61</v>
      </c>
      <c r="E4" s="1" t="s">
        <v>4</v>
      </c>
      <c r="F4" s="6"/>
    </row>
    <row r="5" spans="1:11" x14ac:dyDescent="0.25">
      <c r="C5" s="4" t="s">
        <v>12</v>
      </c>
      <c r="D5" s="38">
        <f>D4/D3</f>
        <v>0.2342436974789916</v>
      </c>
      <c r="E5" s="1" t="s">
        <v>2</v>
      </c>
      <c r="F5" s="6"/>
    </row>
    <row r="6" spans="1:11" x14ac:dyDescent="0.25">
      <c r="C6" s="4" t="s">
        <v>6</v>
      </c>
      <c r="D6" s="9">
        <f>COUNTA(E11:E18)</f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7"/>
      <c r="C11" s="41">
        <v>146</v>
      </c>
      <c r="D11" s="40">
        <v>360.2</v>
      </c>
      <c r="E11" s="43">
        <v>18.8</v>
      </c>
      <c r="F11" s="15">
        <f>((D11-$D$2)/$D$2)*100</f>
        <v>384.79138627187075</v>
      </c>
      <c r="H11" s="16">
        <f>(100+F11)/100</f>
        <v>4.8479138627187073</v>
      </c>
      <c r="I11" s="10">
        <f>1+($D$3-$D$2)/$D$2</f>
        <v>0.89690444145356663</v>
      </c>
      <c r="J11" s="10"/>
      <c r="K11" s="10"/>
    </row>
    <row r="12" spans="1:11" x14ac:dyDescent="0.25">
      <c r="B12" s="17"/>
      <c r="C12" s="41">
        <v>187</v>
      </c>
      <c r="D12" s="13">
        <v>59.6</v>
      </c>
      <c r="E12" s="39">
        <v>-0.45</v>
      </c>
      <c r="F12" s="15">
        <f t="shared" ref="F12:F18" si="0">((D12-$D$2)/$D$2)*100</f>
        <v>-19.784656796769848</v>
      </c>
      <c r="H12" s="16">
        <f t="shared" ref="H12:H18" si="1">(100+F12)/100</f>
        <v>0.80215343203230149</v>
      </c>
      <c r="I12" s="10">
        <f t="shared" ref="I12:I18" si="2">1+($D$3-$D$2)/$D$2</f>
        <v>0.89690444145356663</v>
      </c>
      <c r="J12" s="10"/>
      <c r="K12" s="10"/>
    </row>
    <row r="13" spans="1:11" x14ac:dyDescent="0.25">
      <c r="B13" s="17"/>
      <c r="C13" s="41">
        <v>215</v>
      </c>
      <c r="D13" s="13" t="s">
        <v>24</v>
      </c>
      <c r="E13" s="43">
        <v>-3.6</v>
      </c>
      <c r="F13" s="15"/>
      <c r="H13" s="16"/>
      <c r="I13" s="10">
        <f t="shared" si="2"/>
        <v>0.89690444145356663</v>
      </c>
      <c r="J13" s="10"/>
      <c r="K13" s="10"/>
    </row>
    <row r="14" spans="1:11" x14ac:dyDescent="0.25">
      <c r="C14" s="41">
        <v>324</v>
      </c>
      <c r="D14" s="13">
        <v>73.900000000000006</v>
      </c>
      <c r="E14" s="39">
        <v>0.47</v>
      </c>
      <c r="F14" s="15">
        <f t="shared" si="0"/>
        <v>-0.53835800807535872</v>
      </c>
      <c r="H14" s="16">
        <f t="shared" si="1"/>
        <v>0.99461641991924632</v>
      </c>
      <c r="I14" s="10">
        <f t="shared" si="2"/>
        <v>0.89690444145356663</v>
      </c>
      <c r="J14" s="10"/>
      <c r="K14" s="10"/>
    </row>
    <row r="15" spans="1:11" x14ac:dyDescent="0.25">
      <c r="C15" s="41">
        <v>338</v>
      </c>
      <c r="D15" s="13">
        <v>46.38</v>
      </c>
      <c r="E15" s="39">
        <v>-1.3</v>
      </c>
      <c r="F15" s="15">
        <f t="shared" si="0"/>
        <v>-37.57738896366083</v>
      </c>
      <c r="H15" s="16">
        <f t="shared" si="1"/>
        <v>0.62422611036339171</v>
      </c>
      <c r="I15" s="10">
        <f t="shared" si="2"/>
        <v>0.89690444145356663</v>
      </c>
      <c r="J15" s="10"/>
      <c r="K15" s="10"/>
    </row>
    <row r="16" spans="1:11" x14ac:dyDescent="0.25">
      <c r="C16" s="41">
        <v>722</v>
      </c>
      <c r="D16" s="13">
        <v>71.900000000000006</v>
      </c>
      <c r="E16" s="39">
        <v>0.34</v>
      </c>
      <c r="F16" s="15">
        <f t="shared" si="0"/>
        <v>-3.2301480484522096</v>
      </c>
      <c r="H16" s="16">
        <f t="shared" si="1"/>
        <v>0.96769851951547792</v>
      </c>
      <c r="I16" s="10">
        <f t="shared" si="2"/>
        <v>0.89690444145356663</v>
      </c>
      <c r="J16" s="10"/>
      <c r="K16" s="10"/>
    </row>
    <row r="17" spans="3:11" x14ac:dyDescent="0.25">
      <c r="C17" s="41">
        <v>761</v>
      </c>
      <c r="D17" s="13">
        <v>81.400000000000006</v>
      </c>
      <c r="E17" s="39">
        <v>0.95</v>
      </c>
      <c r="F17" s="15">
        <f t="shared" si="0"/>
        <v>9.5558546433378311</v>
      </c>
      <c r="H17" s="16">
        <f t="shared" si="1"/>
        <v>1.0955585464333781</v>
      </c>
      <c r="I17" s="10">
        <f t="shared" si="2"/>
        <v>0.89690444145356663</v>
      </c>
      <c r="J17" s="10"/>
      <c r="K17" s="10"/>
    </row>
    <row r="18" spans="3:11" x14ac:dyDescent="0.25">
      <c r="C18" s="41">
        <v>961</v>
      </c>
      <c r="D18" s="13">
        <v>357.9</v>
      </c>
      <c r="E18" s="43">
        <v>18.649999999999999</v>
      </c>
      <c r="F18" s="15">
        <f t="shared" si="0"/>
        <v>381.69582772543737</v>
      </c>
      <c r="H18" s="16">
        <f t="shared" si="1"/>
        <v>4.8169582772543738</v>
      </c>
      <c r="I18" s="10">
        <f t="shared" si="2"/>
        <v>0.89690444145356663</v>
      </c>
      <c r="J18" s="10"/>
      <c r="K18" s="10"/>
    </row>
    <row r="19" spans="3:11" x14ac:dyDescent="0.25">
      <c r="C19" s="17"/>
      <c r="D19" s="23"/>
      <c r="E19" s="17"/>
      <c r="F19" s="19"/>
      <c r="H19" s="10"/>
      <c r="I19" s="10"/>
      <c r="J19" s="10"/>
      <c r="K19" s="10"/>
    </row>
    <row r="20" spans="3:11" x14ac:dyDescent="0.25">
      <c r="C20" s="17"/>
      <c r="D20" s="23"/>
      <c r="E20" s="17"/>
      <c r="F20" s="19"/>
      <c r="H20" s="10"/>
      <c r="I20" s="10"/>
      <c r="J20" s="10"/>
      <c r="K20" s="10"/>
    </row>
    <row r="21" spans="3:11" x14ac:dyDescent="0.25">
      <c r="C21" s="17"/>
      <c r="D21" s="6"/>
      <c r="E21" s="17"/>
      <c r="F21" s="17"/>
      <c r="H21" s="10"/>
      <c r="I21" s="10"/>
      <c r="J21" s="10"/>
      <c r="K21" s="10"/>
    </row>
    <row r="22" spans="3:11" x14ac:dyDescent="0.25">
      <c r="C22" s="17"/>
      <c r="D22" s="6"/>
      <c r="E22" s="17"/>
      <c r="F22" s="17"/>
      <c r="H22" s="10"/>
      <c r="I22" s="10"/>
      <c r="J22" s="10"/>
      <c r="K22" s="10"/>
    </row>
    <row r="23" spans="3:11" x14ac:dyDescent="0.25">
      <c r="C23" s="17"/>
      <c r="D23" s="6"/>
      <c r="E23" s="17"/>
      <c r="F23" s="17"/>
      <c r="H23" s="10"/>
      <c r="I23" s="10"/>
      <c r="J23" s="10"/>
      <c r="K23" s="10"/>
    </row>
    <row r="24" spans="3:11" x14ac:dyDescent="0.25">
      <c r="D24" s="6"/>
      <c r="E24" s="17"/>
      <c r="F24" s="17"/>
      <c r="H24" s="10"/>
      <c r="I24" s="10"/>
      <c r="J24" s="10"/>
      <c r="K24" s="10"/>
    </row>
    <row r="25" spans="3:11" x14ac:dyDescent="0.25">
      <c r="D25" s="6"/>
      <c r="E25" s="17"/>
      <c r="F25" s="17"/>
      <c r="H25" s="10"/>
      <c r="I25" s="10"/>
      <c r="J25" s="10"/>
      <c r="K25" s="10"/>
    </row>
    <row r="26" spans="3:11" x14ac:dyDescent="0.25">
      <c r="D26" s="6"/>
      <c r="E26" s="17"/>
      <c r="F26" s="17"/>
      <c r="H26" s="10"/>
      <c r="I26" s="10"/>
      <c r="J26" s="10"/>
      <c r="K26" s="10"/>
    </row>
    <row r="27" spans="3:11" x14ac:dyDescent="0.25">
      <c r="C27" s="17"/>
      <c r="D27" s="6"/>
      <c r="F27" s="17"/>
      <c r="G27" s="17"/>
      <c r="H27" s="10" t="s">
        <v>1</v>
      </c>
      <c r="I27" s="10"/>
      <c r="J27" s="10"/>
      <c r="K27" s="10"/>
    </row>
    <row r="29" spans="3:11" x14ac:dyDescent="0.25">
      <c r="D29" s="6"/>
    </row>
    <row r="30" spans="3:11" x14ac:dyDescent="0.25">
      <c r="D30" s="6"/>
    </row>
  </sheetData>
  <sheetProtection algorithmName="SHA-512" hashValue="XwOW3jorsqSrz8ScEYKCawEXtvvf00p4BUHHGNF8DTYYzg5FWSyu89LHMYn+Y1G1lykp/phE2IT50nokpn8xwA==" saltValue="BAlj8PkWs5oiYKANUUVFCQ==" spinCount="100000" sheet="1" objects="1" scenarios="1" selectLockedCells="1" selectUnlockedCells="1"/>
  <sortState xmlns:xlrd2="http://schemas.microsoft.com/office/spreadsheetml/2017/richdata2" ref="C11:F18">
    <sortCondition ref="C11:C18"/>
  </sortState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https://reflabos.vito.be/ree/LABSVKL_2021-1_Deel3.xlsx</PublicURL>
    <DEEL xmlns="08cda046-0f15-45eb-a9d5-77306d3264cd">Deel 3</DEEL>
    <Ringtest xmlns="eba2475f-4c5c-418a-90c2-2b36802fc485">VKL</Ringtest>
    <Jaar xmlns="08cda046-0f15-45eb-a9d5-77306d3264cd">2021</Jaar>
    <Publicatiedatum xmlns="dda9e79c-c62e-445e-b991-197574827cb3">2022-02-15T09:22:39+00:00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3BAC892D-B76F-41D7-AAD4-BC096C6E3EFC}"/>
</file>

<file path=customXml/itemProps2.xml><?xml version="1.0" encoding="utf-8"?>
<ds:datastoreItem xmlns:ds="http://schemas.openxmlformats.org/officeDocument/2006/customXml" ds:itemID="{3D917553-FD93-47E7-AD8F-3525B1A315A1}"/>
</file>

<file path=customXml/itemProps3.xml><?xml version="1.0" encoding="utf-8"?>
<ds:datastoreItem xmlns:ds="http://schemas.openxmlformats.org/officeDocument/2006/customXml" ds:itemID="{20687744-8FFD-43CC-AC5E-CCBAA2B71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Xyleen (som van o-xyleen, m-xyl</vt:lpstr>
      <vt:lpstr>Chloorbenzeen</vt:lpstr>
      <vt:lpstr>Ethylbenzeen</vt:lpstr>
      <vt:lpstr>Tetrachloorethyleen</vt:lpstr>
      <vt:lpstr>1,2-dibroomethaan</vt:lpstr>
      <vt:lpstr>Ethylacrylaat</vt:lpstr>
      <vt:lpstr>Aceton</vt:lpstr>
      <vt:lpstr>Tetrahydrofuraan</vt:lpstr>
      <vt:lpstr>Butanol</vt:lpstr>
      <vt:lpstr>'1,2-dibroomethaan'!Print_Area</vt:lpstr>
      <vt:lpstr>Aceton!Print_Area</vt:lpstr>
      <vt:lpstr>Butanol!Print_Area</vt:lpstr>
      <vt:lpstr>Chloorbenzeen!Print_Area</vt:lpstr>
      <vt:lpstr>Ethylacrylaat!Print_Area</vt:lpstr>
      <vt:lpstr>Ethylbenzeen!Print_Area</vt:lpstr>
      <vt:lpstr>Tetrachloorethyleen!Print_Area</vt:lpstr>
      <vt:lpstr>Tetrahydrofuraan!Print_Area</vt:lpstr>
      <vt:lpstr>'Xyleen (som van o-xyleen, m-xyl'!Print_Area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2021-1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2022-02-08T08:44:06Z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