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1\VKL2021\5. Rapportering\Eindrapport\bijlagen eindrapport\Deel 3 per parameter\"/>
    </mc:Choice>
  </mc:AlternateContent>
  <xr:revisionPtr revIDLastSave="0" documentId="13_ncr:1_{A0DC09CC-9EE3-4E10-ADB1-F1137929D9C2}" xr6:coauthVersionLast="45" xr6:coauthVersionMax="45" xr10:uidLastSave="{00000000-0000-0000-0000-000000000000}"/>
  <bookViews>
    <workbookView xWindow="-120" yWindow="-120" windowWidth="29040" windowHeight="15840" tabRatio="849" xr2:uid="{00000000-000D-0000-FFFF-FFFF00000000}"/>
  </bookViews>
  <sheets>
    <sheet name="HCl stap 1" sheetId="35" r:id="rId1"/>
    <sheet name="HCl stap 2" sheetId="34" r:id="rId2"/>
    <sheet name="HCl stap 3" sheetId="29" r:id="rId3"/>
  </sheets>
  <definedNames>
    <definedName name="_xlnm.Print_Area" localSheetId="0">'HCl stap 1'!$A$1:$W$21</definedName>
    <definedName name="_xlnm.Print_Area" localSheetId="1">'HCl stap 2'!$A$1:$W$21</definedName>
    <definedName name="_xlnm.Print_Area" localSheetId="2">'HCl stap 3'!$A$1:$W$21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4" l="1"/>
  <c r="D6" i="29"/>
  <c r="D6" i="35"/>
  <c r="D5" i="29" l="1"/>
  <c r="D5" i="34"/>
  <c r="D5" i="35"/>
  <c r="I20" i="35" l="1"/>
  <c r="F20" i="35"/>
  <c r="H20" i="35" s="1"/>
  <c r="I19" i="35"/>
  <c r="F19" i="35"/>
  <c r="H19" i="35" s="1"/>
  <c r="I18" i="35"/>
  <c r="F18" i="35"/>
  <c r="H18" i="35" s="1"/>
  <c r="I17" i="35"/>
  <c r="F17" i="35"/>
  <c r="H17" i="35" s="1"/>
  <c r="I16" i="35"/>
  <c r="F16" i="35"/>
  <c r="H16" i="35" s="1"/>
  <c r="I15" i="35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F11" i="35"/>
  <c r="H11" i="35" s="1"/>
  <c r="F11" i="29" l="1"/>
  <c r="F12" i="34"/>
  <c r="H12" i="34" s="1"/>
  <c r="F13" i="34"/>
  <c r="F14" i="34"/>
  <c r="F15" i="34"/>
  <c r="F16" i="34"/>
  <c r="F17" i="34"/>
  <c r="F18" i="34"/>
  <c r="F19" i="34"/>
  <c r="F20" i="34"/>
  <c r="F11" i="34"/>
  <c r="H11" i="34" s="1"/>
  <c r="I11" i="34"/>
  <c r="H11" i="29" l="1"/>
  <c r="I11" i="29"/>
  <c r="F12" i="29" l="1"/>
  <c r="F13" i="29"/>
  <c r="F14" i="29"/>
  <c r="F15" i="29"/>
  <c r="F16" i="29"/>
  <c r="F17" i="29"/>
  <c r="F18" i="29"/>
  <c r="F19" i="29"/>
  <c r="F20" i="29"/>
  <c r="H12" i="29" l="1"/>
  <c r="I12" i="29"/>
  <c r="H13" i="29"/>
  <c r="I13" i="29"/>
  <c r="H14" i="29"/>
  <c r="I14" i="29"/>
  <c r="H15" i="29"/>
  <c r="I15" i="29"/>
  <c r="H16" i="29"/>
  <c r="I16" i="29"/>
  <c r="H17" i="29"/>
  <c r="I17" i="29"/>
  <c r="H18" i="29"/>
  <c r="I18" i="29"/>
  <c r="H19" i="29"/>
  <c r="I19" i="29"/>
  <c r="H20" i="29"/>
  <c r="I20" i="29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  <c r="H19" i="34"/>
  <c r="I19" i="34"/>
  <c r="H20" i="34"/>
  <c r="I20" i="34"/>
</calcChain>
</file>

<file path=xl/sharedStrings.xml><?xml version="1.0" encoding="utf-8"?>
<sst xmlns="http://schemas.openxmlformats.org/spreadsheetml/2006/main" count="48" uniqueCount="16">
  <si>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</si>
  <si>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</si>
  <si>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</si>
  <si>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</si>
  <si>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</si>
  <si>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</si>
  <si>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</si>
  <si>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</si>
  <si>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</si>
  <si>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</si>
  <si>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</si>
  <si>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</si>
  <si>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</si>
  <si>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HCl stap 1</t>
  </si>
  <si>
    <t>HCl stap 2</t>
  </si>
  <si>
    <t>HCl stap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</si>
</sst>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3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</a:t>
            </a:r>
            <a:r>
              <a:rPr lang="nl-BE" baseline="0"/>
              <a:t> </a:t>
            </a:r>
            <a:r>
              <a:rPr lang="nl-BE"/>
              <a:t>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'HCl stap 1'!$C$11:$C$20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'HCl stap 1'!$H$11:$H$20</c:f>
              <c:numCache>
                <c:formatCode>0.000</c:formatCode>
                <c:ptCount val="10"/>
                <c:pt idx="0">
                  <c:v>0.90987124463519309</c:v>
                </c:pt>
                <c:pt idx="1">
                  <c:v>0.9300429184549357</c:v>
                </c:pt>
                <c:pt idx="2">
                  <c:v>0.9184549356223175</c:v>
                </c:pt>
                <c:pt idx="3">
                  <c:v>0.96137339055793991</c:v>
                </c:pt>
                <c:pt idx="4">
                  <c:v>0.94420600858369097</c:v>
                </c:pt>
                <c:pt idx="5">
                  <c:v>0.95278969957081538</c:v>
                </c:pt>
                <c:pt idx="6">
                  <c:v>0.98712446351931338</c:v>
                </c:pt>
                <c:pt idx="7">
                  <c:v>0.90128755364806867</c:v>
                </c:pt>
                <c:pt idx="8">
                  <c:v>0.96738197424892702</c:v>
                </c:pt>
                <c:pt idx="9">
                  <c:v>0.93562231759656656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1'!$C$11:$C$20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'HCl stap 1'!$I$11:$I$20</c:f>
              <c:numCache>
                <c:formatCode>0.00</c:formatCode>
                <c:ptCount val="10"/>
                <c:pt idx="0">
                  <c:v>0.94077253218884127</c:v>
                </c:pt>
                <c:pt idx="1">
                  <c:v>0.94077253218884127</c:v>
                </c:pt>
                <c:pt idx="2">
                  <c:v>0.94077253218884127</c:v>
                </c:pt>
                <c:pt idx="3">
                  <c:v>0.94077253218884127</c:v>
                </c:pt>
                <c:pt idx="4">
                  <c:v>0.94077253218884127</c:v>
                </c:pt>
                <c:pt idx="5">
                  <c:v>0.94077253218884127</c:v>
                </c:pt>
                <c:pt idx="6">
                  <c:v>0.94077253218884127</c:v>
                </c:pt>
                <c:pt idx="7">
                  <c:v>0.94077253218884127</c:v>
                </c:pt>
                <c:pt idx="8">
                  <c:v>0.94077253218884127</c:v>
                </c:pt>
                <c:pt idx="9">
                  <c:v>0.94077253218884127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'HCl stap 2'!$C$11:$C$20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'HCl stap 2'!$H$11:$H$20</c:f>
              <c:numCache>
                <c:formatCode>0.000</c:formatCode>
                <c:ptCount val="10"/>
                <c:pt idx="0">
                  <c:v>0.84962406015037606</c:v>
                </c:pt>
                <c:pt idx="1">
                  <c:v>0.94962406015037604</c:v>
                </c:pt>
                <c:pt idx="2">
                  <c:v>0.96240601503759393</c:v>
                </c:pt>
                <c:pt idx="3">
                  <c:v>0.96240601503759393</c:v>
                </c:pt>
                <c:pt idx="4">
                  <c:v>0.8571428571428571</c:v>
                </c:pt>
                <c:pt idx="5">
                  <c:v>0.93233082706766912</c:v>
                </c:pt>
                <c:pt idx="6">
                  <c:v>1.0526315789473684</c:v>
                </c:pt>
                <c:pt idx="7">
                  <c:v>0.90225563909774431</c:v>
                </c:pt>
                <c:pt idx="8">
                  <c:v>1.0368421052631578</c:v>
                </c:pt>
                <c:pt idx="9">
                  <c:v>0.93984962406015027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2'!$C$11:$C$20</c:f>
              <c:numCache>
                <c:formatCode>General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'HCl stap 2'!$I$11:$I$20</c:f>
              <c:numCache>
                <c:formatCode>0.00</c:formatCode>
                <c:ptCount val="10"/>
                <c:pt idx="0">
                  <c:v>0.94436090225563907</c:v>
                </c:pt>
                <c:pt idx="1">
                  <c:v>0.94436090225563907</c:v>
                </c:pt>
                <c:pt idx="2">
                  <c:v>0.94436090225563907</c:v>
                </c:pt>
                <c:pt idx="3">
                  <c:v>0.94436090225563907</c:v>
                </c:pt>
                <c:pt idx="4">
                  <c:v>0.94436090225563907</c:v>
                </c:pt>
                <c:pt idx="5">
                  <c:v>0.94436090225563907</c:v>
                </c:pt>
                <c:pt idx="6">
                  <c:v>0.94436090225563907</c:v>
                </c:pt>
                <c:pt idx="7">
                  <c:v>0.94436090225563907</c:v>
                </c:pt>
                <c:pt idx="8">
                  <c:v>0.94436090225563907</c:v>
                </c:pt>
                <c:pt idx="9">
                  <c:v>0.94436090225563907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 stap 3</a:t>
            </a:r>
          </a:p>
        </c:rich>
      </c:tx>
      <c:layout>
        <c:manualLayout>
          <c:xMode val="edge"/>
          <c:yMode val="edge"/>
          <c:x val="0.43459944444444443"/>
          <c:y val="2.46944444444444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'HCl stap 3'!$C$11:$C$20</c:f>
              <c:numCache>
                <c:formatCode>@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'HCl stap 3'!$H$11:$H$20</c:f>
              <c:numCache>
                <c:formatCode>0.000</c:formatCode>
                <c:ptCount val="10"/>
                <c:pt idx="0">
                  <c:v>0.99827067669172931</c:v>
                </c:pt>
                <c:pt idx="1">
                  <c:v>1.0375939849624058</c:v>
                </c:pt>
                <c:pt idx="2">
                  <c:v>0.97744360902255634</c:v>
                </c:pt>
                <c:pt idx="3">
                  <c:v>0.97243107769423542</c:v>
                </c:pt>
                <c:pt idx="4">
                  <c:v>0.90225563909774431</c:v>
                </c:pt>
                <c:pt idx="5">
                  <c:v>0.95238095238095222</c:v>
                </c:pt>
                <c:pt idx="6">
                  <c:v>0.97744360902255634</c:v>
                </c:pt>
                <c:pt idx="7">
                  <c:v>0.90225563909774431</c:v>
                </c:pt>
                <c:pt idx="8">
                  <c:v>1.1253132832080199</c:v>
                </c:pt>
                <c:pt idx="9">
                  <c:v>1.0275689223057642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8F2-A3AC-821BD0ECABEE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3'!$C$11:$C$20</c:f>
              <c:numCache>
                <c:formatCode>@</c:formatCode>
                <c:ptCount val="10"/>
                <c:pt idx="0">
                  <c:v>127</c:v>
                </c:pt>
                <c:pt idx="1">
                  <c:v>146</c:v>
                </c:pt>
                <c:pt idx="2">
                  <c:v>187</c:v>
                </c:pt>
                <c:pt idx="3">
                  <c:v>215</c:v>
                </c:pt>
                <c:pt idx="4">
                  <c:v>249</c:v>
                </c:pt>
                <c:pt idx="5">
                  <c:v>324</c:v>
                </c:pt>
                <c:pt idx="6">
                  <c:v>338</c:v>
                </c:pt>
                <c:pt idx="7">
                  <c:v>761</c:v>
                </c:pt>
                <c:pt idx="8">
                  <c:v>961</c:v>
                </c:pt>
                <c:pt idx="9">
                  <c:v>964</c:v>
                </c:pt>
              </c:numCache>
            </c:numRef>
          </c:cat>
          <c:val>
            <c:numRef>
              <c:f>'HCl stap 3'!$I$11:$I$20</c:f>
              <c:numCache>
                <c:formatCode>0.00</c:formatCode>
                <c:ptCount val="10"/>
                <c:pt idx="0">
                  <c:v>0.96867167919799502</c:v>
                </c:pt>
                <c:pt idx="1">
                  <c:v>0.96867167919799502</c:v>
                </c:pt>
                <c:pt idx="2">
                  <c:v>0.96867167919799502</c:v>
                </c:pt>
                <c:pt idx="3">
                  <c:v>0.96867167919799502</c:v>
                </c:pt>
                <c:pt idx="4">
                  <c:v>0.96867167919799502</c:v>
                </c:pt>
                <c:pt idx="5">
                  <c:v>0.96867167919799502</c:v>
                </c:pt>
                <c:pt idx="6">
                  <c:v>0.96867167919799502</c:v>
                </c:pt>
                <c:pt idx="7">
                  <c:v>0.96867167919799502</c:v>
                </c:pt>
                <c:pt idx="8">
                  <c:v>0.96867167919799502</c:v>
                </c:pt>
                <c:pt idx="9">
                  <c:v>0.96867167919799502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8F2-A3AC-821BD0E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9</xdr:row>
      <xdr:rowOff>186531</xdr:rowOff>
    </xdr:from>
    <xdr:to>
      <xdr:col>18</xdr:col>
      <xdr:colOff>24499</xdr:colOff>
      <xdr:row>27</xdr:row>
      <xdr:rowOff>167031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9</xdr:row>
      <xdr:rowOff>166687</xdr:rowOff>
    </xdr:from>
    <xdr:to>
      <xdr:col>18</xdr:col>
      <xdr:colOff>12592</xdr:colOff>
      <xdr:row>27</xdr:row>
      <xdr:rowOff>147187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567528</xdr:colOff>
      <xdr:row>9</xdr:row>
      <xdr:rowOff>162717</xdr:rowOff>
    </xdr:from>
    <xdr:to>
      <xdr:col>18</xdr:col>
      <xdr:colOff>20528</xdr:colOff>
      <xdr:row>27</xdr:row>
      <xdr:rowOff>143217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I27"/>
  <sheetViews>
    <sheetView tabSelected="1" zoomScale="90" zoomScaleNormal="9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ht="18" x14ac:dyDescent="0.25">
      <c r="C2" s="5" t="s">
        <v>3</v>
      </c>
      <c r="D2" s="18">
        <v>23.3</v>
      </c>
      <c r="E2" s="1" t="s">
        <v>4</v>
      </c>
    </row>
    <row r="3" spans="1:9" ht="18" x14ac:dyDescent="0.25">
      <c r="C3" s="5" t="s">
        <v>10</v>
      </c>
      <c r="D3" s="14">
        <v>21.92</v>
      </c>
      <c r="E3" s="1" t="s">
        <v>4</v>
      </c>
      <c r="F3" s="6"/>
    </row>
    <row r="4" spans="1:9" ht="18" x14ac:dyDescent="0.25">
      <c r="C4" s="5" t="s">
        <v>11</v>
      </c>
      <c r="D4" s="9">
        <v>0.71</v>
      </c>
      <c r="E4" s="1" t="s">
        <v>4</v>
      </c>
      <c r="F4" s="6"/>
    </row>
    <row r="5" spans="1:9" x14ac:dyDescent="0.25">
      <c r="C5" s="5" t="s">
        <v>12</v>
      </c>
      <c r="D5" s="9">
        <f>(D4/D3)*100</f>
        <v>3.2390510948905105</v>
      </c>
      <c r="E5" s="1" t="s">
        <v>2</v>
      </c>
      <c r="F5" s="6"/>
    </row>
    <row r="6" spans="1:9" x14ac:dyDescent="0.25">
      <c r="C6" s="5" t="s">
        <v>6</v>
      </c>
      <c r="D6" s="15">
        <f>COUNTA(E11:E23)</f>
        <v>10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4">
        <v>127</v>
      </c>
      <c r="D11" s="14">
        <v>21.2</v>
      </c>
      <c r="E11" s="17">
        <v>-1.01</v>
      </c>
      <c r="F11" s="12">
        <f t="shared" ref="F11:F20" si="0">((D11-$D$2)/$D$2)*100</f>
        <v>-9.0128755364806921</v>
      </c>
      <c r="H11" s="13">
        <f>(100+F11)/100</f>
        <v>0.90987124463519309</v>
      </c>
      <c r="I11" s="1">
        <f>1+($D$3-$D$2)/$D$2</f>
        <v>0.94077253218884127</v>
      </c>
    </row>
    <row r="12" spans="1:9" x14ac:dyDescent="0.25">
      <c r="C12" s="14">
        <v>146</v>
      </c>
      <c r="D12" s="14">
        <v>21.67</v>
      </c>
      <c r="E12" s="17">
        <v>-0.35</v>
      </c>
      <c r="F12" s="12">
        <f t="shared" si="0"/>
        <v>-6.995708154506433</v>
      </c>
      <c r="H12" s="13">
        <f t="shared" ref="H12:H20" si="1">(100+F12)/100</f>
        <v>0.9300429184549357</v>
      </c>
      <c r="I12" s="1">
        <f t="shared" ref="I12:I20" si="2">1+($D$3-$D$2)/$D$2</f>
        <v>0.94077253218884127</v>
      </c>
    </row>
    <row r="13" spans="1:9" x14ac:dyDescent="0.25">
      <c r="C13" s="14">
        <v>187</v>
      </c>
      <c r="D13" s="14">
        <v>21.4</v>
      </c>
      <c r="E13" s="17">
        <v>-0.73</v>
      </c>
      <c r="F13" s="12">
        <f t="shared" si="0"/>
        <v>-8.1545064377682497</v>
      </c>
      <c r="H13" s="13">
        <f t="shared" si="1"/>
        <v>0.9184549356223175</v>
      </c>
      <c r="I13" s="1">
        <f t="shared" si="2"/>
        <v>0.94077253218884127</v>
      </c>
    </row>
    <row r="14" spans="1:9" x14ac:dyDescent="0.25">
      <c r="C14" s="14">
        <v>215</v>
      </c>
      <c r="D14" s="14">
        <v>22.4</v>
      </c>
      <c r="E14" s="17">
        <v>0.67</v>
      </c>
      <c r="F14" s="12">
        <f t="shared" si="0"/>
        <v>-3.8626609442060178</v>
      </c>
      <c r="H14" s="13">
        <f t="shared" si="1"/>
        <v>0.96137339055793991</v>
      </c>
      <c r="I14" s="1">
        <f t="shared" si="2"/>
        <v>0.94077253218884127</v>
      </c>
    </row>
    <row r="15" spans="1:9" x14ac:dyDescent="0.25">
      <c r="C15" s="14">
        <v>249</v>
      </c>
      <c r="D15" s="14">
        <v>22</v>
      </c>
      <c r="E15" s="17">
        <v>0.11</v>
      </c>
      <c r="F15" s="12">
        <f t="shared" si="0"/>
        <v>-5.5793991416309048</v>
      </c>
      <c r="H15" s="13">
        <f t="shared" si="1"/>
        <v>0.94420600858369097</v>
      </c>
      <c r="I15" s="1">
        <f t="shared" si="2"/>
        <v>0.94077253218884127</v>
      </c>
    </row>
    <row r="16" spans="1:9" x14ac:dyDescent="0.25">
      <c r="C16" s="14">
        <v>324</v>
      </c>
      <c r="D16" s="14">
        <v>22.2</v>
      </c>
      <c r="E16" s="17">
        <v>0.39</v>
      </c>
      <c r="F16" s="12">
        <f t="shared" si="0"/>
        <v>-4.7210300429184606</v>
      </c>
      <c r="H16" s="13">
        <f t="shared" si="1"/>
        <v>0.95278969957081538</v>
      </c>
      <c r="I16" s="1">
        <f t="shared" si="2"/>
        <v>0.94077253218884127</v>
      </c>
    </row>
    <row r="17" spans="3:9" x14ac:dyDescent="0.25">
      <c r="C17" s="14">
        <v>338</v>
      </c>
      <c r="D17" s="14">
        <v>23</v>
      </c>
      <c r="E17" s="17">
        <v>1.52</v>
      </c>
      <c r="F17" s="12">
        <f t="shared" si="0"/>
        <v>-1.2875536480686725</v>
      </c>
      <c r="H17" s="13">
        <f t="shared" si="1"/>
        <v>0.98712446351931338</v>
      </c>
      <c r="I17" s="1">
        <f t="shared" si="2"/>
        <v>0.94077253218884127</v>
      </c>
    </row>
    <row r="18" spans="3:9" x14ac:dyDescent="0.25">
      <c r="C18" s="14">
        <v>761</v>
      </c>
      <c r="D18" s="14">
        <v>21</v>
      </c>
      <c r="E18" s="17">
        <v>-1.29</v>
      </c>
      <c r="F18" s="12">
        <f t="shared" si="0"/>
        <v>-9.8712446351931362</v>
      </c>
      <c r="H18" s="13">
        <f t="shared" si="1"/>
        <v>0.90128755364806867</v>
      </c>
      <c r="I18" s="1">
        <f t="shared" si="2"/>
        <v>0.94077253218884127</v>
      </c>
    </row>
    <row r="19" spans="3:9" x14ac:dyDescent="0.25">
      <c r="C19" s="14">
        <v>961</v>
      </c>
      <c r="D19" s="14">
        <v>22.54</v>
      </c>
      <c r="E19" s="17">
        <v>0.87</v>
      </c>
      <c r="F19" s="12">
        <f t="shared" si="0"/>
        <v>-3.2618025751073025</v>
      </c>
      <c r="H19" s="13">
        <f t="shared" si="1"/>
        <v>0.96738197424892702</v>
      </c>
      <c r="I19" s="1">
        <f t="shared" si="2"/>
        <v>0.94077253218884127</v>
      </c>
    </row>
    <row r="20" spans="3:9" x14ac:dyDescent="0.25">
      <c r="C20" s="14">
        <v>964</v>
      </c>
      <c r="D20" s="14">
        <v>21.8</v>
      </c>
      <c r="E20" s="17">
        <v>-0.17</v>
      </c>
      <c r="F20" s="12">
        <f t="shared" si="0"/>
        <v>-6.4377682403433472</v>
      </c>
      <c r="H20" s="13">
        <f t="shared" si="1"/>
        <v>0.93562231759656656</v>
      </c>
      <c r="I20" s="1">
        <f t="shared" si="2"/>
        <v>0.94077253218884127</v>
      </c>
    </row>
    <row r="21" spans="3:9" x14ac:dyDescent="0.25">
      <c r="C21" s="10"/>
      <c r="E21" s="10"/>
      <c r="F21" s="10"/>
    </row>
    <row r="22" spans="3:9" x14ac:dyDescent="0.25">
      <c r="E22" s="10"/>
      <c r="F22" s="10"/>
    </row>
    <row r="23" spans="3:9" x14ac:dyDescent="0.25">
      <c r="E23" s="10"/>
      <c r="F23" s="10"/>
    </row>
    <row r="24" spans="3:9" x14ac:dyDescent="0.25">
      <c r="E24" s="10"/>
      <c r="F24" s="10"/>
    </row>
    <row r="25" spans="3:9" x14ac:dyDescent="0.25">
      <c r="E25" s="10"/>
      <c r="F25" s="10"/>
    </row>
    <row r="26" spans="3:9" x14ac:dyDescent="0.25">
      <c r="E26" s="10"/>
      <c r="F26" s="10"/>
    </row>
    <row r="27" spans="3:9" x14ac:dyDescent="0.25">
      <c r="C27" s="10"/>
      <c r="F27" s="10"/>
      <c r="G27" s="10"/>
      <c r="H27" s="1" t="s">
        <v>1</v>
      </c>
    </row>
  </sheetData>
  <sheetProtection algorithmName="SHA-512" hashValue="DwkoYXoVNVtBvguDqRmqoaIVXmTA56L4sUzFW+KT+W9M9TOLLyb8vJQQzLf9g7AQs9WVqfaRsx0ZS4O8oZlIFQ==" saltValue="K9ZQ+xcM+jN6L4OPsXPSx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zoomScale="90" zoomScaleNormal="9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14</v>
      </c>
      <c r="E1" s="3"/>
      <c r="F1" s="4"/>
    </row>
    <row r="2" spans="1:9" ht="18" x14ac:dyDescent="0.25">
      <c r="C2" s="5" t="s">
        <v>3</v>
      </c>
      <c r="D2" s="18">
        <v>13.3</v>
      </c>
      <c r="E2" s="1" t="s">
        <v>4</v>
      </c>
    </row>
    <row r="3" spans="1:9" ht="18" x14ac:dyDescent="0.25">
      <c r="C3" s="5" t="s">
        <v>10</v>
      </c>
      <c r="D3" s="14">
        <v>12.56</v>
      </c>
      <c r="E3" s="1" t="s">
        <v>4</v>
      </c>
      <c r="F3" s="6"/>
    </row>
    <row r="4" spans="1:9" ht="18" x14ac:dyDescent="0.25">
      <c r="C4" s="5" t="s">
        <v>11</v>
      </c>
      <c r="D4" s="14">
        <v>1</v>
      </c>
      <c r="E4" s="1" t="s">
        <v>4</v>
      </c>
      <c r="F4" s="6"/>
    </row>
    <row r="5" spans="1:9" x14ac:dyDescent="0.25">
      <c r="C5" s="5" t="s">
        <v>12</v>
      </c>
      <c r="D5" s="9">
        <f>(D4/D3)*100</f>
        <v>7.9617834394904454</v>
      </c>
      <c r="E5" s="1" t="s">
        <v>2</v>
      </c>
      <c r="F5" s="6"/>
    </row>
    <row r="6" spans="1:9" x14ac:dyDescent="0.25">
      <c r="C6" s="5" t="s">
        <v>6</v>
      </c>
      <c r="D6" s="15">
        <f>COUNTA(E11:E23)</f>
        <v>10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4">
        <v>127</v>
      </c>
      <c r="D11" s="14">
        <v>11.3</v>
      </c>
      <c r="E11" s="17">
        <v>-1.26</v>
      </c>
      <c r="F11" s="12">
        <f t="shared" ref="F11:F20" si="0">((D11-$D$2)/$D$2)*100</f>
        <v>-15.037593984962406</v>
      </c>
      <c r="H11" s="13">
        <f>(100+F11)/100</f>
        <v>0.84962406015037606</v>
      </c>
      <c r="I11" s="1">
        <f>1+($D$3-$D$2)/$D$2</f>
        <v>0.94436090225563907</v>
      </c>
    </row>
    <row r="12" spans="1:9" x14ac:dyDescent="0.25">
      <c r="C12" s="14">
        <v>146</v>
      </c>
      <c r="D12" s="14">
        <v>12.63</v>
      </c>
      <c r="E12" s="17">
        <v>7.0000000000000007E-2</v>
      </c>
      <c r="F12" s="12">
        <f t="shared" si="0"/>
        <v>-5.0375939849624052</v>
      </c>
      <c r="H12" s="13">
        <f>(100+F12)/100</f>
        <v>0.94962406015037604</v>
      </c>
      <c r="I12" s="1">
        <f t="shared" ref="I12:I20" si="1">1+($D$3-$D$2)/$D$2</f>
        <v>0.94436090225563907</v>
      </c>
    </row>
    <row r="13" spans="1:9" x14ac:dyDescent="0.25">
      <c r="C13" s="14">
        <v>187</v>
      </c>
      <c r="D13" s="14">
        <v>12.8</v>
      </c>
      <c r="E13" s="17">
        <v>0.24</v>
      </c>
      <c r="F13" s="12">
        <f t="shared" si="0"/>
        <v>-3.7593984962406015</v>
      </c>
      <c r="H13" s="13">
        <f t="shared" ref="H13:H20" si="2">(100+F13)/100</f>
        <v>0.96240601503759393</v>
      </c>
      <c r="I13" s="1">
        <f t="shared" si="1"/>
        <v>0.94436090225563907</v>
      </c>
    </row>
    <row r="14" spans="1:9" x14ac:dyDescent="0.25">
      <c r="C14" s="14">
        <v>215</v>
      </c>
      <c r="D14" s="14">
        <v>12.8</v>
      </c>
      <c r="E14" s="17">
        <v>0.24</v>
      </c>
      <c r="F14" s="12">
        <f t="shared" si="0"/>
        <v>-3.7593984962406015</v>
      </c>
      <c r="H14" s="13">
        <f t="shared" si="2"/>
        <v>0.96240601503759393</v>
      </c>
      <c r="I14" s="1">
        <f t="shared" si="1"/>
        <v>0.94436090225563907</v>
      </c>
    </row>
    <row r="15" spans="1:9" x14ac:dyDescent="0.25">
      <c r="C15" s="14">
        <v>249</v>
      </c>
      <c r="D15" s="14">
        <v>11.4</v>
      </c>
      <c r="E15" s="17">
        <v>-1.1599999999999999</v>
      </c>
      <c r="F15" s="12">
        <f t="shared" si="0"/>
        <v>-14.285714285714288</v>
      </c>
      <c r="H15" s="13">
        <f t="shared" si="2"/>
        <v>0.8571428571428571</v>
      </c>
      <c r="I15" s="1">
        <f t="shared" si="1"/>
        <v>0.94436090225563907</v>
      </c>
    </row>
    <row r="16" spans="1:9" x14ac:dyDescent="0.25">
      <c r="C16" s="14">
        <v>324</v>
      </c>
      <c r="D16" s="14">
        <v>12.4</v>
      </c>
      <c r="E16" s="17">
        <v>-0.16</v>
      </c>
      <c r="F16" s="12">
        <f t="shared" si="0"/>
        <v>-6.7669172932330852</v>
      </c>
      <c r="H16" s="13">
        <f t="shared" si="2"/>
        <v>0.93233082706766912</v>
      </c>
      <c r="I16" s="1">
        <f t="shared" si="1"/>
        <v>0.94436090225563907</v>
      </c>
    </row>
    <row r="17" spans="3:9" x14ac:dyDescent="0.25">
      <c r="C17" s="14">
        <v>338</v>
      </c>
      <c r="D17" s="14">
        <v>14</v>
      </c>
      <c r="E17" s="17">
        <v>1.44</v>
      </c>
      <c r="F17" s="12">
        <f t="shared" si="0"/>
        <v>5.2631578947368363</v>
      </c>
      <c r="H17" s="13">
        <f t="shared" si="2"/>
        <v>1.0526315789473684</v>
      </c>
      <c r="I17" s="1">
        <f t="shared" si="1"/>
        <v>0.94436090225563907</v>
      </c>
    </row>
    <row r="18" spans="3:9" x14ac:dyDescent="0.25">
      <c r="C18" s="14">
        <v>761</v>
      </c>
      <c r="D18" s="14">
        <v>12</v>
      </c>
      <c r="E18" s="17">
        <v>-0.56000000000000005</v>
      </c>
      <c r="F18" s="12">
        <f t="shared" si="0"/>
        <v>-9.7744360902255689</v>
      </c>
      <c r="H18" s="13">
        <f t="shared" si="2"/>
        <v>0.90225563909774431</v>
      </c>
      <c r="I18" s="1">
        <f t="shared" si="1"/>
        <v>0.94436090225563907</v>
      </c>
    </row>
    <row r="19" spans="3:9" x14ac:dyDescent="0.25">
      <c r="C19" s="14">
        <v>961</v>
      </c>
      <c r="D19" s="14">
        <v>13.79</v>
      </c>
      <c r="E19" s="17">
        <v>1.23</v>
      </c>
      <c r="F19" s="12">
        <f t="shared" si="0"/>
        <v>3.6842105263157774</v>
      </c>
      <c r="H19" s="13">
        <f t="shared" si="2"/>
        <v>1.0368421052631578</v>
      </c>
      <c r="I19" s="1">
        <f t="shared" si="1"/>
        <v>0.94436090225563907</v>
      </c>
    </row>
    <row r="20" spans="3:9" x14ac:dyDescent="0.25">
      <c r="C20" s="14">
        <v>964</v>
      </c>
      <c r="D20" s="14">
        <v>12.5</v>
      </c>
      <c r="E20" s="17">
        <v>-0.06</v>
      </c>
      <c r="F20" s="12">
        <f t="shared" si="0"/>
        <v>-6.0150375939849674</v>
      </c>
      <c r="H20" s="13">
        <f t="shared" si="2"/>
        <v>0.93984962406015027</v>
      </c>
      <c r="I20" s="1">
        <f t="shared" si="1"/>
        <v>0.94436090225563907</v>
      </c>
    </row>
    <row r="21" spans="3:9" x14ac:dyDescent="0.25">
      <c r="C21" s="10"/>
      <c r="E21" s="10"/>
      <c r="F21" s="10"/>
    </row>
    <row r="22" spans="3:9" x14ac:dyDescent="0.25">
      <c r="E22" s="10"/>
      <c r="F22" s="10"/>
    </row>
    <row r="23" spans="3:9" x14ac:dyDescent="0.25">
      <c r="E23" s="10"/>
      <c r="F23" s="10"/>
    </row>
    <row r="24" spans="3:9" x14ac:dyDescent="0.25">
      <c r="E24" s="10"/>
      <c r="F24" s="10"/>
    </row>
    <row r="25" spans="3:9" x14ac:dyDescent="0.25">
      <c r="E25" s="10"/>
      <c r="F25" s="10"/>
    </row>
    <row r="26" spans="3:9" x14ac:dyDescent="0.25">
      <c r="E26" s="10"/>
      <c r="F26" s="10"/>
    </row>
    <row r="27" spans="3:9" x14ac:dyDescent="0.25">
      <c r="C27" s="10"/>
      <c r="F27" s="10"/>
      <c r="G27" s="10"/>
      <c r="H27" s="1" t="s">
        <v>1</v>
      </c>
    </row>
  </sheetData>
  <sheetProtection algorithmName="SHA-512" hashValue="P0yiv6pusy0qynESxqaZ7T5rKFOmmAH5inWtOBKE3HmyYa52AwUHd3Zb837MZkb3gV7hiSg5Ij3KlaUrxNaJVA==" saltValue="5FGdHwKTJUhhlBHuBsr85Q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8.710937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15</v>
      </c>
      <c r="E1" s="3"/>
      <c r="F1" s="4"/>
    </row>
    <row r="2" spans="1:9" ht="18" x14ac:dyDescent="0.25">
      <c r="C2" s="5" t="s">
        <v>3</v>
      </c>
      <c r="D2" s="9">
        <v>3.99</v>
      </c>
      <c r="E2" s="1" t="s">
        <v>4</v>
      </c>
    </row>
    <row r="3" spans="1:9" ht="18" x14ac:dyDescent="0.25">
      <c r="C3" s="5" t="s">
        <v>10</v>
      </c>
      <c r="D3" s="9">
        <v>3.8650000000000002</v>
      </c>
      <c r="E3" s="1" t="s">
        <v>4</v>
      </c>
      <c r="F3" s="6"/>
    </row>
    <row r="4" spans="1:9" ht="18" x14ac:dyDescent="0.25">
      <c r="C4" s="5" t="s">
        <v>11</v>
      </c>
      <c r="D4" s="16">
        <v>0.33400000000000002</v>
      </c>
      <c r="E4" s="1" t="s">
        <v>4</v>
      </c>
      <c r="F4" s="6"/>
    </row>
    <row r="5" spans="1:9" x14ac:dyDescent="0.25">
      <c r="C5" s="5" t="s">
        <v>12</v>
      </c>
      <c r="D5" s="9">
        <f>(D4/D3)*100</f>
        <v>8.6416558861578263</v>
      </c>
      <c r="E5" s="1" t="s">
        <v>2</v>
      </c>
      <c r="F5" s="6"/>
    </row>
    <row r="6" spans="1:9" x14ac:dyDescent="0.25">
      <c r="C6" s="5" t="s">
        <v>6</v>
      </c>
      <c r="D6" s="15">
        <f>COUNTA(E11:E23)</f>
        <v>10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A11" s="10"/>
      <c r="B11" s="10"/>
      <c r="C11" s="11">
        <v>127</v>
      </c>
      <c r="D11" s="11">
        <v>3.3</v>
      </c>
      <c r="E11" s="17">
        <v>-1.69</v>
      </c>
      <c r="F11" s="12">
        <f>((D11-$D$2)/$D$2)</f>
        <v>-0.17293233082706777</v>
      </c>
      <c r="H11" s="13">
        <f>(100+F11)/100</f>
        <v>0.99827067669172931</v>
      </c>
      <c r="I11" s="1">
        <f>1+($D$3-$D$2)/$D$2</f>
        <v>0.96867167919799502</v>
      </c>
    </row>
    <row r="12" spans="1:9" x14ac:dyDescent="0.25">
      <c r="A12" s="10"/>
      <c r="B12" s="10"/>
      <c r="C12" s="11">
        <v>146</v>
      </c>
      <c r="D12" s="11">
        <v>4.1399999999999997</v>
      </c>
      <c r="E12" s="17">
        <v>0.82</v>
      </c>
      <c r="F12" s="12">
        <f t="shared" ref="F12:F20" si="0">((D12-$D$2)/$D$2)*100</f>
        <v>3.7593984962405882</v>
      </c>
      <c r="H12" s="13">
        <f t="shared" ref="H12:H20" si="1">(100+F12)/100</f>
        <v>1.0375939849624058</v>
      </c>
      <c r="I12" s="1">
        <f t="shared" ref="I12:I20" si="2">1+($D$3-$D$2)/$D$2</f>
        <v>0.96867167919799502</v>
      </c>
    </row>
    <row r="13" spans="1:9" x14ac:dyDescent="0.25">
      <c r="A13" s="10"/>
      <c r="B13" s="10"/>
      <c r="C13" s="11">
        <v>187</v>
      </c>
      <c r="D13" s="11">
        <v>3.9</v>
      </c>
      <c r="E13" s="17">
        <v>0.1</v>
      </c>
      <c r="F13" s="12">
        <f t="shared" si="0"/>
        <v>-2.2556390977443685</v>
      </c>
      <c r="H13" s="13">
        <f t="shared" si="1"/>
        <v>0.97744360902255634</v>
      </c>
      <c r="I13" s="1">
        <f t="shared" si="2"/>
        <v>0.96867167919799502</v>
      </c>
    </row>
    <row r="14" spans="1:9" x14ac:dyDescent="0.25">
      <c r="A14" s="10"/>
      <c r="B14" s="10"/>
      <c r="C14" s="11">
        <v>215</v>
      </c>
      <c r="D14" s="11">
        <v>3.88</v>
      </c>
      <c r="E14" s="17">
        <v>0.04</v>
      </c>
      <c r="F14" s="12">
        <f t="shared" si="0"/>
        <v>-2.7568922305764487</v>
      </c>
      <c r="H14" s="13">
        <f t="shared" si="1"/>
        <v>0.97243107769423542</v>
      </c>
      <c r="I14" s="1">
        <f t="shared" si="2"/>
        <v>0.96867167919799502</v>
      </c>
    </row>
    <row r="15" spans="1:9" x14ac:dyDescent="0.25">
      <c r="A15" s="10"/>
      <c r="B15" s="10"/>
      <c r="C15" s="11">
        <v>249</v>
      </c>
      <c r="D15" s="11">
        <v>3.6</v>
      </c>
      <c r="E15" s="17">
        <v>-0.79</v>
      </c>
      <c r="F15" s="12">
        <f t="shared" si="0"/>
        <v>-9.7744360902255654</v>
      </c>
      <c r="H15" s="13">
        <f t="shared" si="1"/>
        <v>0.90225563909774431</v>
      </c>
      <c r="I15" s="1">
        <f t="shared" si="2"/>
        <v>0.96867167919799502</v>
      </c>
    </row>
    <row r="16" spans="1:9" x14ac:dyDescent="0.25">
      <c r="C16" s="11">
        <v>324</v>
      </c>
      <c r="D16" s="11">
        <v>3.8</v>
      </c>
      <c r="E16" s="17">
        <v>-0.19</v>
      </c>
      <c r="F16" s="12">
        <f t="shared" si="0"/>
        <v>-4.7619047619047716</v>
      </c>
      <c r="H16" s="13">
        <f t="shared" si="1"/>
        <v>0.95238095238095222</v>
      </c>
      <c r="I16" s="1">
        <f t="shared" si="2"/>
        <v>0.96867167919799502</v>
      </c>
    </row>
    <row r="17" spans="3:9" x14ac:dyDescent="0.25">
      <c r="C17" s="11">
        <v>338</v>
      </c>
      <c r="D17" s="11">
        <v>3.9</v>
      </c>
      <c r="E17" s="17">
        <v>0.1</v>
      </c>
      <c r="F17" s="12">
        <f t="shared" si="0"/>
        <v>-2.2556390977443685</v>
      </c>
      <c r="H17" s="13">
        <f t="shared" si="1"/>
        <v>0.97744360902255634</v>
      </c>
      <c r="I17" s="1">
        <f t="shared" si="2"/>
        <v>0.96867167919799502</v>
      </c>
    </row>
    <row r="18" spans="3:9" x14ac:dyDescent="0.25">
      <c r="C18" s="11">
        <v>761</v>
      </c>
      <c r="D18" s="11">
        <v>3.6</v>
      </c>
      <c r="E18" s="17">
        <v>-0.79</v>
      </c>
      <c r="F18" s="12">
        <f t="shared" si="0"/>
        <v>-9.7744360902255654</v>
      </c>
      <c r="H18" s="13">
        <f t="shared" si="1"/>
        <v>0.90225563909774431</v>
      </c>
      <c r="I18" s="1">
        <f t="shared" si="2"/>
        <v>0.96867167919799502</v>
      </c>
    </row>
    <row r="19" spans="3:9" x14ac:dyDescent="0.25">
      <c r="C19" s="11">
        <v>961</v>
      </c>
      <c r="D19" s="11">
        <v>4.49</v>
      </c>
      <c r="E19" s="17">
        <v>1.87</v>
      </c>
      <c r="F19" s="12">
        <f t="shared" si="0"/>
        <v>12.531328320802004</v>
      </c>
      <c r="H19" s="13">
        <f t="shared" si="1"/>
        <v>1.1253132832080199</v>
      </c>
      <c r="I19" s="1">
        <f t="shared" si="2"/>
        <v>0.96867167919799502</v>
      </c>
    </row>
    <row r="20" spans="3:9" x14ac:dyDescent="0.25">
      <c r="C20" s="11">
        <v>964</v>
      </c>
      <c r="D20" s="11">
        <v>4.0999999999999996</v>
      </c>
      <c r="E20" s="17">
        <v>0.7</v>
      </c>
      <c r="F20" s="12">
        <f t="shared" si="0"/>
        <v>2.7568922305764265</v>
      </c>
      <c r="H20" s="13">
        <f t="shared" si="1"/>
        <v>1.0275689223057642</v>
      </c>
      <c r="I20" s="1">
        <f t="shared" si="2"/>
        <v>0.96867167919799502</v>
      </c>
    </row>
    <row r="21" spans="3:9" x14ac:dyDescent="0.25">
      <c r="C21" s="10"/>
      <c r="E21" s="10"/>
      <c r="F21" s="10"/>
    </row>
    <row r="22" spans="3:9" x14ac:dyDescent="0.25">
      <c r="E22" s="10"/>
      <c r="F22" s="10"/>
    </row>
    <row r="23" spans="3:9" x14ac:dyDescent="0.25">
      <c r="E23" s="10"/>
      <c r="F23" s="10"/>
    </row>
    <row r="24" spans="3:9" x14ac:dyDescent="0.25">
      <c r="E24" s="10"/>
      <c r="F24" s="10"/>
    </row>
    <row r="25" spans="3:9" x14ac:dyDescent="0.25">
      <c r="E25" s="10"/>
      <c r="F25" s="10"/>
    </row>
    <row r="26" spans="3:9" x14ac:dyDescent="0.25">
      <c r="E26" s="10"/>
      <c r="F26" s="10"/>
    </row>
    <row r="27" spans="3:9" x14ac:dyDescent="0.25">
      <c r="C27" s="10"/>
      <c r="F27" s="10"/>
      <c r="G27" s="10"/>
      <c r="H27" s="1" t="s">
        <v>1</v>
      </c>
    </row>
  </sheetData>
  <sheetProtection algorithmName="SHA-512" hashValue="9WMCofy2Tt3Mi5W3qj0daKMuKWgJ0jGXzEmFjPZ1MN97VfzWwNTUHIrc/uJtT9JJO1nbzsEdCZKKa2dnFCkoaw==" saltValue="nl/O7TnBLVLRSh6yucQSxQ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https://reflabos.vito.be/ree/LABSVKL_2021-7_Deel3.xlsx</PublicURL>
    <DEEL xmlns="08cda046-0f15-45eb-a9d5-77306d3264cd">Deel 3</DEEL>
    <Ringtest xmlns="eba2475f-4c5c-418a-90c2-2b36802fc485">VKL</Ringtest>
    <Jaar xmlns="08cda046-0f15-45eb-a9d5-77306d3264cd">2021</Jaar>
    <Publicatiedatum xmlns="dda9e79c-c62e-445e-b991-197574827cb3">2022-02-15T09:22:45+00:00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189D7831-3BB6-4CF9-B15B-76A22A1E729B}"/>
</file>

<file path=customXml/itemProps2.xml><?xml version="1.0" encoding="utf-8"?>
<ds:datastoreItem xmlns:ds="http://schemas.openxmlformats.org/officeDocument/2006/customXml" ds:itemID="{E614424E-F8D2-4127-83B7-7A921C91BCD0}"/>
</file>

<file path=customXml/itemProps3.xml><?xml version="1.0" encoding="utf-8"?>
<ds:datastoreItem xmlns:ds="http://schemas.openxmlformats.org/officeDocument/2006/customXml" ds:itemID="{5F452F32-A897-4974-BD1C-BB276FCC0C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HCl stap 1</vt:lpstr>
      <vt:lpstr>HCl stap 2</vt:lpstr>
      <vt:lpstr>HCl stap 3</vt:lpstr>
      <vt:lpstr>'HCl stap 1'!Print_Area</vt:lpstr>
      <vt:lpstr>'HCl stap 2'!Print_Area</vt:lpstr>
      <vt:lpstr>'HCl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2021-7</dc:title>
  <dc:creator>BAEYENSB</dc:creator>
  <cp:lastModifiedBy>Baeyens Bart</cp:lastModifiedBy>
  <cp:lastPrinted>2016-10-04T11:39:22Z</cp:lastPrinted>
  <dcterms:created xsi:type="dcterms:W3CDTF">2010-09-21T12:11:22Z</dcterms:created>
  <dcterms:modified xsi:type="dcterms:W3CDTF">2022-02-07T10:46:25Z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