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2\VKL2022\6. Rapportering\Eindrapport\bijlagen eindrapport\Deel 3 per parameter\"/>
    </mc:Choice>
  </mc:AlternateContent>
  <xr:revisionPtr revIDLastSave="0" documentId="13_ncr:1_{8FFB10AE-29F1-4AA3-B4AA-CD66458C97DB}" xr6:coauthVersionLast="45" xr6:coauthVersionMax="45" xr10:uidLastSave="{00000000-0000-0000-0000-000000000000}"/>
  <bookViews>
    <workbookView xWindow="28680" yWindow="-1395" windowWidth="29040" windowHeight="15840" tabRatio="849" xr2:uid="{00000000-000D-0000-FFFF-FFFF00000000}"/>
  </bookViews>
  <sheets>
    <sheet name="HF stap 1" sheetId="35" r:id="rId1"/>
    <sheet name="HF stap 2" sheetId="34" r:id="rId2"/>
    <sheet name="HF stap 3" sheetId="29" r:id="rId3"/>
  </sheets>
  <definedNames>
    <definedName name="_xlnm.Print_Area" localSheetId="0">'HF stap 1'!$A$1:$W$20</definedName>
    <definedName name="_xlnm.Print_Area" localSheetId="1">'HF stap 2'!$A$1:$W$27</definedName>
    <definedName name="_xlnm.Print_Area" localSheetId="2">'HF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4" l="1"/>
  <c r="D6" i="29"/>
  <c r="D6" i="35"/>
  <c r="D5" i="29" l="1"/>
  <c r="D5" i="34"/>
  <c r="D5" i="35"/>
  <c r="I18" i="35" l="1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</calcChain>
</file>

<file path=xl/sharedStrings.xml><?xml version="1.0" encoding="utf-8"?>
<sst xmlns="http://schemas.openxmlformats.org/spreadsheetml/2006/main" count="54" uniqueCount="18">
  <si>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</si>
  <si>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</si>
  <si>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</si>
  <si>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</si>
  <si>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</si>
  <si>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</si>
  <si>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</si>
  <si>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</si>
  <si>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</si>
  <si>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</si>
  <si>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</si>
  <si>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</si>
  <si>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</si>
  <si>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HF stap 3</t>
  </si>
  <si>
    <t>HF stap 2</t>
  </si>
  <si>
    <t>HF stap 1</t>
  </si>
  <si>
    <t>Labo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</si>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</sst>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9" fillId="4" borderId="0" xfId="0" applyNumberFormat="1" applyFont="1" applyFill="1" applyBorder="1" applyAlignment="1">
      <alignment horizontal="center"/>
    </xf>
    <xf numFmtId="49" fontId="0" fillId="5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'HF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'HF stap 1'!$C$11:$C$18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'HF stap 1'!$H$11:$H$18</c:f>
              <c:numCache>
                <c:formatCode>0.000</c:formatCode>
                <c:ptCount val="8"/>
                <c:pt idx="0">
                  <c:v>0.81502890173410403</c:v>
                </c:pt>
                <c:pt idx="1">
                  <c:v>0.78034682080924855</c:v>
                </c:pt>
                <c:pt idx="2">
                  <c:v>0.94797687861271673</c:v>
                </c:pt>
                <c:pt idx="3">
                  <c:v>0.64161849710982666</c:v>
                </c:pt>
                <c:pt idx="4">
                  <c:v>0.79768786127167635</c:v>
                </c:pt>
                <c:pt idx="5">
                  <c:v>0.79768786127167635</c:v>
                </c:pt>
                <c:pt idx="6">
                  <c:v>0.89248554913294798</c:v>
                </c:pt>
                <c:pt idx="7">
                  <c:v>0.83815028901734112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strRef>
              <c:f>'HF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1'!$C$11:$C$18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'HF stap 1'!$I$11:$I$18</c:f>
              <c:numCache>
                <c:formatCode>0.00</c:formatCode>
                <c:ptCount val="8"/>
                <c:pt idx="0">
                  <c:v>0.81965317919075142</c:v>
                </c:pt>
                <c:pt idx="1">
                  <c:v>0.81965317919075142</c:v>
                </c:pt>
                <c:pt idx="2">
                  <c:v>0.81965317919075142</c:v>
                </c:pt>
                <c:pt idx="3">
                  <c:v>0.81965317919075142</c:v>
                </c:pt>
                <c:pt idx="4">
                  <c:v>0.81965317919075142</c:v>
                </c:pt>
                <c:pt idx="5">
                  <c:v>0.81965317919075142</c:v>
                </c:pt>
                <c:pt idx="6">
                  <c:v>0.81965317919075142</c:v>
                </c:pt>
                <c:pt idx="7">
                  <c:v>0.81965317919075142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6500000000000001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'HF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'HF stap 2'!$C$11:$C$18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'HF stap 2'!$H$11:$H$18</c:f>
              <c:numCache>
                <c:formatCode>0.000</c:formatCode>
                <c:ptCount val="8"/>
                <c:pt idx="0">
                  <c:v>0.85271317829457371</c:v>
                </c:pt>
                <c:pt idx="1">
                  <c:v>0.85271317829457371</c:v>
                </c:pt>
                <c:pt idx="2">
                  <c:v>0.94961240310077533</c:v>
                </c:pt>
                <c:pt idx="3">
                  <c:v>0.42248062015503879</c:v>
                </c:pt>
                <c:pt idx="4">
                  <c:v>0.96899224806201545</c:v>
                </c:pt>
                <c:pt idx="5">
                  <c:v>0.89147286821705418</c:v>
                </c:pt>
                <c:pt idx="6">
                  <c:v>0.87596899224806191</c:v>
                </c:pt>
                <c:pt idx="7">
                  <c:v>1.0271317829457365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strRef>
              <c:f>'HF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2'!$C$11:$C$18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'HF stap 2'!$I$11:$I$18</c:f>
              <c:numCache>
                <c:formatCode>0.00</c:formatCode>
                <c:ptCount val="8"/>
                <c:pt idx="0">
                  <c:v>0.8965116279069768</c:v>
                </c:pt>
                <c:pt idx="1">
                  <c:v>0.8965116279069768</c:v>
                </c:pt>
                <c:pt idx="2">
                  <c:v>0.8965116279069768</c:v>
                </c:pt>
                <c:pt idx="3">
                  <c:v>0.8965116279069768</c:v>
                </c:pt>
                <c:pt idx="4">
                  <c:v>0.8965116279069768</c:v>
                </c:pt>
                <c:pt idx="5">
                  <c:v>0.8965116279069768</c:v>
                </c:pt>
                <c:pt idx="6">
                  <c:v>0.8965116279069768</c:v>
                </c:pt>
                <c:pt idx="7">
                  <c:v>0.8965116279069768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3</a:t>
            </a:r>
          </a:p>
        </c:rich>
      </c:tx>
      <c:layout>
        <c:manualLayout>
          <c:xMode val="edge"/>
          <c:yMode val="edge"/>
          <c:x val="0.43983336481497382"/>
          <c:y val="2.46944580918167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'HF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'HF stap 3'!$C$11:$C$18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'HF stap 3'!$H$11:$H$18</c:f>
              <c:numCache>
                <c:formatCode>0.000</c:formatCode>
                <c:ptCount val="8"/>
                <c:pt idx="0">
                  <c:v>0.9978189300411523</c:v>
                </c:pt>
                <c:pt idx="1">
                  <c:v>0.80041152263374482</c:v>
                </c:pt>
                <c:pt idx="2">
                  <c:v>0.90123456790123446</c:v>
                </c:pt>
                <c:pt idx="3">
                  <c:v>0.3559670781893004</c:v>
                </c:pt>
                <c:pt idx="4">
                  <c:v>0.80246913580246915</c:v>
                </c:pt>
                <c:pt idx="5">
                  <c:v>0.82304526748971185</c:v>
                </c:pt>
                <c:pt idx="6">
                  <c:v>0.73868312757201637</c:v>
                </c:pt>
                <c:pt idx="7">
                  <c:v>0.87242798353909468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strRef>
              <c:f>'HF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3'!$C$11:$C$18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'HF stap 3'!$I$11:$I$18</c:f>
              <c:numCache>
                <c:formatCode>0.00</c:formatCode>
                <c:ptCount val="8"/>
                <c:pt idx="0">
                  <c:v>0.80020576131687227</c:v>
                </c:pt>
                <c:pt idx="1">
                  <c:v>0.80020576131687227</c:v>
                </c:pt>
                <c:pt idx="2">
                  <c:v>0.80020576131687227</c:v>
                </c:pt>
                <c:pt idx="3">
                  <c:v>0.80020576131687227</c:v>
                </c:pt>
                <c:pt idx="4">
                  <c:v>0.80020576131687227</c:v>
                </c:pt>
                <c:pt idx="5">
                  <c:v>0.80020576131687227</c:v>
                </c:pt>
                <c:pt idx="6">
                  <c:v>0.80020576131687227</c:v>
                </c:pt>
                <c:pt idx="7">
                  <c:v>0.80020576131687227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000000000000001"/>
          <c:min val="0.3000000000000000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529167</xdr:colOff>
      <xdr:row>8</xdr:row>
      <xdr:rowOff>355865</xdr:rowOff>
    </xdr:from>
    <xdr:to>
      <xdr:col>17</xdr:col>
      <xdr:colOff>571501</xdr:colOff>
      <xdr:row>26</xdr:row>
      <xdr:rowOff>111469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337341</xdr:colOff>
      <xdr:row>8</xdr:row>
      <xdr:rowOff>357186</xdr:rowOff>
    </xdr:from>
    <xdr:to>
      <xdr:col>18</xdr:col>
      <xdr:colOff>373062</xdr:colOff>
      <xdr:row>26</xdr:row>
      <xdr:rowOff>112790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567528</xdr:colOff>
      <xdr:row>9</xdr:row>
      <xdr:rowOff>173302</xdr:rowOff>
    </xdr:from>
    <xdr:to>
      <xdr:col>18</xdr:col>
      <xdr:colOff>99903</xdr:colOff>
      <xdr:row>27</xdr:row>
      <xdr:rowOff>129989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D32" sqref="D32:D3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19">
        <v>17.3</v>
      </c>
      <c r="E2" s="1" t="s">
        <v>4</v>
      </c>
    </row>
    <row r="3" spans="1:9" ht="18" x14ac:dyDescent="0.25">
      <c r="C3" s="5" t="s">
        <v>10</v>
      </c>
      <c r="D3" s="15">
        <v>14.18</v>
      </c>
      <c r="E3" s="1" t="s">
        <v>4</v>
      </c>
      <c r="F3" s="6"/>
    </row>
    <row r="4" spans="1:9" ht="18" x14ac:dyDescent="0.25">
      <c r="C4" s="5" t="s">
        <v>11</v>
      </c>
      <c r="D4" s="9">
        <v>1.52</v>
      </c>
      <c r="E4" s="1" t="s">
        <v>4</v>
      </c>
      <c r="F4" s="6"/>
    </row>
    <row r="5" spans="1:9" x14ac:dyDescent="0.25">
      <c r="C5" s="5" t="s">
        <v>12</v>
      </c>
      <c r="D5" s="9">
        <f>(D4/D3)*100</f>
        <v>10.719322990126939</v>
      </c>
      <c r="E5" s="1" t="s">
        <v>2</v>
      </c>
      <c r="F5" s="6"/>
    </row>
    <row r="6" spans="1:9" x14ac:dyDescent="0.25">
      <c r="C6" s="5" t="s">
        <v>6</v>
      </c>
      <c r="D6" s="16">
        <f>COUNTA(E11:E27)</f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16</v>
      </c>
      <c r="I10" s="1" t="s">
        <v>17</v>
      </c>
    </row>
    <row r="11" spans="1:9" x14ac:dyDescent="0.25">
      <c r="C11" s="15">
        <v>127</v>
      </c>
      <c r="D11" s="15">
        <v>14.1</v>
      </c>
      <c r="E11" s="18">
        <v>-0.05</v>
      </c>
      <c r="F11" s="12">
        <f t="shared" ref="F11:F18" si="0">((D11-$D$2)/$D$2)*100</f>
        <v>-18.4971098265896</v>
      </c>
      <c r="H11" s="13">
        <f>(100+F11)/100</f>
        <v>0.81502890173410403</v>
      </c>
      <c r="I11" s="1">
        <f>1+($D$3-$D$2)/$D$2</f>
        <v>0.81965317919075142</v>
      </c>
    </row>
    <row r="12" spans="1:9" x14ac:dyDescent="0.25">
      <c r="C12" s="15">
        <v>187</v>
      </c>
      <c r="D12" s="15">
        <v>13.5</v>
      </c>
      <c r="E12" s="18">
        <v>-0.45</v>
      </c>
      <c r="F12" s="12">
        <f t="shared" si="0"/>
        <v>-21.965317919075147</v>
      </c>
      <c r="H12" s="13">
        <f t="shared" ref="H12:H18" si="1">(100+F12)/100</f>
        <v>0.78034682080924855</v>
      </c>
      <c r="I12" s="1">
        <f t="shared" ref="I12:I18" si="2">1+($D$3-$D$2)/$D$2</f>
        <v>0.81965317919075142</v>
      </c>
    </row>
    <row r="13" spans="1:9" x14ac:dyDescent="0.25">
      <c r="C13" s="15">
        <v>215</v>
      </c>
      <c r="D13" s="15">
        <v>16.399999999999999</v>
      </c>
      <c r="E13" s="18">
        <v>1.46</v>
      </c>
      <c r="F13" s="12">
        <f t="shared" si="0"/>
        <v>-5.2023121387283355</v>
      </c>
      <c r="H13" s="13">
        <f t="shared" si="1"/>
        <v>0.94797687861271673</v>
      </c>
      <c r="I13" s="1">
        <f t="shared" si="2"/>
        <v>0.81965317919075142</v>
      </c>
    </row>
    <row r="14" spans="1:9" x14ac:dyDescent="0.25">
      <c r="C14" s="15">
        <v>249</v>
      </c>
      <c r="D14" s="15">
        <v>11.1</v>
      </c>
      <c r="E14" s="21">
        <v>-2.0299999999999998</v>
      </c>
      <c r="F14" s="12">
        <f t="shared" si="0"/>
        <v>-35.838150289017342</v>
      </c>
      <c r="H14" s="13">
        <f t="shared" si="1"/>
        <v>0.64161849710982666</v>
      </c>
      <c r="I14" s="1">
        <f t="shared" si="2"/>
        <v>0.81965317919075142</v>
      </c>
    </row>
    <row r="15" spans="1:9" x14ac:dyDescent="0.25">
      <c r="C15" s="15">
        <v>338</v>
      </c>
      <c r="D15" s="15">
        <v>13.8</v>
      </c>
      <c r="E15" s="18">
        <v>-0.25</v>
      </c>
      <c r="F15" s="12">
        <f t="shared" si="0"/>
        <v>-20.231213872832367</v>
      </c>
      <c r="H15" s="13">
        <f t="shared" si="1"/>
        <v>0.79768786127167635</v>
      </c>
      <c r="I15" s="1">
        <f t="shared" si="2"/>
        <v>0.81965317919075142</v>
      </c>
    </row>
    <row r="16" spans="1:9" x14ac:dyDescent="0.25">
      <c r="C16" s="15">
        <v>761</v>
      </c>
      <c r="D16" s="15">
        <v>13.8</v>
      </c>
      <c r="E16" s="18">
        <v>-0.25</v>
      </c>
      <c r="F16" s="12">
        <f t="shared" si="0"/>
        <v>-20.231213872832367</v>
      </c>
      <c r="H16" s="13">
        <f t="shared" si="1"/>
        <v>0.79768786127167635</v>
      </c>
      <c r="I16" s="1">
        <f t="shared" si="2"/>
        <v>0.81965317919075142</v>
      </c>
    </row>
    <row r="17" spans="1:9" x14ac:dyDescent="0.25">
      <c r="C17" s="15">
        <v>961</v>
      </c>
      <c r="D17" s="15">
        <v>15.44</v>
      </c>
      <c r="E17" s="18">
        <v>0.83</v>
      </c>
      <c r="F17" s="12">
        <f t="shared" si="0"/>
        <v>-10.751445086705209</v>
      </c>
      <c r="H17" s="13">
        <f t="shared" si="1"/>
        <v>0.89248554913294798</v>
      </c>
      <c r="I17" s="1">
        <f t="shared" si="2"/>
        <v>0.81965317919075142</v>
      </c>
    </row>
    <row r="18" spans="1:9" x14ac:dyDescent="0.25">
      <c r="C18" s="15">
        <v>964</v>
      </c>
      <c r="D18" s="15">
        <v>14.5</v>
      </c>
      <c r="E18" s="18">
        <v>0.21</v>
      </c>
      <c r="F18" s="12">
        <f t="shared" si="0"/>
        <v>-16.184971098265898</v>
      </c>
      <c r="H18" s="13">
        <f t="shared" si="1"/>
        <v>0.83815028901734112</v>
      </c>
      <c r="I18" s="1">
        <f t="shared" si="2"/>
        <v>0.81965317919075142</v>
      </c>
    </row>
    <row r="21" spans="1:9" x14ac:dyDescent="0.25">
      <c r="C21" s="15"/>
      <c r="D21" s="15"/>
      <c r="E21" s="22"/>
      <c r="F21" s="12"/>
      <c r="H21" s="13"/>
    </row>
    <row r="22" spans="1:9" x14ac:dyDescent="0.25">
      <c r="C22" s="15"/>
      <c r="D22" s="15"/>
      <c r="E22" s="22"/>
      <c r="F22" s="12"/>
      <c r="H22" s="13"/>
    </row>
    <row r="23" spans="1:9" x14ac:dyDescent="0.25">
      <c r="C23" s="15"/>
      <c r="D23" s="15"/>
      <c r="E23" s="22"/>
      <c r="F23" s="12"/>
      <c r="H23" s="13"/>
    </row>
    <row r="24" spans="1:9" x14ac:dyDescent="0.25">
      <c r="A24" s="12"/>
      <c r="C24" s="15"/>
      <c r="D24" s="15"/>
      <c r="E24" s="22"/>
      <c r="F24" s="12"/>
      <c r="H24" s="13"/>
    </row>
    <row r="25" spans="1:9" x14ac:dyDescent="0.25">
      <c r="A25" s="10"/>
      <c r="C25" s="15"/>
      <c r="D25" s="15"/>
      <c r="E25" s="22"/>
      <c r="F25" s="12"/>
      <c r="H25" s="13"/>
    </row>
    <row r="26" spans="1:9" x14ac:dyDescent="0.25">
      <c r="A26" s="10"/>
      <c r="C26" s="15"/>
      <c r="D26" s="15"/>
      <c r="E26" s="22"/>
      <c r="F26" s="12"/>
      <c r="H26" s="13"/>
    </row>
    <row r="27" spans="1:9" x14ac:dyDescent="0.25">
      <c r="C27" s="15"/>
      <c r="D27" s="15"/>
      <c r="E27" s="22"/>
      <c r="F27" s="12"/>
      <c r="H27" s="13"/>
    </row>
    <row r="28" spans="1:9" x14ac:dyDescent="0.25">
      <c r="C28" s="15"/>
      <c r="D28" s="15"/>
      <c r="E28" s="12"/>
      <c r="F28" s="12"/>
      <c r="H28" s="13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U6sH6Hx9QF51xPS6hQQhAGk0ilS0sS4mebjoQf4d/XKnuwZRlYmcxZXYEBmNVjVBHI93qcFAoL+pnkRtbun+AA==" saltValue="ddvW3NZoh+dcY3Bqwi010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E11" sqref="E11:E31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0">
        <v>2.58</v>
      </c>
      <c r="E2" s="1" t="s">
        <v>4</v>
      </c>
    </row>
    <row r="3" spans="1:9" ht="18" x14ac:dyDescent="0.25">
      <c r="C3" s="5" t="s">
        <v>10</v>
      </c>
      <c r="D3" s="15">
        <v>2.3130000000000002</v>
      </c>
      <c r="E3" s="1" t="s">
        <v>4</v>
      </c>
      <c r="F3" s="6"/>
    </row>
    <row r="4" spans="1:9" ht="18" x14ac:dyDescent="0.25">
      <c r="C4" s="5" t="s">
        <v>11</v>
      </c>
      <c r="D4" s="15">
        <v>0.248</v>
      </c>
      <c r="E4" s="1" t="s">
        <v>4</v>
      </c>
      <c r="F4" s="6"/>
    </row>
    <row r="5" spans="1:9" x14ac:dyDescent="0.25">
      <c r="C5" s="5" t="s">
        <v>12</v>
      </c>
      <c r="D5" s="9">
        <f>(D4/D3)*100</f>
        <v>10.722006052745352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16</v>
      </c>
      <c r="I10" s="1" t="s">
        <v>17</v>
      </c>
    </row>
    <row r="11" spans="1:9" x14ac:dyDescent="0.25">
      <c r="C11" s="15">
        <v>127</v>
      </c>
      <c r="D11" s="15">
        <v>2.2000000000000002</v>
      </c>
      <c r="E11" s="18">
        <v>-0.45</v>
      </c>
      <c r="F11" s="12">
        <f t="shared" ref="F11:F18" si="0">((D11-$D$2)/$D$2)*100</f>
        <v>-14.728682170542632</v>
      </c>
      <c r="H11" s="13">
        <f>(100+F11)/100</f>
        <v>0.85271317829457371</v>
      </c>
      <c r="I11" s="1">
        <f>1+($D$3-$D$2)/$D$2</f>
        <v>0.8965116279069768</v>
      </c>
    </row>
    <row r="12" spans="1:9" x14ac:dyDescent="0.25">
      <c r="C12" s="15">
        <v>187</v>
      </c>
      <c r="D12" s="15">
        <v>2.2000000000000002</v>
      </c>
      <c r="E12" s="18">
        <v>-0.45</v>
      </c>
      <c r="F12" s="12">
        <f t="shared" si="0"/>
        <v>-14.728682170542632</v>
      </c>
      <c r="H12" s="13">
        <f>(100+F12)/100</f>
        <v>0.85271317829457371</v>
      </c>
      <c r="I12" s="1">
        <f t="shared" ref="I12:I18" si="1">1+($D$3-$D$2)/$D$2</f>
        <v>0.8965116279069768</v>
      </c>
    </row>
    <row r="13" spans="1:9" x14ac:dyDescent="0.25">
      <c r="C13" s="15">
        <v>215</v>
      </c>
      <c r="D13" s="15">
        <v>2.4500000000000002</v>
      </c>
      <c r="E13" s="18">
        <v>0.55000000000000004</v>
      </c>
      <c r="F13" s="12">
        <f t="shared" si="0"/>
        <v>-5.0387596899224762</v>
      </c>
      <c r="H13" s="13">
        <f t="shared" ref="H13:H18" si="2">(100+F13)/100</f>
        <v>0.94961240310077533</v>
      </c>
      <c r="I13" s="1">
        <f t="shared" si="1"/>
        <v>0.8965116279069768</v>
      </c>
    </row>
    <row r="14" spans="1:9" x14ac:dyDescent="0.25">
      <c r="C14" s="15">
        <v>249</v>
      </c>
      <c r="D14" s="15">
        <v>1.0900000000000001</v>
      </c>
      <c r="E14" s="20">
        <v>-4.93</v>
      </c>
      <c r="F14" s="12">
        <f t="shared" si="0"/>
        <v>-57.751937984496124</v>
      </c>
      <c r="H14" s="13">
        <f t="shared" si="2"/>
        <v>0.42248062015503879</v>
      </c>
      <c r="I14" s="1">
        <f t="shared" si="1"/>
        <v>0.8965116279069768</v>
      </c>
    </row>
    <row r="15" spans="1:9" x14ac:dyDescent="0.25">
      <c r="C15" s="15">
        <v>338</v>
      </c>
      <c r="D15" s="15">
        <v>2.5</v>
      </c>
      <c r="E15" s="18">
        <v>0.76</v>
      </c>
      <c r="F15" s="12">
        <f t="shared" si="0"/>
        <v>-3.1007751937984525</v>
      </c>
      <c r="H15" s="13">
        <f t="shared" si="2"/>
        <v>0.96899224806201545</v>
      </c>
      <c r="I15" s="1">
        <f t="shared" si="1"/>
        <v>0.8965116279069768</v>
      </c>
    </row>
    <row r="16" spans="1:9" x14ac:dyDescent="0.25">
      <c r="C16" s="15">
        <v>761</v>
      </c>
      <c r="D16" s="15">
        <v>2.2999999999999998</v>
      </c>
      <c r="E16" s="18">
        <v>-0.05</v>
      </c>
      <c r="F16" s="12">
        <f t="shared" si="0"/>
        <v>-10.852713178294584</v>
      </c>
      <c r="H16" s="13">
        <f t="shared" si="2"/>
        <v>0.89147286821705418</v>
      </c>
      <c r="I16" s="1">
        <f t="shared" si="1"/>
        <v>0.8965116279069768</v>
      </c>
    </row>
    <row r="17" spans="1:9" x14ac:dyDescent="0.25">
      <c r="C17" s="15">
        <v>961</v>
      </c>
      <c r="D17" s="15">
        <v>2.2599999999999998</v>
      </c>
      <c r="E17" s="18">
        <v>-0.21</v>
      </c>
      <c r="F17" s="12">
        <f t="shared" si="0"/>
        <v>-12.40310077519381</v>
      </c>
      <c r="H17" s="13">
        <f t="shared" si="2"/>
        <v>0.87596899224806191</v>
      </c>
      <c r="I17" s="1">
        <f t="shared" si="1"/>
        <v>0.8965116279069768</v>
      </c>
    </row>
    <row r="18" spans="1:9" x14ac:dyDescent="0.25">
      <c r="C18" s="15">
        <v>964</v>
      </c>
      <c r="D18" s="15">
        <v>2.65</v>
      </c>
      <c r="E18" s="18">
        <v>1.36</v>
      </c>
      <c r="F18" s="12">
        <f t="shared" si="0"/>
        <v>2.7131782945736371</v>
      </c>
      <c r="H18" s="13">
        <f t="shared" si="2"/>
        <v>1.0271317829457365</v>
      </c>
      <c r="I18" s="1">
        <f t="shared" si="1"/>
        <v>0.8965116279069768</v>
      </c>
    </row>
    <row r="19" spans="1:9" x14ac:dyDescent="0.25">
      <c r="C19" s="15"/>
      <c r="D19" s="15"/>
      <c r="E19" s="22"/>
      <c r="F19" s="12"/>
      <c r="H19" s="13"/>
    </row>
    <row r="20" spans="1:9" x14ac:dyDescent="0.25">
      <c r="C20" s="15"/>
      <c r="D20" s="15"/>
      <c r="E20" s="22"/>
      <c r="F20" s="12"/>
      <c r="H20" s="13"/>
    </row>
    <row r="21" spans="1:9" x14ac:dyDescent="0.25">
      <c r="C21" s="15"/>
      <c r="D21" s="15"/>
      <c r="E21" s="22"/>
      <c r="F21" s="12"/>
      <c r="H21" s="13"/>
    </row>
    <row r="22" spans="1:9" x14ac:dyDescent="0.25">
      <c r="A22" s="12"/>
      <c r="C22" s="15"/>
      <c r="D22" s="15"/>
      <c r="E22" s="22"/>
      <c r="F22" s="12"/>
      <c r="H22" s="13"/>
    </row>
    <row r="23" spans="1:9" x14ac:dyDescent="0.25">
      <c r="A23" s="10"/>
      <c r="C23" s="15"/>
      <c r="D23" s="15"/>
      <c r="E23" s="22"/>
      <c r="F23" s="12"/>
      <c r="H23" s="13"/>
    </row>
    <row r="24" spans="1:9" x14ac:dyDescent="0.25">
      <c r="A24" s="10"/>
      <c r="C24" s="15"/>
      <c r="D24" s="15"/>
      <c r="E24" s="22"/>
      <c r="F24" s="12"/>
      <c r="H24" s="13"/>
    </row>
    <row r="25" spans="1:9" x14ac:dyDescent="0.25">
      <c r="C25" s="15"/>
      <c r="D25" s="15"/>
      <c r="E25" s="22"/>
      <c r="F25" s="12"/>
      <c r="H25" s="13"/>
    </row>
    <row r="26" spans="1:9" x14ac:dyDescent="0.25">
      <c r="C26" s="15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nL/95CT+SF36TGOUDSNb4rqMuzj2JjLwy2KJ+Vmn4YOQYPBPWNY2gTxDk1FzUVZmn69l0vvI24CA+tEbH/FJ3w==" saltValue="M+vTwI+qWDok5YJsxPgEL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F19" sqref="F19:L2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9">
        <v>4.8600000000000003</v>
      </c>
      <c r="E2" s="1" t="s">
        <v>4</v>
      </c>
    </row>
    <row r="3" spans="1:9" ht="18" x14ac:dyDescent="0.25">
      <c r="C3" s="5" t="s">
        <v>10</v>
      </c>
      <c r="D3" s="9">
        <v>3.8889999999999998</v>
      </c>
      <c r="E3" s="1" t="s">
        <v>4</v>
      </c>
      <c r="F3" s="6"/>
    </row>
    <row r="4" spans="1:9" ht="18" x14ac:dyDescent="0.25">
      <c r="C4" s="5" t="s">
        <v>11</v>
      </c>
      <c r="D4" s="17">
        <v>0.38500000000000001</v>
      </c>
      <c r="E4" s="1" t="s">
        <v>4</v>
      </c>
      <c r="F4" s="6"/>
    </row>
    <row r="5" spans="1:9" x14ac:dyDescent="0.25">
      <c r="C5" s="5" t="s">
        <v>12</v>
      </c>
      <c r="D5" s="9">
        <f>(D4/D3)*100</f>
        <v>9.899717150938546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16</v>
      </c>
      <c r="I10" s="1" t="s">
        <v>17</v>
      </c>
    </row>
    <row r="11" spans="1:9" x14ac:dyDescent="0.25">
      <c r="A11" s="10"/>
      <c r="B11" s="10"/>
      <c r="C11" s="15">
        <v>127</v>
      </c>
      <c r="D11" s="11">
        <v>3.8</v>
      </c>
      <c r="E11" s="18">
        <v>-0.23</v>
      </c>
      <c r="F11" s="12">
        <f>((D11-$D$2)/$D$2)</f>
        <v>-0.21810699588477375</v>
      </c>
      <c r="H11" s="13">
        <f>(100+F11)/100</f>
        <v>0.9978189300411523</v>
      </c>
      <c r="I11" s="1">
        <f>1+($D$3-$D$2)/$D$2</f>
        <v>0.80020576131687227</v>
      </c>
    </row>
    <row r="12" spans="1:9" x14ac:dyDescent="0.25">
      <c r="A12" s="10"/>
      <c r="B12" s="10"/>
      <c r="C12" s="15">
        <v>187</v>
      </c>
      <c r="D12" s="11">
        <v>3.89</v>
      </c>
      <c r="E12" s="18">
        <v>0</v>
      </c>
      <c r="F12" s="12">
        <f t="shared" ref="F12:F18" si="0">((D12-$D$2)/$D$2)*100</f>
        <v>-19.958847736625518</v>
      </c>
      <c r="H12" s="13">
        <f t="shared" ref="H12:H18" si="1">(100+F12)/100</f>
        <v>0.80041152263374482</v>
      </c>
      <c r="I12" s="1">
        <f t="shared" ref="I12:I18" si="2">1+($D$3-$D$2)/$D$2</f>
        <v>0.80020576131687227</v>
      </c>
    </row>
    <row r="13" spans="1:9" x14ac:dyDescent="0.25">
      <c r="A13" s="10"/>
      <c r="B13" s="10"/>
      <c r="C13" s="15">
        <v>215</v>
      </c>
      <c r="D13" s="11">
        <v>4.38</v>
      </c>
      <c r="E13" s="18">
        <v>1.27</v>
      </c>
      <c r="F13" s="12">
        <f t="shared" si="0"/>
        <v>-9.8765432098765515</v>
      </c>
      <c r="H13" s="13">
        <f t="shared" si="1"/>
        <v>0.90123456790123446</v>
      </c>
      <c r="I13" s="1">
        <f t="shared" si="2"/>
        <v>0.80020576131687227</v>
      </c>
    </row>
    <row r="14" spans="1:9" x14ac:dyDescent="0.25">
      <c r="A14" s="10"/>
      <c r="B14" s="10"/>
      <c r="C14" s="15">
        <v>249</v>
      </c>
      <c r="D14" s="11">
        <v>1.73</v>
      </c>
      <c r="E14" s="20">
        <v>-5.6</v>
      </c>
      <c r="F14" s="12">
        <f t="shared" si="0"/>
        <v>-64.403292181069958</v>
      </c>
      <c r="H14" s="13">
        <f t="shared" si="1"/>
        <v>0.3559670781893004</v>
      </c>
      <c r="I14" s="1">
        <f t="shared" si="2"/>
        <v>0.80020576131687227</v>
      </c>
    </row>
    <row r="15" spans="1:9" x14ac:dyDescent="0.25">
      <c r="A15" s="10"/>
      <c r="B15" s="10"/>
      <c r="C15" s="15">
        <v>338</v>
      </c>
      <c r="D15" s="11">
        <v>3.9</v>
      </c>
      <c r="E15" s="18">
        <v>0.03</v>
      </c>
      <c r="F15" s="12">
        <f t="shared" si="0"/>
        <v>-19.753086419753092</v>
      </c>
      <c r="H15" s="13">
        <f t="shared" si="1"/>
        <v>0.80246913580246915</v>
      </c>
      <c r="I15" s="1">
        <f t="shared" si="2"/>
        <v>0.80020576131687227</v>
      </c>
    </row>
    <row r="16" spans="1:9" x14ac:dyDescent="0.25">
      <c r="C16" s="15">
        <v>761</v>
      </c>
      <c r="D16" s="11">
        <v>4</v>
      </c>
      <c r="E16" s="18">
        <v>0.28999999999999998</v>
      </c>
      <c r="F16" s="12">
        <f t="shared" si="0"/>
        <v>-17.695473251028812</v>
      </c>
      <c r="H16" s="13">
        <f t="shared" si="1"/>
        <v>0.82304526748971185</v>
      </c>
      <c r="I16" s="1">
        <f t="shared" si="2"/>
        <v>0.80020576131687227</v>
      </c>
    </row>
    <row r="17" spans="1:9" x14ac:dyDescent="0.25">
      <c r="C17" s="15">
        <v>961</v>
      </c>
      <c r="D17" s="11">
        <v>3.59</v>
      </c>
      <c r="E17" s="18">
        <v>-0.78</v>
      </c>
      <c r="F17" s="12">
        <f t="shared" si="0"/>
        <v>-26.131687242798364</v>
      </c>
      <c r="H17" s="13">
        <f t="shared" si="1"/>
        <v>0.73868312757201637</v>
      </c>
      <c r="I17" s="1">
        <f t="shared" si="2"/>
        <v>0.80020576131687227</v>
      </c>
    </row>
    <row r="18" spans="1:9" x14ac:dyDescent="0.25">
      <c r="C18" s="15">
        <v>964</v>
      </c>
      <c r="D18" s="11">
        <v>4.24</v>
      </c>
      <c r="E18" s="18">
        <v>0.91</v>
      </c>
      <c r="F18" s="12">
        <f t="shared" si="0"/>
        <v>-12.757201646090536</v>
      </c>
      <c r="H18" s="13">
        <f t="shared" si="1"/>
        <v>0.87242798353909468</v>
      </c>
      <c r="I18" s="1">
        <f t="shared" si="2"/>
        <v>0.80020576131687227</v>
      </c>
    </row>
    <row r="19" spans="1:9" x14ac:dyDescent="0.25">
      <c r="C19" s="11"/>
      <c r="D19" s="11"/>
      <c r="E19" s="22"/>
      <c r="F19" s="12"/>
      <c r="H19" s="13"/>
    </row>
    <row r="20" spans="1:9" x14ac:dyDescent="0.25">
      <c r="C20" s="11"/>
      <c r="D20" s="11"/>
      <c r="E20" s="22"/>
      <c r="F20" s="12"/>
      <c r="H20" s="13"/>
    </row>
    <row r="21" spans="1:9" x14ac:dyDescent="0.25">
      <c r="A21" s="12"/>
      <c r="B21" s="14"/>
      <c r="C21" s="11"/>
      <c r="D21" s="11"/>
      <c r="E21" s="22"/>
      <c r="F21" s="12"/>
      <c r="H21" s="13"/>
    </row>
    <row r="22" spans="1:9" x14ac:dyDescent="0.25">
      <c r="A22" s="12"/>
      <c r="C22" s="11"/>
      <c r="D22" s="11"/>
      <c r="E22" s="22"/>
      <c r="F22" s="12"/>
      <c r="H22" s="13"/>
    </row>
    <row r="23" spans="1:9" x14ac:dyDescent="0.25">
      <c r="A23" s="10"/>
      <c r="C23" s="11"/>
      <c r="D23" s="11"/>
      <c r="E23" s="22"/>
      <c r="F23" s="12"/>
      <c r="H23" s="13"/>
    </row>
    <row r="24" spans="1:9" x14ac:dyDescent="0.25">
      <c r="A24" s="10"/>
      <c r="C24" s="11"/>
      <c r="D24" s="11"/>
      <c r="E24" s="22"/>
      <c r="F24" s="12"/>
      <c r="H24" s="13"/>
    </row>
    <row r="25" spans="1:9" x14ac:dyDescent="0.25">
      <c r="C25" s="11"/>
      <c r="D25" s="11"/>
      <c r="E25" s="22"/>
      <c r="F25" s="12"/>
      <c r="H25" s="13"/>
    </row>
    <row r="26" spans="1:9" x14ac:dyDescent="0.25">
      <c r="C26" s="11"/>
      <c r="D26" s="11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HVGpv8jQnWHoYZkC8ARCAC28jTvHBxVgtP0S3oad9DvGqYk2DsHeKZgC1/8rRb80degy2VzzUhBtl9Au3IfV7w==" saltValue="ozR7Q8dmTxamP9zgFthxEg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https://reflabos.vito.be/ree/LABSVKL_2022-6_Deel3.xlsx</PublicURL>
    <DEEL xmlns="08cda046-0f15-45eb-a9d5-77306d3264cd">Deel 3</DEEL>
    <Ringtest xmlns="eba2475f-4c5c-418a-90c2-2b36802fc485">VKL</Ringtest>
    <Jaar xmlns="08cda046-0f15-45eb-a9d5-77306d3264cd">2022</Jaar>
    <Publicatiedatum xmlns="dda9e79c-c62e-445e-b991-197574827cb3">2023-03-02T10:13:04+00:00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5456B8FA-0F77-4740-AFD8-E9EEF519E570}"/>
</file>

<file path=customXml/itemProps2.xml><?xml version="1.0" encoding="utf-8"?>
<ds:datastoreItem xmlns:ds="http://schemas.openxmlformats.org/officeDocument/2006/customXml" ds:itemID="{84E11D34-FBA5-4146-ABCE-FAD0BFA006E4}"/>
</file>

<file path=customXml/itemProps3.xml><?xml version="1.0" encoding="utf-8"?>
<ds:datastoreItem xmlns:ds="http://schemas.openxmlformats.org/officeDocument/2006/customXml" ds:itemID="{91D15217-3B0E-4192-AC73-1BCA7FBF3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HF stap 1</vt:lpstr>
      <vt:lpstr>HF stap 2</vt:lpstr>
      <vt:lpstr>HF stap 3</vt:lpstr>
      <vt:lpstr>'HF stap 1'!Print_Area</vt:lpstr>
      <vt:lpstr>'HF stap 2'!Print_Area</vt:lpstr>
      <vt:lpstr>'HF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2022-6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2023-02-27T10:02:20Z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