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2\VKL2022\6. Rapportering\Eindrapport\bijlagen eindrapport\Deel 3 per parameter\"/>
    </mc:Choice>
  </mc:AlternateContent>
  <xr:revisionPtr revIDLastSave="0" documentId="13_ncr:1_{213A5B12-E24F-48F6-BC1C-4B86BBFBB5DA}" xr6:coauthVersionLast="45" xr6:coauthVersionMax="45" xr10:uidLastSave="{00000000-0000-0000-0000-000000000000}"/>
  <bookViews>
    <workbookView xWindow="28680" yWindow="-1395" windowWidth="29040" windowHeight="15840" tabRatio="849" xr2:uid="{00000000-000D-0000-FFFF-FFFF00000000}"/>
  </bookViews>
  <sheets>
    <sheet name="NH3 stap 1" sheetId="35" r:id="rId1"/>
    <sheet name="NH3 stap 2" sheetId="34" r:id="rId2"/>
    <sheet name="NH3 stap 3" sheetId="29" r:id="rId3"/>
  </sheets>
  <definedNames>
    <definedName name="_xlnm.Print_Area" localSheetId="0">'NH3 stap 1'!$A$1:$W$20</definedName>
    <definedName name="_xlnm.Print_Area" localSheetId="1">'NH3 stap 2'!$A$1:$W$27</definedName>
    <definedName name="_xlnm.Print_Area" localSheetId="2">'NH3 stap 3'!$A$1:$W$27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9" l="1"/>
  <c r="H19" i="29"/>
  <c r="I19" i="29"/>
  <c r="F20" i="29"/>
  <c r="H20" i="29"/>
  <c r="I20" i="29"/>
  <c r="F21" i="29"/>
  <c r="H21" i="29"/>
  <c r="I21" i="29"/>
  <c r="H19" i="34"/>
  <c r="I19" i="34"/>
  <c r="H20" i="34"/>
  <c r="I20" i="34"/>
  <c r="H21" i="34"/>
  <c r="I21" i="34"/>
  <c r="F19" i="34"/>
  <c r="F20" i="34"/>
  <c r="F21" i="34"/>
  <c r="H19" i="35"/>
  <c r="I19" i="35"/>
  <c r="H20" i="35"/>
  <c r="I20" i="35"/>
  <c r="H21" i="35"/>
  <c r="I21" i="35"/>
  <c r="F19" i="35"/>
  <c r="F20" i="35"/>
  <c r="F21" i="35"/>
  <c r="D6" i="34" l="1"/>
  <c r="D6" i="35"/>
  <c r="D5" i="29" l="1"/>
  <c r="D5" i="34"/>
  <c r="D5" i="35"/>
  <c r="I18" i="35" l="1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1" i="34"/>
  <c r="H11" i="34" s="1"/>
  <c r="I11" i="34"/>
  <c r="H11" i="29" l="1"/>
  <c r="I11" i="29"/>
  <c r="F12" i="29" l="1"/>
  <c r="F13" i="29"/>
  <c r="F14" i="29"/>
  <c r="F15" i="29"/>
  <c r="F16" i="29"/>
  <c r="F17" i="29"/>
  <c r="F18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</calcChain>
</file>

<file path=xl/sharedStrings.xml><?xml version="1.0" encoding="utf-8"?>
<sst xmlns="http://schemas.openxmlformats.org/spreadsheetml/2006/main" count="55" uniqueCount="19">
  <si>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</si>
  <si>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</si>
  <si>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</si>
  <si>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</si>
  <si>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</si>
  <si>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</si>
  <si>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</si>
  <si>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</si>
  <si>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</si>
  <si>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</si>
  <si>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</si>
  <si>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</si>
  <si>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</si>
  <si>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Labo</t>
  </si>
  <si>
    <t>Gemiddelde</t>
  </si>
  <si>
    <r>
      <t>NH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stap 1</t>
    </r>
  </si>
  <si>
    <r>
      <t>NH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stap 3</t>
    </r>
  </si>
  <si>
    <r>
      <t>NH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stap 2</t>
    </r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</si>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</sst>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9" fillId="4" borderId="0" xfId="0" applyNumberFormat="1" applyFont="1" applyFill="1" applyBorder="1" applyAlignment="1">
      <alignment horizontal="center"/>
    </xf>
    <xf numFmtId="49" fontId="0" fillId="5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</a:t>
            </a:r>
            <a:r>
              <a:rPr lang="nl-BE" baseline="-25000"/>
              <a:t>3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'NH3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'NH3 stap 1'!$C$11:$C$21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338</c:v>
                </c:pt>
                <c:pt idx="6">
                  <c:v>364</c:v>
                </c:pt>
                <c:pt idx="7">
                  <c:v>722</c:v>
                </c:pt>
                <c:pt idx="8" formatCode="0">
                  <c:v>761</c:v>
                </c:pt>
                <c:pt idx="9" formatCode="0">
                  <c:v>842</c:v>
                </c:pt>
                <c:pt idx="10">
                  <c:v>961</c:v>
                </c:pt>
              </c:numCache>
            </c:numRef>
          </c:cat>
          <c:val>
            <c:numRef>
              <c:f>'NH3 stap 1'!$H$11:$H$21</c:f>
              <c:numCache>
                <c:formatCode>0.000</c:formatCode>
                <c:ptCount val="11"/>
                <c:pt idx="0">
                  <c:v>1.0118110236220472</c:v>
                </c:pt>
                <c:pt idx="1">
                  <c:v>0.86220472440944884</c:v>
                </c:pt>
                <c:pt idx="2">
                  <c:v>0.9055118110236221</c:v>
                </c:pt>
                <c:pt idx="3">
                  <c:v>1.0511811023622046</c:v>
                </c:pt>
                <c:pt idx="4">
                  <c:v>0.95275590551181111</c:v>
                </c:pt>
                <c:pt idx="5">
                  <c:v>0.94094488188976388</c:v>
                </c:pt>
                <c:pt idx="6">
                  <c:v>1.1614173228346458</c:v>
                </c:pt>
                <c:pt idx="7">
                  <c:v>0.9055118110236221</c:v>
                </c:pt>
                <c:pt idx="8">
                  <c:v>0.93700787401574814</c:v>
                </c:pt>
                <c:pt idx="9">
                  <c:v>0.87401574803149618</c:v>
                </c:pt>
                <c:pt idx="10">
                  <c:v>0.96181102362204729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strRef>
              <c:f>'NH3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1'!$C$11:$C$21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338</c:v>
                </c:pt>
                <c:pt idx="6">
                  <c:v>364</c:v>
                </c:pt>
                <c:pt idx="7">
                  <c:v>722</c:v>
                </c:pt>
                <c:pt idx="8" formatCode="0">
                  <c:v>761</c:v>
                </c:pt>
                <c:pt idx="9" formatCode="0">
                  <c:v>842</c:v>
                </c:pt>
                <c:pt idx="10">
                  <c:v>961</c:v>
                </c:pt>
              </c:numCache>
            </c:numRef>
          </c:cat>
          <c:val>
            <c:numRef>
              <c:f>'NH3 stap 1'!$I$11:$I$21</c:f>
              <c:numCache>
                <c:formatCode>0.00</c:formatCode>
                <c:ptCount val="11"/>
                <c:pt idx="0">
                  <c:v>0.95157480314960641</c:v>
                </c:pt>
                <c:pt idx="1">
                  <c:v>0.95157480314960641</c:v>
                </c:pt>
                <c:pt idx="2">
                  <c:v>0.95157480314960641</c:v>
                </c:pt>
                <c:pt idx="3">
                  <c:v>0.95157480314960641</c:v>
                </c:pt>
                <c:pt idx="4">
                  <c:v>0.95157480314960641</c:v>
                </c:pt>
                <c:pt idx="5">
                  <c:v>0.95157480314960641</c:v>
                </c:pt>
                <c:pt idx="6">
                  <c:v>0.95157480314960641</c:v>
                </c:pt>
                <c:pt idx="7">
                  <c:v>0.95157480314960641</c:v>
                </c:pt>
                <c:pt idx="8">
                  <c:v>0.95157480314960641</c:v>
                </c:pt>
                <c:pt idx="9">
                  <c:v>0.95157480314960641</c:v>
                </c:pt>
                <c:pt idx="10">
                  <c:v>0.95157480314960641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2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</a:t>
            </a:r>
            <a:r>
              <a:rPr lang="nl-BE" baseline="-25000"/>
              <a:t>3</a:t>
            </a:r>
            <a:r>
              <a:rPr lang="nl-BE"/>
              <a:t>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'NH3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'NH3 stap 2'!$C$11:$C$21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338</c:v>
                </c:pt>
                <c:pt idx="6">
                  <c:v>364</c:v>
                </c:pt>
                <c:pt idx="7">
                  <c:v>722</c:v>
                </c:pt>
                <c:pt idx="8" formatCode="0">
                  <c:v>761</c:v>
                </c:pt>
                <c:pt idx="9" formatCode="0">
                  <c:v>842</c:v>
                </c:pt>
                <c:pt idx="10">
                  <c:v>961</c:v>
                </c:pt>
              </c:numCache>
            </c:numRef>
          </c:cat>
          <c:val>
            <c:numRef>
              <c:f>'NH3 stap 2'!$H$11:$H$21</c:f>
              <c:numCache>
                <c:formatCode>0.000</c:formatCode>
                <c:ptCount val="11"/>
                <c:pt idx="0">
                  <c:v>1.017241379310345</c:v>
                </c:pt>
                <c:pt idx="1">
                  <c:v>0.90517241379310354</c:v>
                </c:pt>
                <c:pt idx="2">
                  <c:v>0.89655172413793105</c:v>
                </c:pt>
                <c:pt idx="3">
                  <c:v>1.0862068965517242</c:v>
                </c:pt>
                <c:pt idx="4">
                  <c:v>0.88793103448275867</c:v>
                </c:pt>
                <c:pt idx="5">
                  <c:v>0.93103448275862077</c:v>
                </c:pt>
                <c:pt idx="6">
                  <c:v>1.0948275862068966</c:v>
                </c:pt>
                <c:pt idx="7">
                  <c:v>0.87068965517241381</c:v>
                </c:pt>
                <c:pt idx="8">
                  <c:v>0.88793103448275867</c:v>
                </c:pt>
                <c:pt idx="9">
                  <c:v>0.91379310344827591</c:v>
                </c:pt>
                <c:pt idx="10">
                  <c:v>0.91465517241379302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strRef>
              <c:f>'NH3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2'!$C$11:$C$21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338</c:v>
                </c:pt>
                <c:pt idx="6">
                  <c:v>364</c:v>
                </c:pt>
                <c:pt idx="7">
                  <c:v>722</c:v>
                </c:pt>
                <c:pt idx="8" formatCode="0">
                  <c:v>761</c:v>
                </c:pt>
                <c:pt idx="9" formatCode="0">
                  <c:v>842</c:v>
                </c:pt>
                <c:pt idx="10">
                  <c:v>961</c:v>
                </c:pt>
              </c:numCache>
            </c:numRef>
          </c:cat>
          <c:val>
            <c:numRef>
              <c:f>'NH3 stap 2'!$I$11:$I$21</c:f>
              <c:numCache>
                <c:formatCode>0.00</c:formatCode>
                <c:ptCount val="11"/>
                <c:pt idx="0">
                  <c:v>0.94051724137931036</c:v>
                </c:pt>
                <c:pt idx="1">
                  <c:v>0.94051724137931036</c:v>
                </c:pt>
                <c:pt idx="2">
                  <c:v>0.94051724137931036</c:v>
                </c:pt>
                <c:pt idx="3">
                  <c:v>0.94051724137931036</c:v>
                </c:pt>
                <c:pt idx="4">
                  <c:v>0.94051724137931036</c:v>
                </c:pt>
                <c:pt idx="5">
                  <c:v>0.94051724137931036</c:v>
                </c:pt>
                <c:pt idx="6">
                  <c:v>0.94051724137931036</c:v>
                </c:pt>
                <c:pt idx="7">
                  <c:v>0.94051724137931036</c:v>
                </c:pt>
                <c:pt idx="8">
                  <c:v>0.94051724137931036</c:v>
                </c:pt>
                <c:pt idx="9">
                  <c:v>0.94051724137931036</c:v>
                </c:pt>
                <c:pt idx="10">
                  <c:v>0.94051724137931036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5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</a:t>
            </a:r>
            <a:r>
              <a:rPr lang="nl-BE" baseline="-25000"/>
              <a:t>3</a:t>
            </a:r>
            <a:r>
              <a:rPr lang="nl-BE"/>
              <a:t> stap 3</a:t>
            </a:r>
          </a:p>
        </c:rich>
      </c:tx>
      <c:layout>
        <c:manualLayout>
          <c:xMode val="edge"/>
          <c:yMode val="edge"/>
          <c:x val="0.43983336481497382"/>
          <c:y val="2.46944580918167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'NH3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'NH3 stap 3'!$C$11:$C$21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338</c:v>
                </c:pt>
                <c:pt idx="6">
                  <c:v>364</c:v>
                </c:pt>
                <c:pt idx="7">
                  <c:v>722</c:v>
                </c:pt>
                <c:pt idx="8" formatCode="0">
                  <c:v>761</c:v>
                </c:pt>
                <c:pt idx="9" formatCode="0">
                  <c:v>842</c:v>
                </c:pt>
                <c:pt idx="10">
                  <c:v>961</c:v>
                </c:pt>
              </c:numCache>
            </c:numRef>
          </c:cat>
          <c:val>
            <c:numRef>
              <c:f>'NH3 stap 3'!$H$11:$H$21</c:f>
              <c:numCache>
                <c:formatCode>0.000</c:formatCode>
                <c:ptCount val="11"/>
                <c:pt idx="0">
                  <c:v>1.0004999999999999</c:v>
                </c:pt>
                <c:pt idx="1">
                  <c:v>0</c:v>
                </c:pt>
                <c:pt idx="2">
                  <c:v>0.90500000000000003</c:v>
                </c:pt>
                <c:pt idx="3">
                  <c:v>1.08</c:v>
                </c:pt>
                <c:pt idx="4">
                  <c:v>0.82499999999999996</c:v>
                </c:pt>
                <c:pt idx="5">
                  <c:v>1.1000000000000001</c:v>
                </c:pt>
                <c:pt idx="6">
                  <c:v>1.23</c:v>
                </c:pt>
                <c:pt idx="7">
                  <c:v>1.2549999999999999</c:v>
                </c:pt>
                <c:pt idx="8">
                  <c:v>1.1000000000000001</c:v>
                </c:pt>
                <c:pt idx="9">
                  <c:v>0.87</c:v>
                </c:pt>
                <c:pt idx="10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strRef>
              <c:f>'NH3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3'!$C$11:$C$21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338</c:v>
                </c:pt>
                <c:pt idx="6">
                  <c:v>364</c:v>
                </c:pt>
                <c:pt idx="7">
                  <c:v>722</c:v>
                </c:pt>
                <c:pt idx="8" formatCode="0">
                  <c:v>761</c:v>
                </c:pt>
                <c:pt idx="9" formatCode="0">
                  <c:v>842</c:v>
                </c:pt>
                <c:pt idx="10">
                  <c:v>961</c:v>
                </c:pt>
              </c:numCache>
            </c:numRef>
          </c:cat>
          <c:val>
            <c:numRef>
              <c:f>'NH3 stap 3'!$I$11:$I$21</c:f>
              <c:numCache>
                <c:formatCode>0.00</c:formatCode>
                <c:ptCount val="11"/>
                <c:pt idx="0">
                  <c:v>1.0295000000000001</c:v>
                </c:pt>
                <c:pt idx="1">
                  <c:v>1.0295000000000001</c:v>
                </c:pt>
                <c:pt idx="2">
                  <c:v>1.0295000000000001</c:v>
                </c:pt>
                <c:pt idx="3">
                  <c:v>1.0295000000000001</c:v>
                </c:pt>
                <c:pt idx="4">
                  <c:v>1.0295000000000001</c:v>
                </c:pt>
                <c:pt idx="5">
                  <c:v>1.0295000000000001</c:v>
                </c:pt>
                <c:pt idx="6">
                  <c:v>1.0295000000000001</c:v>
                </c:pt>
                <c:pt idx="7">
                  <c:v>1.0295000000000001</c:v>
                </c:pt>
                <c:pt idx="8">
                  <c:v>1.0295000000000001</c:v>
                </c:pt>
                <c:pt idx="9">
                  <c:v>1.0295000000000001</c:v>
                </c:pt>
                <c:pt idx="10">
                  <c:v>1.0295000000000001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3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264583</xdr:colOff>
      <xdr:row>8</xdr:row>
      <xdr:rowOff>366449</xdr:rowOff>
    </xdr:from>
    <xdr:to>
      <xdr:col>18</xdr:col>
      <xdr:colOff>306918</xdr:colOff>
      <xdr:row>26</xdr:row>
      <xdr:rowOff>122053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549008</xdr:colOff>
      <xdr:row>8</xdr:row>
      <xdr:rowOff>325437</xdr:rowOff>
    </xdr:from>
    <xdr:to>
      <xdr:col>17</xdr:col>
      <xdr:colOff>584728</xdr:colOff>
      <xdr:row>26</xdr:row>
      <xdr:rowOff>81041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535778</xdr:colOff>
      <xdr:row>8</xdr:row>
      <xdr:rowOff>332052</xdr:rowOff>
    </xdr:from>
    <xdr:to>
      <xdr:col>18</xdr:col>
      <xdr:colOff>68153</xdr:colOff>
      <xdr:row>26</xdr:row>
      <xdr:rowOff>87656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>
      <selection activeCell="J5" sqref="J5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ht="18.75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19">
        <v>25.4</v>
      </c>
      <c r="E2" s="1" t="s">
        <v>4</v>
      </c>
    </row>
    <row r="3" spans="1:9" ht="18" x14ac:dyDescent="0.25">
      <c r="C3" s="5" t="s">
        <v>10</v>
      </c>
      <c r="D3" s="15">
        <v>24.17</v>
      </c>
      <c r="E3" s="1" t="s">
        <v>4</v>
      </c>
      <c r="F3" s="6"/>
    </row>
    <row r="4" spans="1:9" ht="18" x14ac:dyDescent="0.25">
      <c r="C4" s="5" t="s">
        <v>11</v>
      </c>
      <c r="D4" s="9">
        <v>1.94</v>
      </c>
      <c r="E4" s="1" t="s">
        <v>4</v>
      </c>
      <c r="F4" s="6"/>
    </row>
    <row r="5" spans="1:9" x14ac:dyDescent="0.25">
      <c r="C5" s="5" t="s">
        <v>12</v>
      </c>
      <c r="D5" s="9">
        <f>(D4/D3)*100</f>
        <v>8.0264791063301608</v>
      </c>
      <c r="E5" s="1" t="s">
        <v>2</v>
      </c>
      <c r="F5" s="6"/>
    </row>
    <row r="6" spans="1:9" x14ac:dyDescent="0.25">
      <c r="C6" s="5" t="s">
        <v>6</v>
      </c>
      <c r="D6" s="16">
        <f>COUNTA(E11:E27)</f>
        <v>11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C11" s="15">
        <v>127</v>
      </c>
      <c r="D11" s="15">
        <v>25.7</v>
      </c>
      <c r="E11" s="18">
        <v>0.79</v>
      </c>
      <c r="F11" s="12">
        <f t="shared" ref="F11:F21" si="0">((D11-$D$2)/$D$2)*100</f>
        <v>1.1811023622047274</v>
      </c>
      <c r="H11" s="13">
        <f>(100+F11)/100</f>
        <v>1.0118110236220472</v>
      </c>
      <c r="I11" s="1">
        <f>1+($D$3-$D$2)/$D$2</f>
        <v>0.95157480314960641</v>
      </c>
    </row>
    <row r="12" spans="1:9" x14ac:dyDescent="0.25">
      <c r="C12" s="15">
        <v>146</v>
      </c>
      <c r="D12" s="15">
        <v>21.9</v>
      </c>
      <c r="E12" s="18">
        <v>-1.17</v>
      </c>
      <c r="F12" s="12">
        <f t="shared" si="0"/>
        <v>-13.779527559055119</v>
      </c>
      <c r="H12" s="13">
        <f t="shared" ref="H12:H18" si="1">(100+F12)/100</f>
        <v>0.86220472440944884</v>
      </c>
      <c r="I12" s="1">
        <f t="shared" ref="I12:I21" si="2">1+($D$3-$D$2)/$D$2</f>
        <v>0.95157480314960641</v>
      </c>
    </row>
    <row r="13" spans="1:9" x14ac:dyDescent="0.25">
      <c r="C13" s="15">
        <v>187</v>
      </c>
      <c r="D13" s="15">
        <v>23</v>
      </c>
      <c r="E13" s="18">
        <v>-0.6</v>
      </c>
      <c r="F13" s="12">
        <f t="shared" si="0"/>
        <v>-9.4488188976377891</v>
      </c>
      <c r="H13" s="13">
        <f t="shared" si="1"/>
        <v>0.9055118110236221</v>
      </c>
      <c r="I13" s="1">
        <f t="shared" si="2"/>
        <v>0.95157480314960641</v>
      </c>
    </row>
    <row r="14" spans="1:9" x14ac:dyDescent="0.25">
      <c r="C14" s="15">
        <v>215</v>
      </c>
      <c r="D14" s="15">
        <v>26.7</v>
      </c>
      <c r="E14" s="18">
        <v>1.3</v>
      </c>
      <c r="F14" s="12">
        <f t="shared" si="0"/>
        <v>5.1181102362204758</v>
      </c>
      <c r="H14" s="13">
        <f t="shared" si="1"/>
        <v>1.0511811023622046</v>
      </c>
      <c r="I14" s="1">
        <f t="shared" si="2"/>
        <v>0.95157480314960641</v>
      </c>
    </row>
    <row r="15" spans="1:9" x14ac:dyDescent="0.25">
      <c r="C15" s="15">
        <v>249</v>
      </c>
      <c r="D15" s="15">
        <v>24.2</v>
      </c>
      <c r="E15" s="18">
        <v>0.01</v>
      </c>
      <c r="F15" s="12">
        <f t="shared" si="0"/>
        <v>-4.7244094488188946</v>
      </c>
      <c r="H15" s="13">
        <f t="shared" si="1"/>
        <v>0.95275590551181111</v>
      </c>
      <c r="I15" s="1">
        <f t="shared" si="2"/>
        <v>0.95157480314960641</v>
      </c>
    </row>
    <row r="16" spans="1:9" x14ac:dyDescent="0.25">
      <c r="C16" s="15">
        <v>338</v>
      </c>
      <c r="D16" s="15">
        <v>23.9</v>
      </c>
      <c r="E16" s="18">
        <v>-0.14000000000000001</v>
      </c>
      <c r="F16" s="12">
        <f t="shared" si="0"/>
        <v>-5.9055118110236222</v>
      </c>
      <c r="H16" s="13">
        <f t="shared" si="1"/>
        <v>0.94094488188976388</v>
      </c>
      <c r="I16" s="1">
        <f t="shared" si="2"/>
        <v>0.95157480314960641</v>
      </c>
    </row>
    <row r="17" spans="1:9" x14ac:dyDescent="0.25">
      <c r="C17" s="15">
        <v>364</v>
      </c>
      <c r="D17" s="15">
        <v>29.5</v>
      </c>
      <c r="E17" s="21">
        <v>2.74</v>
      </c>
      <c r="F17" s="12">
        <f t="shared" si="0"/>
        <v>16.141732283464574</v>
      </c>
      <c r="H17" s="13">
        <f t="shared" si="1"/>
        <v>1.1614173228346458</v>
      </c>
      <c r="I17" s="1">
        <f t="shared" si="2"/>
        <v>0.95157480314960641</v>
      </c>
    </row>
    <row r="18" spans="1:9" x14ac:dyDescent="0.25">
      <c r="C18" s="15">
        <v>722</v>
      </c>
      <c r="D18" s="15">
        <v>23</v>
      </c>
      <c r="E18" s="18">
        <v>-0.6</v>
      </c>
      <c r="F18" s="12">
        <f t="shared" si="0"/>
        <v>-9.4488188976377891</v>
      </c>
      <c r="H18" s="13">
        <f t="shared" si="1"/>
        <v>0.9055118110236221</v>
      </c>
      <c r="I18" s="1">
        <f t="shared" si="2"/>
        <v>0.95157480314960641</v>
      </c>
    </row>
    <row r="19" spans="1:9" x14ac:dyDescent="0.25">
      <c r="C19" s="14">
        <v>761</v>
      </c>
      <c r="D19" s="23">
        <v>23.8</v>
      </c>
      <c r="E19" s="18">
        <v>-0.19</v>
      </c>
      <c r="F19" s="12">
        <f t="shared" si="0"/>
        <v>-6.2992125984251883</v>
      </c>
      <c r="H19" s="13">
        <f t="shared" ref="H19:H21" si="3">(100+F19)/100</f>
        <v>0.93700787401574814</v>
      </c>
      <c r="I19" s="1">
        <f t="shared" si="2"/>
        <v>0.95157480314960641</v>
      </c>
    </row>
    <row r="20" spans="1:9" x14ac:dyDescent="0.25">
      <c r="C20" s="14">
        <v>842</v>
      </c>
      <c r="D20" s="23">
        <v>22.2</v>
      </c>
      <c r="E20" s="18">
        <v>-1.02</v>
      </c>
      <c r="F20" s="12">
        <f t="shared" si="0"/>
        <v>-12.598425196850391</v>
      </c>
      <c r="H20" s="13">
        <f t="shared" si="3"/>
        <v>0.87401574803149618</v>
      </c>
      <c r="I20" s="1">
        <f t="shared" si="2"/>
        <v>0.95157480314960641</v>
      </c>
    </row>
    <row r="21" spans="1:9" x14ac:dyDescent="0.25">
      <c r="C21" s="15">
        <v>961</v>
      </c>
      <c r="D21" s="15">
        <v>24.43</v>
      </c>
      <c r="E21" s="18">
        <v>0.13</v>
      </c>
      <c r="F21" s="12">
        <f t="shared" si="0"/>
        <v>-3.818897637795271</v>
      </c>
      <c r="H21" s="13">
        <f t="shared" si="3"/>
        <v>0.96181102362204729</v>
      </c>
      <c r="I21" s="1">
        <f t="shared" si="2"/>
        <v>0.95157480314960641</v>
      </c>
    </row>
    <row r="22" spans="1:9" x14ac:dyDescent="0.25">
      <c r="C22" s="15"/>
      <c r="D22" s="15"/>
      <c r="E22" s="22"/>
      <c r="F22" s="12"/>
      <c r="H22" s="13"/>
    </row>
    <row r="23" spans="1:9" x14ac:dyDescent="0.25">
      <c r="C23" s="15"/>
      <c r="D23" s="15"/>
      <c r="E23" s="22"/>
      <c r="F23" s="12"/>
      <c r="H23" s="13"/>
    </row>
    <row r="24" spans="1:9" x14ac:dyDescent="0.25">
      <c r="A24" s="12"/>
      <c r="C24" s="15"/>
      <c r="D24" s="15"/>
      <c r="E24" s="22"/>
      <c r="F24" s="12"/>
      <c r="H24" s="13"/>
    </row>
    <row r="25" spans="1:9" x14ac:dyDescent="0.25">
      <c r="A25" s="10"/>
      <c r="C25" s="15"/>
      <c r="D25" s="15"/>
      <c r="E25" s="22"/>
      <c r="F25" s="12"/>
      <c r="H25" s="13"/>
    </row>
    <row r="26" spans="1:9" x14ac:dyDescent="0.25">
      <c r="A26" s="10"/>
      <c r="C26" s="15"/>
      <c r="D26" s="15"/>
      <c r="E26" s="22"/>
      <c r="F26" s="12"/>
      <c r="H26" s="13"/>
    </row>
    <row r="27" spans="1:9" x14ac:dyDescent="0.25">
      <c r="C27" s="15"/>
      <c r="D27" s="15"/>
      <c r="E27" s="22"/>
      <c r="F27" s="12"/>
      <c r="H27" s="13"/>
    </row>
    <row r="28" spans="1:9" x14ac:dyDescent="0.25">
      <c r="C28" s="15"/>
      <c r="D28" s="15"/>
      <c r="E28" s="12"/>
      <c r="F28" s="12"/>
      <c r="H28" s="13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e6LCPxkusNssODjVV/qxxQwr6gzvaEpeghxx2hYSwSTQJQyP2uNoLGzVq43iMaymkUI3M46MgJgvanl6MJpDrQ==" saltValue="7Aousss/1qmXLBaGD0Fu4w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D26" sqref="D2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ht="18.75" x14ac:dyDescent="0.25">
      <c r="C1" s="2" t="s">
        <v>5</v>
      </c>
      <c r="D1" s="3" t="s">
        <v>17</v>
      </c>
      <c r="E1" s="3"/>
      <c r="F1" s="4"/>
    </row>
    <row r="2" spans="1:9" ht="18" x14ac:dyDescent="0.25">
      <c r="C2" s="5" t="s">
        <v>3</v>
      </c>
      <c r="D2" s="10">
        <v>11.6</v>
      </c>
      <c r="E2" s="1" t="s">
        <v>4</v>
      </c>
    </row>
    <row r="3" spans="1:9" ht="18" x14ac:dyDescent="0.25">
      <c r="C3" s="5" t="s">
        <v>10</v>
      </c>
      <c r="D3" s="15">
        <v>10.91</v>
      </c>
      <c r="E3" s="1" t="s">
        <v>4</v>
      </c>
      <c r="F3" s="6"/>
    </row>
    <row r="4" spans="1:9" ht="18" x14ac:dyDescent="0.25">
      <c r="C4" s="5" t="s">
        <v>11</v>
      </c>
      <c r="D4" s="15">
        <v>0.93</v>
      </c>
      <c r="E4" s="1" t="s">
        <v>4</v>
      </c>
      <c r="F4" s="6"/>
    </row>
    <row r="5" spans="1:9" x14ac:dyDescent="0.25">
      <c r="C5" s="5" t="s">
        <v>12</v>
      </c>
      <c r="D5" s="9">
        <f>(D4/D3)*100</f>
        <v>8.5242896425297889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11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C11" s="15">
        <v>127</v>
      </c>
      <c r="D11" s="15">
        <v>11.8</v>
      </c>
      <c r="E11" s="18">
        <v>0.96</v>
      </c>
      <c r="F11" s="12">
        <f t="shared" ref="F11:F21" si="0">((D11-$D$2)/$D$2)*100</f>
        <v>1.7241379310344922</v>
      </c>
      <c r="H11" s="13">
        <f>(100+F11)/100</f>
        <v>1.017241379310345</v>
      </c>
      <c r="I11" s="1">
        <f>1+($D$3-$D$2)/$D$2</f>
        <v>0.94051724137931036</v>
      </c>
    </row>
    <row r="12" spans="1:9" x14ac:dyDescent="0.25">
      <c r="C12" s="15">
        <v>146</v>
      </c>
      <c r="D12" s="15">
        <v>10.5</v>
      </c>
      <c r="E12" s="18">
        <v>-0.44</v>
      </c>
      <c r="F12" s="12">
        <f t="shared" si="0"/>
        <v>-9.4827586206896513</v>
      </c>
      <c r="H12" s="13">
        <f>(100+F12)/100</f>
        <v>0.90517241379310354</v>
      </c>
      <c r="I12" s="1">
        <f t="shared" ref="I12:I21" si="1">1+($D$3-$D$2)/$D$2</f>
        <v>0.94051724137931036</v>
      </c>
    </row>
    <row r="13" spans="1:9" x14ac:dyDescent="0.25">
      <c r="C13" s="15">
        <v>187</v>
      </c>
      <c r="D13" s="15">
        <v>10.4</v>
      </c>
      <c r="E13" s="18">
        <v>-0.55000000000000004</v>
      </c>
      <c r="F13" s="12">
        <f t="shared" si="0"/>
        <v>-10.344827586206891</v>
      </c>
      <c r="H13" s="13">
        <f t="shared" ref="H13:H18" si="2">(100+F13)/100</f>
        <v>0.89655172413793105</v>
      </c>
      <c r="I13" s="1">
        <f t="shared" si="1"/>
        <v>0.94051724137931036</v>
      </c>
    </row>
    <row r="14" spans="1:9" x14ac:dyDescent="0.25">
      <c r="C14" s="15">
        <v>215</v>
      </c>
      <c r="D14" s="15">
        <v>12.6</v>
      </c>
      <c r="E14" s="18">
        <v>1.82</v>
      </c>
      <c r="F14" s="12">
        <f t="shared" si="0"/>
        <v>8.6206896551724146</v>
      </c>
      <c r="H14" s="13">
        <f t="shared" si="2"/>
        <v>1.0862068965517242</v>
      </c>
      <c r="I14" s="1">
        <f t="shared" si="1"/>
        <v>0.94051724137931036</v>
      </c>
    </row>
    <row r="15" spans="1:9" x14ac:dyDescent="0.25">
      <c r="C15" s="15">
        <v>249</v>
      </c>
      <c r="D15" s="15">
        <v>10.3</v>
      </c>
      <c r="E15" s="18">
        <v>-0.66</v>
      </c>
      <c r="F15" s="12">
        <f t="shared" si="0"/>
        <v>-11.206896551724128</v>
      </c>
      <c r="H15" s="13">
        <f t="shared" si="2"/>
        <v>0.88793103448275867</v>
      </c>
      <c r="I15" s="1">
        <f t="shared" si="1"/>
        <v>0.94051724137931036</v>
      </c>
    </row>
    <row r="16" spans="1:9" x14ac:dyDescent="0.25">
      <c r="C16" s="15">
        <v>338</v>
      </c>
      <c r="D16" s="15">
        <v>10.8</v>
      </c>
      <c r="E16" s="18">
        <v>-0.12</v>
      </c>
      <c r="F16" s="12">
        <f t="shared" si="0"/>
        <v>-6.8965517241379226</v>
      </c>
      <c r="H16" s="13">
        <f t="shared" si="2"/>
        <v>0.93103448275862077</v>
      </c>
      <c r="I16" s="1">
        <f t="shared" si="1"/>
        <v>0.94051724137931036</v>
      </c>
    </row>
    <row r="17" spans="1:9" x14ac:dyDescent="0.25">
      <c r="C17" s="15">
        <v>364</v>
      </c>
      <c r="D17" s="15">
        <v>12.7</v>
      </c>
      <c r="E17" s="18">
        <v>1.93</v>
      </c>
      <c r="F17" s="12">
        <f t="shared" si="0"/>
        <v>9.4827586206896513</v>
      </c>
      <c r="H17" s="13">
        <f t="shared" si="2"/>
        <v>1.0948275862068966</v>
      </c>
      <c r="I17" s="1">
        <f t="shared" si="1"/>
        <v>0.94051724137931036</v>
      </c>
    </row>
    <row r="18" spans="1:9" x14ac:dyDescent="0.25">
      <c r="C18" s="15">
        <v>722</v>
      </c>
      <c r="D18" s="15">
        <v>10.1</v>
      </c>
      <c r="E18" s="18">
        <v>-0.87</v>
      </c>
      <c r="F18" s="12">
        <f t="shared" si="0"/>
        <v>-12.931034482758621</v>
      </c>
      <c r="H18" s="13">
        <f t="shared" si="2"/>
        <v>0.87068965517241381</v>
      </c>
      <c r="I18" s="1">
        <f t="shared" si="1"/>
        <v>0.94051724137931036</v>
      </c>
    </row>
    <row r="19" spans="1:9" x14ac:dyDescent="0.25">
      <c r="C19" s="14">
        <v>761</v>
      </c>
      <c r="D19" s="15">
        <v>10.3</v>
      </c>
      <c r="E19" s="18">
        <v>-0.66</v>
      </c>
      <c r="F19" s="12">
        <f t="shared" si="0"/>
        <v>-11.206896551724128</v>
      </c>
      <c r="H19" s="13">
        <f t="shared" ref="H19:H21" si="3">(100+F19)/100</f>
        <v>0.88793103448275867</v>
      </c>
      <c r="I19" s="1">
        <f t="shared" si="1"/>
        <v>0.94051724137931036</v>
      </c>
    </row>
    <row r="20" spans="1:9" x14ac:dyDescent="0.25">
      <c r="C20" s="14">
        <v>842</v>
      </c>
      <c r="D20" s="15">
        <v>10.6</v>
      </c>
      <c r="E20" s="18">
        <v>-0.33</v>
      </c>
      <c r="F20" s="12">
        <f t="shared" si="0"/>
        <v>-8.6206896551724146</v>
      </c>
      <c r="H20" s="13">
        <f t="shared" si="3"/>
        <v>0.91379310344827591</v>
      </c>
      <c r="I20" s="1">
        <f t="shared" si="1"/>
        <v>0.94051724137931036</v>
      </c>
    </row>
    <row r="21" spans="1:9" x14ac:dyDescent="0.25">
      <c r="C21" s="15">
        <v>961</v>
      </c>
      <c r="D21" s="15">
        <v>10.61</v>
      </c>
      <c r="E21" s="18">
        <v>-0.32</v>
      </c>
      <c r="F21" s="12">
        <f t="shared" si="0"/>
        <v>-8.5344827586206922</v>
      </c>
      <c r="H21" s="13">
        <f t="shared" si="3"/>
        <v>0.91465517241379302</v>
      </c>
      <c r="I21" s="1">
        <f t="shared" si="1"/>
        <v>0.94051724137931036</v>
      </c>
    </row>
    <row r="22" spans="1:9" x14ac:dyDescent="0.25">
      <c r="A22" s="12"/>
      <c r="C22" s="15"/>
      <c r="D22" s="15"/>
      <c r="E22" s="22"/>
      <c r="F22" s="12"/>
      <c r="H22" s="13"/>
    </row>
    <row r="23" spans="1:9" x14ac:dyDescent="0.25">
      <c r="A23" s="10"/>
      <c r="C23" s="15"/>
      <c r="D23" s="15"/>
      <c r="E23" s="22"/>
      <c r="F23" s="12"/>
      <c r="H23" s="13"/>
    </row>
    <row r="24" spans="1:9" x14ac:dyDescent="0.25">
      <c r="A24" s="10"/>
      <c r="C24" s="15"/>
      <c r="D24" s="15"/>
      <c r="E24" s="22"/>
      <c r="F24" s="12"/>
      <c r="H24" s="13"/>
    </row>
    <row r="25" spans="1:9" x14ac:dyDescent="0.25">
      <c r="C25" s="15"/>
      <c r="D25" s="15"/>
      <c r="E25" s="22"/>
      <c r="F25" s="12"/>
      <c r="H25" s="13"/>
    </row>
    <row r="26" spans="1:9" x14ac:dyDescent="0.25">
      <c r="C26" s="15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Rvy9WHcrY/xCMbpotrpAD5xO4fof4XaRDR/6bXbSgpEuIAjaTI7RJPvvU8qfDpfdzb/NOSfJWOMsC5784WF1Bw==" saltValue="vkuTjRNizv5QmuD05qbXIw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D26" sqref="D2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ht="18.75" x14ac:dyDescent="0.25">
      <c r="C1" s="2" t="s">
        <v>5</v>
      </c>
      <c r="D1" s="3" t="s">
        <v>16</v>
      </c>
      <c r="E1" s="3"/>
      <c r="F1" s="4"/>
    </row>
    <row r="2" spans="1:9" ht="18" x14ac:dyDescent="0.25">
      <c r="C2" s="5" t="s">
        <v>3</v>
      </c>
      <c r="D2" s="9">
        <v>2</v>
      </c>
      <c r="E2" s="1" t="s">
        <v>4</v>
      </c>
    </row>
    <row r="3" spans="1:9" ht="18" x14ac:dyDescent="0.25">
      <c r="C3" s="5" t="s">
        <v>10</v>
      </c>
      <c r="D3" s="9">
        <v>2.0590000000000002</v>
      </c>
      <c r="E3" s="1" t="s">
        <v>4</v>
      </c>
      <c r="F3" s="6"/>
    </row>
    <row r="4" spans="1:9" ht="18" x14ac:dyDescent="0.25">
      <c r="C4" s="5" t="s">
        <v>11</v>
      </c>
      <c r="D4" s="17">
        <v>0.34599999999999997</v>
      </c>
      <c r="E4" s="1" t="s">
        <v>4</v>
      </c>
      <c r="F4" s="6"/>
    </row>
    <row r="5" spans="1:9" x14ac:dyDescent="0.25">
      <c r="C5" s="5" t="s">
        <v>12</v>
      </c>
      <c r="D5" s="9">
        <f>(D4/D3)*100</f>
        <v>16.804273919378339</v>
      </c>
      <c r="E5" s="1" t="s">
        <v>2</v>
      </c>
      <c r="F5" s="6"/>
    </row>
    <row r="6" spans="1:9" x14ac:dyDescent="0.25">
      <c r="C6" s="5" t="s">
        <v>6</v>
      </c>
      <c r="D6" s="16">
        <v>10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A11" s="10"/>
      <c r="B11" s="10"/>
      <c r="C11" s="15">
        <v>127</v>
      </c>
      <c r="D11" s="11">
        <v>2.1</v>
      </c>
      <c r="E11" s="18">
        <v>0.12</v>
      </c>
      <c r="F11" s="12">
        <f>((D11-$D$2)/$D$2)</f>
        <v>5.0000000000000044E-2</v>
      </c>
      <c r="H11" s="13">
        <f>(100+F11)/100</f>
        <v>1.0004999999999999</v>
      </c>
      <c r="I11" s="1">
        <f>1+($D$3-$D$2)/$D$2</f>
        <v>1.0295000000000001</v>
      </c>
    </row>
    <row r="12" spans="1:9" x14ac:dyDescent="0.25">
      <c r="A12" s="10"/>
      <c r="B12" s="10"/>
      <c r="C12" s="15">
        <v>146</v>
      </c>
      <c r="D12" s="11" t="s">
        <v>18</v>
      </c>
      <c r="E12" s="20">
        <v>-5.96</v>
      </c>
      <c r="F12" s="12">
        <f t="shared" ref="F12:F18" si="0">((D12-$D$2)/$D$2)*100</f>
        <v>-100</v>
      </c>
      <c r="H12" s="13">
        <f t="shared" ref="H12:H18" si="1">(100+F12)/100</f>
        <v>0</v>
      </c>
      <c r="I12" s="1">
        <f t="shared" ref="I12:I21" si="2">1+($D$3-$D$2)/$D$2</f>
        <v>1.0295000000000001</v>
      </c>
    </row>
    <row r="13" spans="1:9" x14ac:dyDescent="0.25">
      <c r="A13" s="10"/>
      <c r="B13" s="10"/>
      <c r="C13" s="15">
        <v>187</v>
      </c>
      <c r="D13" s="11">
        <v>1.81</v>
      </c>
      <c r="E13" s="18">
        <v>-0.72</v>
      </c>
      <c r="F13" s="12">
        <f t="shared" si="0"/>
        <v>-9.4999999999999964</v>
      </c>
      <c r="H13" s="13">
        <f t="shared" si="1"/>
        <v>0.90500000000000003</v>
      </c>
      <c r="I13" s="1">
        <f t="shared" si="2"/>
        <v>1.0295000000000001</v>
      </c>
    </row>
    <row r="14" spans="1:9" x14ac:dyDescent="0.25">
      <c r="A14" s="10"/>
      <c r="B14" s="10"/>
      <c r="C14" s="15">
        <v>215</v>
      </c>
      <c r="D14" s="11">
        <v>2.16</v>
      </c>
      <c r="E14" s="18">
        <v>0.28999999999999998</v>
      </c>
      <c r="F14" s="12">
        <f t="shared" si="0"/>
        <v>8.0000000000000071</v>
      </c>
      <c r="H14" s="13">
        <f t="shared" si="1"/>
        <v>1.08</v>
      </c>
      <c r="I14" s="1">
        <f t="shared" si="2"/>
        <v>1.0295000000000001</v>
      </c>
    </row>
    <row r="15" spans="1:9" x14ac:dyDescent="0.25">
      <c r="A15" s="10"/>
      <c r="B15" s="10"/>
      <c r="C15" s="15">
        <v>249</v>
      </c>
      <c r="D15" s="11">
        <v>1.65</v>
      </c>
      <c r="E15" s="18">
        <v>-1.18</v>
      </c>
      <c r="F15" s="12">
        <f t="shared" si="0"/>
        <v>-17.500000000000004</v>
      </c>
      <c r="H15" s="13">
        <f t="shared" si="1"/>
        <v>0.82499999999999996</v>
      </c>
      <c r="I15" s="1">
        <f t="shared" si="2"/>
        <v>1.0295000000000001</v>
      </c>
    </row>
    <row r="16" spans="1:9" x14ac:dyDescent="0.25">
      <c r="C16" s="15">
        <v>338</v>
      </c>
      <c r="D16" s="11">
        <v>2.2000000000000002</v>
      </c>
      <c r="E16" s="18">
        <v>0.41</v>
      </c>
      <c r="F16" s="12">
        <f t="shared" si="0"/>
        <v>10.000000000000009</v>
      </c>
      <c r="H16" s="13">
        <f t="shared" si="1"/>
        <v>1.1000000000000001</v>
      </c>
      <c r="I16" s="1">
        <f t="shared" si="2"/>
        <v>1.0295000000000001</v>
      </c>
    </row>
    <row r="17" spans="1:9" x14ac:dyDescent="0.25">
      <c r="C17" s="15">
        <v>364</v>
      </c>
      <c r="D17" s="11">
        <v>2.46</v>
      </c>
      <c r="E17" s="18">
        <v>1.1599999999999999</v>
      </c>
      <c r="F17" s="12">
        <f t="shared" si="0"/>
        <v>23</v>
      </c>
      <c r="H17" s="13">
        <f t="shared" si="1"/>
        <v>1.23</v>
      </c>
      <c r="I17" s="1">
        <f t="shared" si="2"/>
        <v>1.0295000000000001</v>
      </c>
    </row>
    <row r="18" spans="1:9" x14ac:dyDescent="0.25">
      <c r="C18" s="15">
        <v>722</v>
      </c>
      <c r="D18" s="11">
        <v>2.5099999999999998</v>
      </c>
      <c r="E18" s="18">
        <v>1.3</v>
      </c>
      <c r="F18" s="12">
        <f t="shared" si="0"/>
        <v>25.499999999999989</v>
      </c>
      <c r="H18" s="13">
        <f t="shared" si="1"/>
        <v>1.2549999999999999</v>
      </c>
      <c r="I18" s="1">
        <f t="shared" si="2"/>
        <v>1.0295000000000001</v>
      </c>
    </row>
    <row r="19" spans="1:9" x14ac:dyDescent="0.25">
      <c r="C19" s="14">
        <v>761</v>
      </c>
      <c r="D19" s="11">
        <v>2.2000000000000002</v>
      </c>
      <c r="E19" s="18">
        <v>0.41</v>
      </c>
      <c r="F19" s="12">
        <f t="shared" ref="F19:F21" si="3">((D19-$D$2)/$D$2)*100</f>
        <v>10.000000000000009</v>
      </c>
      <c r="H19" s="13">
        <f t="shared" ref="H19:H21" si="4">(100+F19)/100</f>
        <v>1.1000000000000001</v>
      </c>
      <c r="I19" s="1">
        <f t="shared" si="2"/>
        <v>1.0295000000000001</v>
      </c>
    </row>
    <row r="20" spans="1:9" x14ac:dyDescent="0.25">
      <c r="C20" s="14">
        <v>842</v>
      </c>
      <c r="D20" s="11">
        <v>1.74</v>
      </c>
      <c r="E20" s="18">
        <v>-0.92</v>
      </c>
      <c r="F20" s="12">
        <f t="shared" si="3"/>
        <v>-13</v>
      </c>
      <c r="H20" s="13">
        <f t="shared" si="4"/>
        <v>0.87</v>
      </c>
      <c r="I20" s="1">
        <f t="shared" si="2"/>
        <v>1.0295000000000001</v>
      </c>
    </row>
    <row r="21" spans="1:9" x14ac:dyDescent="0.25">
      <c r="A21" s="12"/>
      <c r="B21" s="14"/>
      <c r="C21" s="15">
        <v>961</v>
      </c>
      <c r="D21" s="11">
        <v>1.76</v>
      </c>
      <c r="E21" s="18">
        <v>-0.86</v>
      </c>
      <c r="F21" s="12">
        <f t="shared" si="3"/>
        <v>-12</v>
      </c>
      <c r="H21" s="13">
        <f t="shared" si="4"/>
        <v>0.88</v>
      </c>
      <c r="I21" s="1">
        <f t="shared" si="2"/>
        <v>1.0295000000000001</v>
      </c>
    </row>
    <row r="22" spans="1:9" x14ac:dyDescent="0.25">
      <c r="A22" s="12"/>
      <c r="C22" s="11"/>
      <c r="D22" s="11"/>
      <c r="E22" s="22"/>
      <c r="F22" s="12"/>
      <c r="H22" s="13"/>
    </row>
    <row r="23" spans="1:9" x14ac:dyDescent="0.25">
      <c r="A23" s="10"/>
      <c r="C23" s="11"/>
      <c r="D23" s="11"/>
      <c r="E23" s="22"/>
      <c r="F23" s="12"/>
      <c r="H23" s="13"/>
    </row>
    <row r="24" spans="1:9" x14ac:dyDescent="0.25">
      <c r="A24" s="10"/>
      <c r="C24" s="11"/>
      <c r="D24" s="11"/>
      <c r="E24" s="22"/>
      <c r="F24" s="12"/>
      <c r="H24" s="13"/>
    </row>
    <row r="25" spans="1:9" x14ac:dyDescent="0.25">
      <c r="C25" s="11"/>
      <c r="D25" s="11"/>
      <c r="E25" s="22"/>
      <c r="F25" s="12"/>
      <c r="H25" s="13"/>
    </row>
    <row r="26" spans="1:9" x14ac:dyDescent="0.25">
      <c r="C26" s="11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l4QmFjXPedovI/m6urQ746AYvX0rVwwYK1Cu1BQgV1wKyo9E0sqNoIDvl9rh9zjuFOdSOYA4a7uq+DG2vufdRA==" saltValue="W9i+BTxxeTeDrHoTlBlyOg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https://reflabos.vito.be/ree/LABSVKL_2022-7_Deel3.xlsx</PublicURL>
    <DEEL xmlns="08cda046-0f15-45eb-a9d5-77306d3264cd">Deel 3</DEEL>
    <Ringtest xmlns="eba2475f-4c5c-418a-90c2-2b36802fc485">VKL</Ringtest>
    <Jaar xmlns="08cda046-0f15-45eb-a9d5-77306d3264cd">2022</Jaar>
    <Publicatiedatum xmlns="dda9e79c-c62e-445e-b991-197574827cb3">2023-03-02T10:13:05+00:00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41342E26-8A0D-4A6E-88C9-42C7A42B1476}"/>
</file>

<file path=customXml/itemProps2.xml><?xml version="1.0" encoding="utf-8"?>
<ds:datastoreItem xmlns:ds="http://schemas.openxmlformats.org/officeDocument/2006/customXml" ds:itemID="{4ED5B5AC-AA98-4392-B40B-7FD4BAA5155C}"/>
</file>

<file path=customXml/itemProps3.xml><?xml version="1.0" encoding="utf-8"?>
<ds:datastoreItem xmlns:ds="http://schemas.openxmlformats.org/officeDocument/2006/customXml" ds:itemID="{D19BE5C2-CEDA-4491-A646-095B1F35D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NH3 stap 1</vt:lpstr>
      <vt:lpstr>NH3 stap 2</vt:lpstr>
      <vt:lpstr>NH3 stap 3</vt:lpstr>
      <vt:lpstr>'NH3 stap 1'!Print_Area</vt:lpstr>
      <vt:lpstr>'NH3 stap 2'!Print_Area</vt:lpstr>
      <vt:lpstr>'NH3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2022-7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2023-02-27T09:50:51Z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