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12.xml" ContentType="application/vnd.openxmlformats-officedocument.drawing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Y:\Dienst_REE\Ringtesten\E0003 (L15W4) ringtesten LNElucht (LABS)\LABS2023\VKL2023\7. rapportering\Eindrapport\bijlagen eindrapport\Deel 3 per parameter\"/>
    </mc:Choice>
  </mc:AlternateContent>
  <xr:revisionPtr revIDLastSave="0" documentId="13_ncr:1_{3D1A76ED-DEC9-4C0B-B88C-F779D8D47069}" xr6:coauthVersionLast="47" xr6:coauthVersionMax="47" xr10:uidLastSave="{00000000-0000-0000-0000-000000000000}"/>
  <bookViews>
    <workbookView xWindow="28680" yWindow="-1395" windowWidth="29040" windowHeight="15840" tabRatio="849" xr2:uid="{00000000-000D-0000-FFFF-FFFF00000000}"/>
  </bookViews>
  <sheets>
    <sheet name="Chloorbenzeen" sheetId="33" r:id="rId1"/>
    <sheet name="Tetrachoormethaan" sheetId="34" r:id="rId2"/>
    <sheet name="Trichloormethaan" sheetId="30" r:id="rId3"/>
    <sheet name="2-chloorpropaan" sheetId="35" r:id="rId4"/>
    <sheet name="Methylacetaat" sheetId="29" r:id="rId5"/>
    <sheet name="Ethylacetaat" sheetId="31" r:id="rId6"/>
    <sheet name="2,6-Dimethylheptaan-4-on" sheetId="32" r:id="rId7"/>
    <sheet name="Aceton" sheetId="26" r:id="rId8"/>
    <sheet name="Tetrahydrofuraan" sheetId="36" r:id="rId9"/>
    <sheet name="D-n-buthylether" sheetId="27" r:id="rId10"/>
    <sheet name="Ethanol" sheetId="37" r:id="rId11"/>
    <sheet name="Propanol" sheetId="38" r:id="rId12"/>
  </sheets>
  <definedNames>
    <definedName name="_xlnm.Print_Area" localSheetId="6">'2,6-Dimethylheptaan-4-on'!$A$1:$W$26</definedName>
    <definedName name="_xlnm.Print_Area" localSheetId="3">'2-chloorpropaan'!$A$1:$W$28</definedName>
    <definedName name="_xlnm.Print_Area" localSheetId="7">Aceton!$A$1:$W$26</definedName>
    <definedName name="_xlnm.Print_Area" localSheetId="0">Chloorbenzeen!$A$1:$W$28</definedName>
    <definedName name="_xlnm.Print_Area" localSheetId="9">'D-n-buthylether'!$A$1:$W$27</definedName>
    <definedName name="_xlnm.Print_Area" localSheetId="10">Ethanol!$A$1:$W$27</definedName>
    <definedName name="_xlnm.Print_Area" localSheetId="5">Ethylacetaat!$A$1:$W$25</definedName>
    <definedName name="_xlnm.Print_Area" localSheetId="4">Methylacetaat!$A$1:$W$29</definedName>
    <definedName name="_xlnm.Print_Area" localSheetId="11">Propanol!$A$1:$W$27</definedName>
    <definedName name="_xlnm.Print_Area" localSheetId="1">Tetrachoormethaan!$A$1:$W$28</definedName>
    <definedName name="_xlnm.Print_Area" localSheetId="8">Tetrahydrofuraan!$A$1:$W$27</definedName>
    <definedName name="_xlnm.Print_Area" localSheetId="2">Trichloormethaan!$A$1:$W$27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33" l="1"/>
  <c r="D5" i="32"/>
  <c r="I16" i="38"/>
  <c r="F16" i="38"/>
  <c r="H16" i="38" s="1"/>
  <c r="I15" i="38"/>
  <c r="F15" i="38"/>
  <c r="H15" i="38" s="1"/>
  <c r="I14" i="38"/>
  <c r="F14" i="38"/>
  <c r="H14" i="38" s="1"/>
  <c r="I13" i="38"/>
  <c r="F13" i="38"/>
  <c r="H13" i="38" s="1"/>
  <c r="I12" i="38"/>
  <c r="F12" i="38"/>
  <c r="H12" i="38" s="1"/>
  <c r="I11" i="38"/>
  <c r="F11" i="38"/>
  <c r="H11" i="38" s="1"/>
  <c r="D6" i="38"/>
  <c r="D5" i="38"/>
  <c r="I16" i="37"/>
  <c r="F16" i="37"/>
  <c r="H16" i="37" s="1"/>
  <c r="I15" i="37"/>
  <c r="F15" i="37"/>
  <c r="H15" i="37" s="1"/>
  <c r="I14" i="37"/>
  <c r="F14" i="37"/>
  <c r="H14" i="37" s="1"/>
  <c r="I13" i="37"/>
  <c r="H13" i="37"/>
  <c r="F13" i="37"/>
  <c r="I12" i="37"/>
  <c r="F12" i="37"/>
  <c r="H12" i="37" s="1"/>
  <c r="I11" i="37"/>
  <c r="F11" i="37"/>
  <c r="H11" i="37" s="1"/>
  <c r="D6" i="37"/>
  <c r="D5" i="37"/>
  <c r="F11" i="35" l="1"/>
  <c r="H11" i="35" s="1"/>
  <c r="F11" i="29"/>
  <c r="F11" i="30"/>
  <c r="F11" i="31"/>
  <c r="F11" i="32"/>
  <c r="F11" i="26"/>
  <c r="F11" i="36"/>
  <c r="F11" i="27"/>
  <c r="F16" i="35"/>
  <c r="F15" i="35"/>
  <c r="F14" i="35"/>
  <c r="F13" i="35"/>
  <c r="F12" i="35"/>
  <c r="F16" i="29"/>
  <c r="F15" i="29"/>
  <c r="F14" i="29"/>
  <c r="F12" i="29"/>
  <c r="F16" i="30"/>
  <c r="F15" i="30"/>
  <c r="F14" i="30"/>
  <c r="F13" i="30"/>
  <c r="F12" i="30"/>
  <c r="F16" i="31"/>
  <c r="F15" i="31"/>
  <c r="F14" i="31"/>
  <c r="F13" i="31"/>
  <c r="F12" i="31"/>
  <c r="F16" i="32"/>
  <c r="F15" i="32"/>
  <c r="F14" i="32"/>
  <c r="F13" i="32"/>
  <c r="F12" i="32"/>
  <c r="F16" i="26"/>
  <c r="F15" i="26"/>
  <c r="F14" i="26"/>
  <c r="F13" i="26"/>
  <c r="F12" i="26"/>
  <c r="F16" i="36"/>
  <c r="F15" i="36"/>
  <c r="F14" i="36"/>
  <c r="F13" i="36"/>
  <c r="F12" i="36"/>
  <c r="F16" i="27"/>
  <c r="F15" i="27"/>
  <c r="F14" i="27"/>
  <c r="F13" i="27"/>
  <c r="F12" i="27"/>
  <c r="F16" i="34"/>
  <c r="F15" i="34"/>
  <c r="F14" i="34"/>
  <c r="F13" i="34"/>
  <c r="F12" i="34"/>
  <c r="F12" i="33"/>
  <c r="F13" i="33"/>
  <c r="F14" i="33"/>
  <c r="F15" i="33"/>
  <c r="F16" i="33"/>
  <c r="F11" i="33"/>
  <c r="I11" i="35"/>
  <c r="H15" i="29" l="1"/>
  <c r="H15" i="30"/>
  <c r="H15" i="31"/>
  <c r="H15" i="32"/>
  <c r="H15" i="26"/>
  <c r="H15" i="36"/>
  <c r="H15" i="27"/>
  <c r="H16" i="31"/>
  <c r="H12" i="34"/>
  <c r="H13" i="34"/>
  <c r="H14" i="34"/>
  <c r="H15" i="34"/>
  <c r="H16" i="34"/>
  <c r="H12" i="35"/>
  <c r="H13" i="35"/>
  <c r="H14" i="35"/>
  <c r="H15" i="35"/>
  <c r="H16" i="35"/>
  <c r="H12" i="29"/>
  <c r="H13" i="29"/>
  <c r="H14" i="29"/>
  <c r="H16" i="29"/>
  <c r="H12" i="30"/>
  <c r="H13" i="30"/>
  <c r="H14" i="30"/>
  <c r="H16" i="30"/>
  <c r="H12" i="31"/>
  <c r="H13" i="31"/>
  <c r="H14" i="31"/>
  <c r="H12" i="32"/>
  <c r="H13" i="32"/>
  <c r="H14" i="32"/>
  <c r="H16" i="32"/>
  <c r="H12" i="26"/>
  <c r="H13" i="26"/>
  <c r="H14" i="26"/>
  <c r="H16" i="26"/>
  <c r="H12" i="36"/>
  <c r="H13" i="36"/>
  <c r="H14" i="36"/>
  <c r="H16" i="36"/>
  <c r="H12" i="27"/>
  <c r="H13" i="27"/>
  <c r="H14" i="27"/>
  <c r="H16" i="27"/>
  <c r="H12" i="33"/>
  <c r="H13" i="33"/>
  <c r="H14" i="33"/>
  <c r="H15" i="33"/>
  <c r="H16" i="33"/>
  <c r="I11" i="33"/>
  <c r="I16" i="36"/>
  <c r="I15" i="36"/>
  <c r="I14" i="36"/>
  <c r="I13" i="36"/>
  <c r="I12" i="36"/>
  <c r="I11" i="36"/>
  <c r="H11" i="36"/>
  <c r="D6" i="36"/>
  <c r="D5" i="36"/>
  <c r="D6" i="34" l="1"/>
  <c r="D6" i="29"/>
  <c r="D6" i="30"/>
  <c r="D6" i="31"/>
  <c r="D6" i="26"/>
  <c r="D6" i="27"/>
  <c r="D6" i="35"/>
  <c r="D5" i="35"/>
  <c r="I16" i="35"/>
  <c r="I15" i="35"/>
  <c r="I14" i="35"/>
  <c r="I13" i="35"/>
  <c r="I12" i="35"/>
  <c r="H11" i="31" l="1"/>
  <c r="I11" i="31"/>
  <c r="H11" i="34"/>
  <c r="I11" i="34"/>
  <c r="I12" i="34"/>
  <c r="I13" i="34"/>
  <c r="I14" i="34"/>
  <c r="I15" i="34"/>
  <c r="I16" i="34"/>
  <c r="D5" i="29"/>
  <c r="D5" i="30"/>
  <c r="D5" i="31"/>
  <c r="D5" i="26"/>
  <c r="D5" i="27"/>
  <c r="D5" i="34"/>
  <c r="D5" i="33"/>
  <c r="H11" i="30" l="1"/>
  <c r="H11" i="27"/>
  <c r="I11" i="27"/>
  <c r="H11" i="26" l="1"/>
  <c r="I11" i="26"/>
  <c r="I12" i="27" l="1"/>
  <c r="I13" i="27"/>
  <c r="I14" i="27"/>
  <c r="I15" i="27"/>
  <c r="I16" i="27"/>
  <c r="I12" i="32"/>
  <c r="I13" i="32"/>
  <c r="I14" i="32"/>
  <c r="I15" i="32"/>
  <c r="I16" i="32"/>
  <c r="H11" i="32"/>
  <c r="I11" i="32"/>
  <c r="I12" i="31"/>
  <c r="I13" i="31"/>
  <c r="I14" i="31"/>
  <c r="I15" i="31"/>
  <c r="I16" i="31"/>
  <c r="I12" i="30"/>
  <c r="I13" i="30"/>
  <c r="I14" i="30"/>
  <c r="I15" i="30"/>
  <c r="I16" i="30"/>
  <c r="I12" i="29"/>
  <c r="I13" i="29"/>
  <c r="I14" i="29"/>
  <c r="I15" i="29"/>
  <c r="I16" i="29"/>
  <c r="I12" i="33"/>
  <c r="I13" i="33"/>
  <c r="I14" i="33"/>
  <c r="I15" i="33"/>
  <c r="I16" i="33"/>
  <c r="I12" i="26" l="1"/>
  <c r="I13" i="26"/>
  <c r="I14" i="26"/>
  <c r="I15" i="26"/>
  <c r="I16" i="26"/>
  <c r="I11" i="30"/>
  <c r="I11" i="29"/>
  <c r="H11" i="29" l="1"/>
  <c r="D6" i="33"/>
</calcChain>
</file>

<file path=xl/sharedStrings.xml><?xml version="1.0" encoding="utf-8"?>
<sst xmlns="http://schemas.openxmlformats.org/spreadsheetml/2006/main" count="228" uniqueCount="29">
  <si>
    <t>Labonr.</t>
  </si>
  <si>
    <t/>
  </si>
  <si>
    <t>%</t>
  </si>
  <si>
    <t>Referentiewaarde:</t>
  </si>
  <si>
    <r>
      <t>mg/Nm</t>
    </r>
    <r>
      <rPr>
        <vertAlign val="superscript"/>
        <sz val="12"/>
        <color theme="1"/>
        <rFont val="Calibri"/>
        <family val="2"/>
        <scheme val="minor"/>
      </rPr>
      <t>3</t>
    </r>
  </si>
  <si>
    <t>Parameter:</t>
  </si>
  <si>
    <t>Aantal Labo's:</t>
  </si>
  <si>
    <t>Z-Score 
(statistisch)</t>
  </si>
  <si>
    <t>Resultaat</t>
  </si>
  <si>
    <t>Statistisch gemiddelde:</t>
  </si>
  <si>
    <t>Statistisch standaard afw. abs.:</t>
  </si>
  <si>
    <t>Statistisch standaard afw. rel.:</t>
  </si>
  <si>
    <t xml:space="preserve"> </t>
  </si>
  <si>
    <t>-</t>
  </si>
  <si>
    <t>Trichloormethaan</t>
  </si>
  <si>
    <t>Ethylacetaat</t>
  </si>
  <si>
    <t>Di-n-buthylether</t>
  </si>
  <si>
    <t>Ethanol</t>
  </si>
  <si>
    <t>Labo</t>
  </si>
  <si>
    <t>Gemiddelde</t>
  </si>
  <si>
    <t>%Afw 
(tov stat. gemid.)</t>
  </si>
  <si>
    <t>Propanol</t>
  </si>
  <si>
    <t>Tetrahydrofuraan</t>
  </si>
  <si>
    <t>Aceton</t>
  </si>
  <si>
    <t>Methylacetaat</t>
  </si>
  <si>
    <t>Tetrachloormethaan</t>
  </si>
  <si>
    <t>Chloorbenzeen</t>
  </si>
  <si>
    <t>2,6-Dimethylheptaan-4-on</t>
  </si>
  <si>
    <t>2-Chloorpropaan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</si>
</sst>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mbria"/>
      <family val="1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2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6">
    <xf numFmtId="0" fontId="0" fillId="0" borderId="0" xfId="0"/>
    <xf numFmtId="2" fontId="5" fillId="2" borderId="0" xfId="0" applyNumberFormat="1" applyFont="1" applyFill="1" applyAlignment="1" applyProtection="1">
      <alignment horizontal="center" vertical="center"/>
      <protection hidden="1"/>
    </xf>
    <xf numFmtId="2" fontId="7" fillId="2" borderId="0" xfId="1" applyNumberFormat="1" applyFont="1" applyFill="1" applyAlignment="1" applyProtection="1">
      <alignment horizontal="righ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Alignment="1" applyProtection="1">
      <alignment horizontal="right" vertical="center"/>
      <protection hidden="1"/>
    </xf>
    <xf numFmtId="2" fontId="4" fillId="2" borderId="0" xfId="1" applyNumberFormat="1" applyFont="1" applyFill="1" applyAlignment="1" applyProtection="1">
      <alignment horizontal="center" vertical="center"/>
      <protection hidden="1"/>
    </xf>
    <xf numFmtId="9" fontId="4" fillId="2" borderId="0" xfId="5" applyFont="1" applyFill="1" applyAlignment="1" applyProtection="1">
      <alignment horizontal="center" vertical="center"/>
      <protection hidden="1"/>
    </xf>
    <xf numFmtId="2" fontId="5" fillId="2" borderId="0" xfId="0" applyNumberFormat="1" applyFont="1" applyFill="1" applyAlignment="1" applyProtection="1">
      <alignment horizontal="left" vertical="center"/>
      <protection hidden="1"/>
    </xf>
    <xf numFmtId="2" fontId="4" fillId="2" borderId="0" xfId="1" applyNumberFormat="1" applyFont="1" applyFill="1" applyAlignment="1" applyProtection="1">
      <alignment horizontal="center" vertical="center" wrapText="1"/>
      <protection hidden="1"/>
    </xf>
    <xf numFmtId="1" fontId="4" fillId="2" borderId="0" xfId="1" applyNumberFormat="1" applyFont="1" applyFill="1" applyAlignment="1" applyProtection="1">
      <alignment horizontal="center" vertical="center"/>
      <protection hidden="1"/>
    </xf>
    <xf numFmtId="1" fontId="4" fillId="2" borderId="0" xfId="1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Alignment="1" applyProtection="1">
      <alignment horizontal="center" vertical="center"/>
      <protection hidden="1"/>
    </xf>
    <xf numFmtId="1" fontId="4" fillId="2" borderId="0" xfId="5" applyNumberFormat="1" applyFont="1" applyFill="1" applyBorder="1" applyAlignment="1" applyProtection="1">
      <alignment horizontal="center" vertical="center"/>
      <protection hidden="1"/>
    </xf>
    <xf numFmtId="164" fontId="5" fillId="2" borderId="0" xfId="5" applyNumberFormat="1" applyFont="1" applyFill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center" vertical="center"/>
      <protection hidden="1"/>
    </xf>
    <xf numFmtId="1" fontId="5" fillId="2" borderId="0" xfId="0" applyNumberFormat="1" applyFont="1" applyFill="1" applyBorder="1" applyAlignment="1" applyProtection="1">
      <alignment horizontal="center" vertical="center"/>
      <protection hidden="1"/>
    </xf>
    <xf numFmtId="165" fontId="5" fillId="2" borderId="0" xfId="0" applyNumberFormat="1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center" vertical="center"/>
      <protection hidden="1"/>
    </xf>
    <xf numFmtId="2" fontId="4" fillId="2" borderId="0" xfId="1" applyNumberFormat="1" applyFont="1" applyFill="1" applyBorder="1" applyAlignment="1" applyProtection="1">
      <alignment horizontal="center" vertical="center"/>
      <protection hidden="1"/>
    </xf>
    <xf numFmtId="49" fontId="10" fillId="0" borderId="0" xfId="0" applyNumberFormat="1" applyFont="1" applyFill="1" applyBorder="1" applyAlignment="1" applyProtection="1">
      <alignment horizontal="left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5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left" wrapText="1"/>
      <protection hidden="1"/>
    </xf>
    <xf numFmtId="0" fontId="0" fillId="2" borderId="0" xfId="0" applyFill="1" applyBorder="1" applyProtection="1">
      <protection hidden="1"/>
    </xf>
    <xf numFmtId="0" fontId="9" fillId="2" borderId="0" xfId="0" applyFont="1" applyFill="1" applyBorder="1" applyAlignment="1" applyProtection="1">
      <alignment horizontal="center" wrapText="1"/>
      <protection hidden="1"/>
    </xf>
    <xf numFmtId="0" fontId="9" fillId="2" borderId="0" xfId="0" applyFont="1" applyFill="1" applyBorder="1" applyAlignment="1" applyProtection="1">
      <alignment wrapText="1"/>
      <protection hidden="1"/>
    </xf>
    <xf numFmtId="1" fontId="5" fillId="2" borderId="0" xfId="0" applyNumberFormat="1" applyFont="1" applyFill="1" applyAlignment="1" applyProtection="1">
      <alignment horizontal="center" vertical="center"/>
      <protection hidden="1"/>
    </xf>
    <xf numFmtId="2" fontId="4" fillId="2" borderId="0" xfId="0" applyNumberFormat="1" applyFont="1" applyFill="1" applyBorder="1" applyAlignment="1" applyProtection="1">
      <alignment horizontal="center" vertical="center"/>
      <protection hidden="1"/>
    </xf>
    <xf numFmtId="49" fontId="0" fillId="0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11" fillId="2" borderId="0" xfId="0" quotePrefix="1" applyFont="1" applyFill="1" applyBorder="1" applyAlignment="1" applyProtection="1">
      <alignment horizont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165" fontId="4" fillId="2" borderId="0" xfId="1" applyNumberFormat="1" applyFont="1" applyFill="1" applyAlignment="1" applyProtection="1">
      <alignment horizontal="center" vertical="center"/>
      <protection hidden="1"/>
    </xf>
    <xf numFmtId="49" fontId="0" fillId="2" borderId="0" xfId="0" applyNumberFormat="1" applyFont="1" applyFill="1" applyBorder="1" applyAlignment="1">
      <alignment horizontal="center"/>
    </xf>
    <xf numFmtId="49" fontId="12" fillId="2" borderId="0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vertical="center"/>
      <protection hidden="1"/>
    </xf>
    <xf numFmtId="165" fontId="4" fillId="2" borderId="0" xfId="1" applyNumberFormat="1" applyFont="1" applyFill="1" applyBorder="1" applyAlignment="1" applyProtection="1">
      <alignment horizontal="center" vertical="center"/>
      <protection hidden="1"/>
    </xf>
    <xf numFmtId="2" fontId="13" fillId="2" borderId="0" xfId="0" applyNumberFormat="1" applyFont="1" applyFill="1" applyBorder="1" applyAlignment="1">
      <alignment horizontal="center"/>
    </xf>
    <xf numFmtId="1" fontId="5" fillId="2" borderId="0" xfId="5" applyNumberFormat="1" applyFont="1" applyFill="1" applyBorder="1" applyAlignment="1" applyProtection="1">
      <alignment horizontal="center" vertical="center"/>
      <protection hidden="1"/>
    </xf>
    <xf numFmtId="165" fontId="5" fillId="2" borderId="0" xfId="5" applyNumberFormat="1" applyFont="1" applyFill="1" applyBorder="1" applyAlignment="1" applyProtection="1">
      <alignment horizontal="center" vertical="center"/>
      <protection hidden="1"/>
    </xf>
    <xf numFmtId="2" fontId="5" fillId="2" borderId="0" xfId="5" applyNumberFormat="1" applyFont="1" applyFill="1" applyBorder="1" applyAlignment="1" applyProtection="1">
      <alignment horizontal="center" vertical="center"/>
      <protection hidden="1"/>
    </xf>
    <xf numFmtId="10" fontId="5" fillId="2" borderId="0" xfId="5" applyNumberFormat="1" applyFont="1" applyFill="1" applyBorder="1" applyAlignment="1" applyProtection="1">
      <alignment horizontal="center" vertical="center"/>
      <protection hidden="1"/>
    </xf>
    <xf numFmtId="2" fontId="6" fillId="2" borderId="0" xfId="0" applyNumberFormat="1" applyFont="1" applyFill="1" applyBorder="1" applyAlignment="1" applyProtection="1">
      <alignment horizontal="left" vertical="center"/>
      <protection hidden="1"/>
    </xf>
    <xf numFmtId="2" fontId="7" fillId="2" borderId="0" xfId="1" applyNumberFormat="1" applyFont="1" applyFill="1" applyAlignment="1" applyProtection="1">
      <alignment horizontal="center" vertical="center"/>
      <protection hidden="1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Percent" xfId="5" builtinId="5"/>
    <cellStyle name="Percent 2" xfId="4" xr:uid="{00000000-0005-0000-0000-000005000000}"/>
  </cellStyles>
  <dxfs count="36"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  <dxf>
      <font>
        <color theme="0"/>
      </font>
      <fill>
        <patternFill>
          <bgColor rgb="FFFF0000"/>
        </patternFill>
      </fill>
    </dxf>
    <dxf>
      <font>
        <color auto="1"/>
      </font>
      <fill>
        <patternFill>
          <bgColor rgb="FFFFC000"/>
        </patternFill>
      </fill>
    </dxf>
    <dxf>
      <fill>
        <patternFill>
          <bgColor rgb="FF90EE9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Chloorbenzeen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Chloorbenzeen!$H$10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Chloorbenzeen!$C$11:$C$16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Chloorbenzeen!$F$11:$F$16</c:f>
              <c:numCache>
                <c:formatCode>0</c:formatCode>
                <c:ptCount val="6"/>
                <c:pt idx="0">
                  <c:v>-6.20805369127517</c:v>
                </c:pt>
                <c:pt idx="1">
                  <c:v>-23.322147651006706</c:v>
                </c:pt>
                <c:pt idx="2">
                  <c:v>6.5436241610738204</c:v>
                </c:pt>
                <c:pt idx="3">
                  <c:v>3.5234899328859051</c:v>
                </c:pt>
                <c:pt idx="4">
                  <c:v>8.2214765100671183</c:v>
                </c:pt>
                <c:pt idx="5">
                  <c:v>3.1879194630872547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181-4E48-88F4-A5D91BFD40A4}"/>
            </c:ext>
          </c:extLst>
        </c:ser>
        <c:ser>
          <c:idx val="1"/>
          <c:order val="1"/>
          <c:tx>
            <c:strRef>
              <c:f>Chloorbenzeen!$I$10</c:f>
              <c:strCache>
                <c:ptCount val="1"/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Chloorbenzeen!$I$11:$I$16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8A-4AFC-85E4-750D2435F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At val="-25"/>
        <c:auto val="1"/>
        <c:lblAlgn val="ctr"/>
        <c:lblOffset val="100"/>
        <c:noMultiLvlLbl val="1"/>
      </c:catAx>
      <c:valAx>
        <c:axId val="36167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%</a:t>
                </a:r>
                <a:r>
                  <a:rPr lang="en-US" baseline="0"/>
                  <a:t> afwijking tov statistisch gemiddelde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167270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Di-n-buthylether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'D-n-buthylether'!$H$10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'D-n-buthylether'!$C$11:$C$16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'D-n-buthylether'!$F$11:$F$16</c:f>
              <c:numCache>
                <c:formatCode>0</c:formatCode>
                <c:ptCount val="6"/>
                <c:pt idx="0">
                  <c:v>5.4117647058823497</c:v>
                </c:pt>
                <c:pt idx="1">
                  <c:v>-37.490196078431374</c:v>
                </c:pt>
                <c:pt idx="2">
                  <c:v>9.0196078431372584</c:v>
                </c:pt>
                <c:pt idx="3">
                  <c:v>-8.8627450980392215</c:v>
                </c:pt>
                <c:pt idx="4">
                  <c:v>15.294117647058819</c:v>
                </c:pt>
                <c:pt idx="5">
                  <c:v>3.5294117647058769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8-4519-8BE4-7EB5C55A6704}"/>
            </c:ext>
          </c:extLst>
        </c:ser>
        <c:ser>
          <c:idx val="1"/>
          <c:order val="1"/>
          <c:tx>
            <c:strRef>
              <c:f>'D-n-buthylether'!$I$10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'D-n-buthylether'!$C$11:$C$16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'D-n-buthylether'!$I$11:$I$16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18-4519-8BE4-7EB5C55A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50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BE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Ethanol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Ethanol!$C$11:$C$16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Ethanol!$F$11:$F$16</c:f>
              <c:numCache>
                <c:formatCode>0</c:formatCode>
                <c:ptCount val="6"/>
                <c:pt idx="0">
                  <c:v>-23.107890499194841</c:v>
                </c:pt>
                <c:pt idx="1">
                  <c:v>-11.674718196457322</c:v>
                </c:pt>
                <c:pt idx="2">
                  <c:v>21.578099838969404</c:v>
                </c:pt>
                <c:pt idx="3">
                  <c:v>-1.7713365539452548</c:v>
                </c:pt>
                <c:pt idx="4">
                  <c:v>2.254428341384858</c:v>
                </c:pt>
                <c:pt idx="5">
                  <c:v>12.721417069243158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2C-40A0-8642-50C52DF46E38}"/>
            </c:ext>
          </c:extLst>
        </c:ser>
        <c:ser>
          <c:idx val="1"/>
          <c:order val="1"/>
          <c:tx>
            <c:strRef>
              <c:f>Ethanol!$I$10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Ethanol!$C$11:$C$16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Ethanol!$I$11:$I$16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2C-40A0-8642-50C52DF46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30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Propanol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Propanol!$H$10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Propanol!$C$11:$C$16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Propanol!$F$11:$F$16</c:f>
              <c:numCache>
                <c:formatCode>0</c:formatCode>
                <c:ptCount val="6"/>
                <c:pt idx="0">
                  <c:v>-10.74514038876889</c:v>
                </c:pt>
                <c:pt idx="1">
                  <c:v>-1.2958963282937281</c:v>
                </c:pt>
                <c:pt idx="2">
                  <c:v>7.4514038876889801</c:v>
                </c:pt>
                <c:pt idx="3">
                  <c:v>-0.53995680345571206</c:v>
                </c:pt>
                <c:pt idx="4">
                  <c:v>-0.64794816414687362</c:v>
                </c:pt>
                <c:pt idx="5">
                  <c:v>5.8315334773218241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C1-4CD7-8544-0C644F75FF2A}"/>
            </c:ext>
          </c:extLst>
        </c:ser>
        <c:ser>
          <c:idx val="1"/>
          <c:order val="1"/>
          <c:tx>
            <c:strRef>
              <c:f>Propanol!$I$10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Propanol!$C$11:$C$16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Propanol!$I$11:$I$16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0C1-4CD7-8544-0C644F75FF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15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Tetrachloormethaan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4640666313544662E-2"/>
          <c:y val="0.13742413044137941"/>
          <c:w val="0.78395478115875528"/>
          <c:h val="0.71150280487848783"/>
        </c:manualLayout>
      </c:layout>
      <c:lineChart>
        <c:grouping val="standard"/>
        <c:varyColors val="0"/>
        <c:ser>
          <c:idx val="0"/>
          <c:order val="0"/>
          <c:tx>
            <c:strRef>
              <c:f>Tetrachoormethaan!$H$10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Tetrachoormethaan!$C$11:$C$16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Tetrachoormethaan!$F$11:$F$16</c:f>
              <c:numCache>
                <c:formatCode>0</c:formatCode>
                <c:ptCount val="6"/>
                <c:pt idx="1">
                  <c:v>0.12259910093993108</c:v>
                </c:pt>
                <c:pt idx="2">
                  <c:v>-1.920719248058854</c:v>
                </c:pt>
                <c:pt idx="3">
                  <c:v>-2.492848385778502</c:v>
                </c:pt>
                <c:pt idx="4">
                  <c:v>2.1659174499386982</c:v>
                </c:pt>
                <c:pt idx="5">
                  <c:v>2.1659174499386982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BB2-42C3-A17C-733B2B1971A1}"/>
            </c:ext>
          </c:extLst>
        </c:ser>
        <c:ser>
          <c:idx val="1"/>
          <c:order val="1"/>
          <c:tx>
            <c:strRef>
              <c:f>Tetrachoormethaan!$I$10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val>
            <c:numRef>
              <c:f>Tetrachoormethaan!$I$11:$I$16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480-4381-A618-1469A50A4C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860096"/>
        <c:axId val="362615936"/>
      </c:lineChart>
      <c:catAx>
        <c:axId val="361860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15936"/>
        <c:crossesAt val="-3"/>
        <c:auto val="1"/>
        <c:lblAlgn val="ctr"/>
        <c:lblOffset val="100"/>
        <c:noMultiLvlLbl val="1"/>
      </c:catAx>
      <c:valAx>
        <c:axId val="362615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7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layout>
            <c:manualLayout>
              <c:xMode val="edge"/>
              <c:yMode val="edge"/>
              <c:x val="0"/>
              <c:y val="0.14117518837388096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36186009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Trichloormethaan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Trichloormethaan!$H$10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Trichloormethaan!$C$11:$C$16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Trichloormethaan!$F$11:$F$16</c:f>
              <c:numCache>
                <c:formatCode>0</c:formatCode>
                <c:ptCount val="6"/>
                <c:pt idx="0">
                  <c:v>-18.013165769000594</c:v>
                </c:pt>
                <c:pt idx="1">
                  <c:v>10.712148414123282</c:v>
                </c:pt>
                <c:pt idx="2">
                  <c:v>13.704368641532009</c:v>
                </c:pt>
                <c:pt idx="3">
                  <c:v>-3.8898862956313547</c:v>
                </c:pt>
                <c:pt idx="4">
                  <c:v>1.7354877318970625</c:v>
                </c:pt>
                <c:pt idx="5">
                  <c:v>-4.2489527229204036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4A-4C54-ACD2-3B5E7B7AAE10}"/>
            </c:ext>
          </c:extLst>
        </c:ser>
        <c:ser>
          <c:idx val="1"/>
          <c:order val="1"/>
          <c:tx>
            <c:strRef>
              <c:f>Trichloormethaan!$I$10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Trichloormethaan!$C$11:$C$16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Trichloormethaan!$I$11:$I$16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54A-4C54-ACD2-3B5E7B7AA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57280"/>
        <c:axId val="362659200"/>
      </c:lineChart>
      <c:catAx>
        <c:axId val="36265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9200"/>
        <c:crossesAt val="-20"/>
        <c:auto val="1"/>
        <c:lblAlgn val="ctr"/>
        <c:lblOffset val="100"/>
        <c:noMultiLvlLbl val="1"/>
      </c:catAx>
      <c:valAx>
        <c:axId val="3626592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7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65728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2-Chloorpropaan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'2-chloorpropaan'!$H$10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'2-chloorpropaan'!$C$11:$C$16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'2-chloorpropaan'!$F$11:$F$16</c:f>
              <c:numCache>
                <c:formatCode>0</c:formatCode>
                <c:ptCount val="6"/>
                <c:pt idx="0">
                  <c:v>-18.538088947600169</c:v>
                </c:pt>
                <c:pt idx="1">
                  <c:v>-2.35579040070454</c:v>
                </c:pt>
                <c:pt idx="2">
                  <c:v>0.17613386173491871</c:v>
                </c:pt>
                <c:pt idx="3">
                  <c:v>1.4090708938793497</c:v>
                </c:pt>
                <c:pt idx="4">
                  <c:v>6.7811536767943608</c:v>
                </c:pt>
                <c:pt idx="5">
                  <c:v>3.4786437692646492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F1A-4935-8154-14B8710D4830}"/>
            </c:ext>
          </c:extLst>
        </c:ser>
        <c:ser>
          <c:idx val="1"/>
          <c:order val="1"/>
          <c:tx>
            <c:strRef>
              <c:f>'2-chloorpropaan'!$I$10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'2-chloorpropaan'!$C$11:$C$16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'2-chloorpropaan'!$I$11:$I$16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1A-4935-8154-14B8710D48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672704"/>
        <c:axId val="361674624"/>
      </c:lineChart>
      <c:catAx>
        <c:axId val="361672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1674624"/>
        <c:crossesAt val="-20"/>
        <c:auto val="1"/>
        <c:lblAlgn val="ctr"/>
        <c:lblOffset val="100"/>
        <c:noMultiLvlLbl val="1"/>
      </c:catAx>
      <c:valAx>
        <c:axId val="3616746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7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167270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Methylacetaat</a:t>
            </a:r>
          </a:p>
        </c:rich>
      </c:tx>
      <c:layout>
        <c:manualLayout>
          <c:xMode val="edge"/>
          <c:yMode val="edge"/>
          <c:x val="0.46203357887670404"/>
          <c:y val="3.9012381819173082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Methylacetaat!$H$10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Methylacetaat!$C$11:$C$16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Methylacetaat!$F$11:$F$16</c:f>
              <c:numCache>
                <c:formatCode>0</c:formatCode>
                <c:ptCount val="6"/>
                <c:pt idx="0">
                  <c:v>-12.467500309520858</c:v>
                </c:pt>
                <c:pt idx="1">
                  <c:v>-4.9151912838925371</c:v>
                </c:pt>
                <c:pt idx="3">
                  <c:v>3.194255292806746</c:v>
                </c:pt>
                <c:pt idx="4">
                  <c:v>7.7132598737154803</c:v>
                </c:pt>
                <c:pt idx="5">
                  <c:v>6.4751764268911689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93-4596-B5DD-320C3F9E24DC}"/>
            </c:ext>
          </c:extLst>
        </c:ser>
        <c:ser>
          <c:idx val="1"/>
          <c:order val="1"/>
          <c:tx>
            <c:strRef>
              <c:f>Methylacetaat!$I$10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Methylacetaat!$C$11:$C$16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Methylacetaat!$I$11:$I$16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93-4596-B5DD-320C3F9E2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649856"/>
        <c:axId val="362652032"/>
      </c:lineChart>
      <c:catAx>
        <c:axId val="3626498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652032"/>
        <c:crossesAt val="-15"/>
        <c:auto val="1"/>
        <c:lblAlgn val="ctr"/>
        <c:lblOffset val="100"/>
        <c:noMultiLvlLbl val="1"/>
      </c:catAx>
      <c:valAx>
        <c:axId val="3626520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layout>
            <c:manualLayout>
              <c:xMode val="edge"/>
              <c:yMode val="edge"/>
              <c:x val="7.0555555555555554E-3"/>
              <c:y val="0.1278278234225431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36264985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Ethylacetaat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Ethylacetaat!$H$10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Ethylacetaat!$C$11:$C$16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Ethylacetaat!$F$11:$F$16</c:f>
              <c:numCache>
                <c:formatCode>0</c:formatCode>
                <c:ptCount val="6"/>
                <c:pt idx="0">
                  <c:v>-7.8673815515920715</c:v>
                </c:pt>
                <c:pt idx="1">
                  <c:v>-6.9920122551701436</c:v>
                </c:pt>
                <c:pt idx="2">
                  <c:v>-0.42674253200568663</c:v>
                </c:pt>
                <c:pt idx="3">
                  <c:v>0.79877448298501363</c:v>
                </c:pt>
                <c:pt idx="4">
                  <c:v>10.515373673268416</c:v>
                </c:pt>
                <c:pt idx="5">
                  <c:v>3.9501039501039572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C1B-47CB-8B82-B9D6CED57115}"/>
            </c:ext>
          </c:extLst>
        </c:ser>
        <c:ser>
          <c:idx val="1"/>
          <c:order val="1"/>
          <c:tx>
            <c:strRef>
              <c:f>Ethylacetaat!$I$10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Ethylacetaat!$C$11:$C$16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Ethylacetaat!$I$11:$I$16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1B-47CB-8B82-B9D6CED57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23200"/>
        <c:axId val="362729472"/>
      </c:lineChart>
      <c:catAx>
        <c:axId val="36272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29472"/>
        <c:crossesAt val="-15"/>
        <c:auto val="1"/>
        <c:lblAlgn val="ctr"/>
        <c:lblOffset val="100"/>
        <c:noMultiLvlLbl val="1"/>
      </c:catAx>
      <c:valAx>
        <c:axId val="36272947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723200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 sz="1800" b="1" i="0" u="none" strike="noStrike" baseline="0">
                <a:effectLst/>
              </a:rPr>
              <a:t>2,6-Dimethylheptaan-4-on</a:t>
            </a:r>
            <a:endParaRPr lang="nl-BE" b="1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'2,6-Dimethylheptaan-4-on'!$H$10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'2,6-Dimethylheptaan-4-on'!$C$11:$C$16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'2,6-Dimethylheptaan-4-on'!$F$11:$F$16</c:f>
              <c:numCache>
                <c:formatCode>0</c:formatCode>
                <c:ptCount val="6"/>
                <c:pt idx="0">
                  <c:v>25.851393188854505</c:v>
                </c:pt>
                <c:pt idx="1">
                  <c:v>-54.179566563467496</c:v>
                </c:pt>
                <c:pt idx="2">
                  <c:v>12.229102167182663</c:v>
                </c:pt>
                <c:pt idx="3">
                  <c:v>-15.402476780185761</c:v>
                </c:pt>
                <c:pt idx="4">
                  <c:v>21.517027863777084</c:v>
                </c:pt>
                <c:pt idx="5">
                  <c:v>1.393188854489162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3A-4332-8611-1366C07E8D1E}"/>
            </c:ext>
          </c:extLst>
        </c:ser>
        <c:ser>
          <c:idx val="1"/>
          <c:order val="1"/>
          <c:tx>
            <c:strRef>
              <c:f>'2,6-Dimethylheptaan-4-on'!$I$10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'2,6-Dimethylheptaan-4-on'!$C$11:$C$16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'2,6-Dimethylheptaan-4-on'!$I$11:$I$16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3A-4332-8611-1366C07E8D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796544"/>
        <c:axId val="362798464"/>
      </c:lineChart>
      <c:catAx>
        <c:axId val="362796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798464"/>
        <c:crossesAt val="-60"/>
        <c:auto val="1"/>
        <c:lblAlgn val="ctr"/>
        <c:lblOffset val="100"/>
        <c:noMultiLvlLbl val="1"/>
      </c:catAx>
      <c:valAx>
        <c:axId val="36279846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796544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Aceton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Aceton!$H$10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Aceton!$C$11:$C$16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Aceton!$F$11:$F$16</c:f>
              <c:numCache>
                <c:formatCode>0</c:formatCode>
                <c:ptCount val="6"/>
                <c:pt idx="0">
                  <c:v>3.322380430814166</c:v>
                </c:pt>
                <c:pt idx="1">
                  <c:v>-6.5352318364366528</c:v>
                </c:pt>
                <c:pt idx="2">
                  <c:v>10.259218692953628</c:v>
                </c:pt>
                <c:pt idx="3">
                  <c:v>-10.295728368017526</c:v>
                </c:pt>
                <c:pt idx="4">
                  <c:v>5.8780576852865991</c:v>
                </c:pt>
                <c:pt idx="5">
                  <c:v>-2.5191675794085477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24F-4879-BF63-1D90D98FF974}"/>
            </c:ext>
          </c:extLst>
        </c:ser>
        <c:ser>
          <c:idx val="1"/>
          <c:order val="1"/>
          <c:tx>
            <c:strRef>
              <c:f>Aceton!$I$10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Aceton!$C$11:$C$16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Aceton!$I$11:$I$16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24F-4879-BF63-1D90D98FF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48096"/>
        <c:axId val="362950016"/>
      </c:lineChart>
      <c:catAx>
        <c:axId val="362948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2950016"/>
        <c:crossesAt val="-15"/>
        <c:auto val="1"/>
        <c:lblAlgn val="ctr"/>
        <c:lblOffset val="100"/>
        <c:noMultiLvlLbl val="1"/>
      </c:catAx>
      <c:valAx>
        <c:axId val="362950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294809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nl-BE"/>
              <a:t>Tetrahydrofuraan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Tetrahydrofuraan!$H$10</c:f>
              <c:strCache>
                <c:ptCount val="1"/>
                <c:pt idx="0">
                  <c:v>Labo</c:v>
                </c:pt>
              </c:strCache>
            </c:strRef>
          </c:tx>
          <c:spPr>
            <a:ln>
              <a:noFill/>
            </a:ln>
          </c:spPr>
          <c:cat>
            <c:numRef>
              <c:f>Tetrahydrofuraan!$C$11:$C$16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Tetrahydrofuraan!$F$11:$F$16</c:f>
              <c:numCache>
                <c:formatCode>0</c:formatCode>
                <c:ptCount val="6"/>
                <c:pt idx="0">
                  <c:v>-5.1593323216995426</c:v>
                </c:pt>
                <c:pt idx="1">
                  <c:v>-9.8634294385432391</c:v>
                </c:pt>
                <c:pt idx="2">
                  <c:v>0.91047040971169191</c:v>
                </c:pt>
                <c:pt idx="3">
                  <c:v>-0.75872534142640102</c:v>
                </c:pt>
                <c:pt idx="4">
                  <c:v>10.015174506828531</c:v>
                </c:pt>
                <c:pt idx="5">
                  <c:v>4.7040971168437107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B4-4ABE-BDA6-2A0B4A80EEE5}"/>
            </c:ext>
          </c:extLst>
        </c:ser>
        <c:ser>
          <c:idx val="1"/>
          <c:order val="1"/>
          <c:tx>
            <c:strRef>
              <c:f>Tetrahydrofuraan!$I$10</c:f>
              <c:strCache>
                <c:ptCount val="1"/>
                <c:pt idx="0">
                  <c:v>Gemiddelde</c:v>
                </c:pt>
              </c:strCache>
            </c:strRef>
          </c:tx>
          <c:spPr>
            <a:ln w="28575">
              <a:solidFill>
                <a:srgbClr val="C00000"/>
              </a:solidFill>
            </a:ln>
          </c:spPr>
          <c:marker>
            <c:symbol val="none"/>
          </c:marker>
          <c:cat>
            <c:numRef>
              <c:f>Tetrahydrofuraan!$C$11:$C$16</c:f>
              <c:numCache>
                <c:formatCode>General</c:formatCode>
                <c:ptCount val="6"/>
                <c:pt idx="0">
                  <c:v>187</c:v>
                </c:pt>
                <c:pt idx="1">
                  <c:v>215</c:v>
                </c:pt>
                <c:pt idx="2">
                  <c:v>324</c:v>
                </c:pt>
                <c:pt idx="3">
                  <c:v>445</c:v>
                </c:pt>
                <c:pt idx="4">
                  <c:v>761</c:v>
                </c:pt>
                <c:pt idx="5">
                  <c:v>961</c:v>
                </c:pt>
              </c:numCache>
            </c:numRef>
          </c:cat>
          <c:val>
            <c:numRef>
              <c:f>Tetrahydrofuraan!$I$11:$I$16</c:f>
              <c:numCache>
                <c:formatCode>0.00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B4-4ABE-BDA6-2A0B4A80E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64416"/>
        <c:axId val="363166336"/>
      </c:lineChart>
      <c:catAx>
        <c:axId val="3631644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nl-BE"/>
                  <a:t>Labo's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363166336"/>
        <c:crossesAt val="-15"/>
        <c:auto val="1"/>
        <c:lblAlgn val="ctr"/>
        <c:lblOffset val="100"/>
        <c:noMultiLvlLbl val="1"/>
      </c:catAx>
      <c:valAx>
        <c:axId val="3631663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 i="0" baseline="0">
                    <a:effectLst/>
                  </a:rPr>
                  <a:t>% afwijking tov statistisch gemiddelde</a:t>
                </a:r>
                <a:endParaRPr lang="en-BE" sz="1200">
                  <a:effectLst/>
                </a:endParaRPr>
              </a:p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363164416"/>
        <c:crosses val="autoZero"/>
        <c:crossBetween val="midCat"/>
      </c:valAx>
    </c:plotArea>
    <c:legend>
      <c:legendPos val="r"/>
      <c:legendEntry>
        <c:idx val="1"/>
        <c:delete val="1"/>
      </c:legendEntry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559593</xdr:colOff>
      <xdr:row>8</xdr:row>
      <xdr:rowOff>202404</xdr:rowOff>
    </xdr:from>
    <xdr:to>
      <xdr:col>18</xdr:col>
      <xdr:colOff>332247</xdr:colOff>
      <xdr:row>23</xdr:row>
      <xdr:rowOff>159091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678656</xdr:colOff>
      <xdr:row>8</xdr:row>
      <xdr:rowOff>78578</xdr:rowOff>
    </xdr:from>
    <xdr:to>
      <xdr:col>20</xdr:col>
      <xdr:colOff>570375</xdr:colOff>
      <xdr:row>22</xdr:row>
      <xdr:rowOff>47172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821531</xdr:colOff>
      <xdr:row>8</xdr:row>
      <xdr:rowOff>78578</xdr:rowOff>
    </xdr:from>
    <xdr:to>
      <xdr:col>21</xdr:col>
      <xdr:colOff>106031</xdr:colOff>
      <xdr:row>22</xdr:row>
      <xdr:rowOff>47172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A20BE4A-81C6-48ED-BE62-99B1A0988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726281</xdr:colOff>
      <xdr:row>8</xdr:row>
      <xdr:rowOff>19048</xdr:rowOff>
    </xdr:from>
    <xdr:to>
      <xdr:col>21</xdr:col>
      <xdr:colOff>10781</xdr:colOff>
      <xdr:row>21</xdr:row>
      <xdr:rowOff>190048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CAA9C1-0A68-45C0-A50D-F4576D573C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23812</xdr:colOff>
      <xdr:row>8</xdr:row>
      <xdr:rowOff>183359</xdr:rowOff>
    </xdr:from>
    <xdr:to>
      <xdr:col>21</xdr:col>
      <xdr:colOff>141749</xdr:colOff>
      <xdr:row>23</xdr:row>
      <xdr:rowOff>140046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797719</xdr:colOff>
      <xdr:row>8</xdr:row>
      <xdr:rowOff>190497</xdr:rowOff>
    </xdr:from>
    <xdr:to>
      <xdr:col>21</xdr:col>
      <xdr:colOff>82219</xdr:colOff>
      <xdr:row>23</xdr:row>
      <xdr:rowOff>147184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738188</xdr:colOff>
      <xdr:row>8</xdr:row>
      <xdr:rowOff>95249</xdr:rowOff>
    </xdr:from>
    <xdr:to>
      <xdr:col>21</xdr:col>
      <xdr:colOff>248907</xdr:colOff>
      <xdr:row>23</xdr:row>
      <xdr:rowOff>51936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13103F3-2A7D-4670-B1A0-140A53AFE1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11906</xdr:colOff>
      <xdr:row>8</xdr:row>
      <xdr:rowOff>119062</xdr:rowOff>
    </xdr:from>
    <xdr:to>
      <xdr:col>21</xdr:col>
      <xdr:colOff>129843</xdr:colOff>
      <xdr:row>23</xdr:row>
      <xdr:rowOff>75749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750095</xdr:colOff>
      <xdr:row>8</xdr:row>
      <xdr:rowOff>128586</xdr:rowOff>
    </xdr:from>
    <xdr:to>
      <xdr:col>21</xdr:col>
      <xdr:colOff>34595</xdr:colOff>
      <xdr:row>23</xdr:row>
      <xdr:rowOff>85273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785812</xdr:colOff>
      <xdr:row>8</xdr:row>
      <xdr:rowOff>195261</xdr:rowOff>
    </xdr:from>
    <xdr:to>
      <xdr:col>21</xdr:col>
      <xdr:colOff>70312</xdr:colOff>
      <xdr:row>23</xdr:row>
      <xdr:rowOff>151948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785812</xdr:colOff>
      <xdr:row>8</xdr:row>
      <xdr:rowOff>130970</xdr:rowOff>
    </xdr:from>
    <xdr:to>
      <xdr:col>21</xdr:col>
      <xdr:colOff>70312</xdr:colOff>
      <xdr:row>23</xdr:row>
      <xdr:rowOff>87657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726280</xdr:colOff>
      <xdr:row>8</xdr:row>
      <xdr:rowOff>209547</xdr:rowOff>
    </xdr:from>
    <xdr:to>
      <xdr:col>21</xdr:col>
      <xdr:colOff>10780</xdr:colOff>
      <xdr:row>23</xdr:row>
      <xdr:rowOff>166234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AA065B1-2228-46B0-9B93-796398BE7A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7.85546875" style="1" customWidth="1"/>
    <col min="7" max="7" width="9.140625" style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26</v>
      </c>
      <c r="E1" s="37"/>
      <c r="F1" s="3" t="s">
        <v>12</v>
      </c>
    </row>
    <row r="2" spans="1:11" ht="18" x14ac:dyDescent="0.25">
      <c r="C2" s="4" t="s">
        <v>3</v>
      </c>
      <c r="D2" s="14" t="s">
        <v>13</v>
      </c>
      <c r="E2" s="1" t="s">
        <v>4</v>
      </c>
    </row>
    <row r="3" spans="1:11" ht="18" x14ac:dyDescent="0.25">
      <c r="C3" s="4" t="s">
        <v>9</v>
      </c>
      <c r="D3" s="14">
        <v>11.92</v>
      </c>
      <c r="E3" s="1" t="s">
        <v>4</v>
      </c>
      <c r="F3" s="5"/>
    </row>
    <row r="4" spans="1:11" ht="18" x14ac:dyDescent="0.25">
      <c r="C4" s="4" t="s">
        <v>10</v>
      </c>
      <c r="D4" s="14">
        <v>1.22</v>
      </c>
      <c r="E4" s="1" t="s">
        <v>4</v>
      </c>
      <c r="F4" s="5"/>
    </row>
    <row r="5" spans="1:11" x14ac:dyDescent="0.25">
      <c r="C5" s="4" t="s">
        <v>11</v>
      </c>
      <c r="D5" s="43">
        <f>D4/D3</f>
        <v>0.10234899328859061</v>
      </c>
      <c r="E5" s="1" t="s">
        <v>2</v>
      </c>
      <c r="F5" s="6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/>
      <c r="J10" s="7"/>
      <c r="K10" s="7"/>
    </row>
    <row r="11" spans="1:11" x14ac:dyDescent="0.25">
      <c r="B11" s="10"/>
      <c r="C11" s="29">
        <v>187</v>
      </c>
      <c r="D11" s="14">
        <v>11.18</v>
      </c>
      <c r="E11" s="39">
        <v>-0.6</v>
      </c>
      <c r="F11" s="12">
        <f>((D11-$D$3)/$D$3)*100</f>
        <v>-6.20805369127517</v>
      </c>
      <c r="H11" s="13">
        <f>(100+F11)/100</f>
        <v>0.93791946308724827</v>
      </c>
      <c r="I11" s="7" t="e">
        <f>1+($D$3-$D$2)/$D$2</f>
        <v>#VALUE!</v>
      </c>
      <c r="J11" s="7"/>
      <c r="K11" s="7"/>
    </row>
    <row r="12" spans="1:11" x14ac:dyDescent="0.25">
      <c r="B12" s="10"/>
      <c r="C12" s="29">
        <v>215</v>
      </c>
      <c r="D12" s="14">
        <v>9.14</v>
      </c>
      <c r="E12" s="39">
        <v>-2.27</v>
      </c>
      <c r="F12" s="12">
        <f t="shared" ref="F12:F16" si="0">((D12-$D$3)/$D$3)*100</f>
        <v>-23.322147651006706</v>
      </c>
      <c r="H12" s="13">
        <f t="shared" ref="H12:H16" si="1">(100+F12)/100</f>
        <v>0.76677852348993303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0"/>
      <c r="C13" s="29">
        <v>324</v>
      </c>
      <c r="D13" s="14">
        <v>12.7</v>
      </c>
      <c r="E13" s="39">
        <v>0.64</v>
      </c>
      <c r="F13" s="12">
        <f t="shared" si="0"/>
        <v>6.5436241610738204</v>
      </c>
      <c r="H13" s="13">
        <f t="shared" si="1"/>
        <v>1.0654362416107381</v>
      </c>
      <c r="I13" s="7" t="e">
        <f t="shared" si="2"/>
        <v>#VALUE!</v>
      </c>
      <c r="J13" s="7"/>
      <c r="K13" s="7"/>
    </row>
    <row r="14" spans="1:11" x14ac:dyDescent="0.25">
      <c r="B14" s="10"/>
      <c r="C14" s="29">
        <v>445</v>
      </c>
      <c r="D14" s="14">
        <v>12.34</v>
      </c>
      <c r="E14" s="39">
        <v>0.35</v>
      </c>
      <c r="F14" s="12">
        <f t="shared" si="0"/>
        <v>3.5234899328859051</v>
      </c>
      <c r="H14" s="13">
        <f t="shared" si="1"/>
        <v>1.0352348993288591</v>
      </c>
      <c r="I14" s="7" t="e">
        <f t="shared" si="2"/>
        <v>#VALUE!</v>
      </c>
      <c r="J14" s="7"/>
      <c r="K14" s="7"/>
    </row>
    <row r="15" spans="1:11" x14ac:dyDescent="0.25">
      <c r="B15" s="10"/>
      <c r="C15" s="29">
        <v>761</v>
      </c>
      <c r="D15" s="14">
        <v>12.9</v>
      </c>
      <c r="E15" s="39">
        <v>0.8</v>
      </c>
      <c r="F15" s="12">
        <f t="shared" si="0"/>
        <v>8.2214765100671183</v>
      </c>
      <c r="H15" s="13">
        <f t="shared" si="1"/>
        <v>1.0822147651006713</v>
      </c>
      <c r="I15" s="7" t="e">
        <f t="shared" si="2"/>
        <v>#VALUE!</v>
      </c>
      <c r="J15" s="7"/>
      <c r="K15" s="7"/>
    </row>
    <row r="16" spans="1:11" x14ac:dyDescent="0.25">
      <c r="B16" s="10"/>
      <c r="C16" s="29">
        <v>961</v>
      </c>
      <c r="D16" s="14">
        <v>12.3</v>
      </c>
      <c r="E16" s="39">
        <v>0.31</v>
      </c>
      <c r="F16" s="12">
        <f t="shared" si="0"/>
        <v>3.1879194630872547</v>
      </c>
      <c r="H16" s="13">
        <f t="shared" si="1"/>
        <v>1.0318791946308725</v>
      </c>
      <c r="I16" s="7" t="e">
        <f t="shared" si="2"/>
        <v>#VALUE!</v>
      </c>
      <c r="J16" s="7"/>
      <c r="K16" s="7"/>
    </row>
    <row r="17" spans="1:11" x14ac:dyDescent="0.25">
      <c r="B17" s="10"/>
      <c r="C17" s="29"/>
      <c r="E17" s="33"/>
      <c r="F17" s="12"/>
      <c r="H17" s="13"/>
      <c r="I17" s="7"/>
      <c r="J17" s="7"/>
      <c r="K17" s="7"/>
    </row>
    <row r="18" spans="1:11" x14ac:dyDescent="0.25">
      <c r="B18" s="10"/>
      <c r="C18" s="29"/>
      <c r="E18" s="33"/>
      <c r="F18" s="12"/>
      <c r="H18" s="13"/>
      <c r="I18" s="7"/>
      <c r="J18" s="7"/>
      <c r="K18" s="7"/>
    </row>
    <row r="19" spans="1:11" x14ac:dyDescent="0.25">
      <c r="A19" s="14"/>
      <c r="B19" s="10"/>
      <c r="C19" s="29"/>
      <c r="E19" s="33"/>
      <c r="F19" s="12"/>
      <c r="H19" s="13"/>
      <c r="I19" s="7"/>
      <c r="J19" s="7"/>
      <c r="K19" s="7"/>
    </row>
    <row r="20" spans="1:11" x14ac:dyDescent="0.25">
      <c r="A20" s="14"/>
      <c r="B20" s="10"/>
      <c r="C20" s="30"/>
      <c r="E20" s="33"/>
      <c r="F20" s="12"/>
      <c r="H20" s="13"/>
      <c r="I20" s="7"/>
      <c r="J20" s="7"/>
      <c r="K20" s="7"/>
    </row>
    <row r="21" spans="1:11" x14ac:dyDescent="0.25">
      <c r="A21" s="15"/>
      <c r="B21" s="10"/>
      <c r="C21" s="29"/>
      <c r="E21" s="33"/>
      <c r="F21" s="12"/>
      <c r="H21" s="13"/>
      <c r="I21" s="7"/>
      <c r="J21" s="7"/>
      <c r="K21" s="7"/>
    </row>
    <row r="22" spans="1:11" x14ac:dyDescent="0.25">
      <c r="C22" s="29"/>
      <c r="E22" s="33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6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C27" s="14"/>
      <c r="E27" s="14"/>
      <c r="F27" s="14"/>
      <c r="H27" s="7"/>
      <c r="I27" s="7"/>
      <c r="J27" s="7"/>
      <c r="K27" s="7"/>
    </row>
    <row r="28" spans="1:11" x14ac:dyDescent="0.25">
      <c r="C28" s="14"/>
      <c r="E28" s="14"/>
      <c r="F28" s="14"/>
      <c r="H28" s="7"/>
      <c r="I28" s="7"/>
      <c r="J28" s="7"/>
      <c r="K28" s="7"/>
    </row>
    <row r="29" spans="1:11" x14ac:dyDescent="0.25">
      <c r="C29" s="14"/>
      <c r="E29" s="14"/>
      <c r="F29" s="14"/>
      <c r="H29" s="7"/>
      <c r="I29" s="7"/>
      <c r="J29" s="7"/>
      <c r="K29" s="7"/>
    </row>
    <row r="30" spans="1:11" x14ac:dyDescent="0.25">
      <c r="C30" s="17"/>
      <c r="D30" s="17"/>
      <c r="F30" s="17"/>
      <c r="H30" s="7"/>
      <c r="I30" s="7"/>
      <c r="J30" s="7"/>
      <c r="K30" s="7"/>
    </row>
    <row r="31" spans="1:11" x14ac:dyDescent="0.25">
      <c r="C31" s="17"/>
      <c r="D31" s="17"/>
      <c r="F31" s="17"/>
      <c r="H31" s="7"/>
      <c r="I31" s="7"/>
      <c r="J31" s="7"/>
      <c r="K31" s="7"/>
    </row>
    <row r="33" spans="3:7" x14ac:dyDescent="0.25">
      <c r="C33" s="17"/>
      <c r="D33" s="17"/>
      <c r="F33" s="17"/>
    </row>
    <row r="34" spans="3:7" x14ac:dyDescent="0.25">
      <c r="C34" s="17"/>
      <c r="D34" s="17"/>
      <c r="F34" s="17"/>
    </row>
    <row r="35" spans="3:7" x14ac:dyDescent="0.25">
      <c r="C35" s="17"/>
      <c r="D35" s="17"/>
      <c r="F35" s="17"/>
    </row>
    <row r="36" spans="3:7" x14ac:dyDescent="0.25">
      <c r="C36" s="17"/>
      <c r="D36" s="17"/>
      <c r="F36" s="17"/>
    </row>
    <row r="37" spans="3:7" x14ac:dyDescent="0.25">
      <c r="C37" s="17"/>
      <c r="D37" s="17"/>
      <c r="F37" s="11"/>
    </row>
    <row r="38" spans="3:7" x14ac:dyDescent="0.25">
      <c r="C38" s="17"/>
      <c r="D38" s="17"/>
      <c r="F38" s="17"/>
      <c r="G38" s="17"/>
    </row>
    <row r="47" spans="3:7" x14ac:dyDescent="0.25">
      <c r="C47" s="14"/>
      <c r="E47" s="14"/>
      <c r="F47" s="14"/>
    </row>
    <row r="51" spans="3:8" x14ac:dyDescent="0.25">
      <c r="C51" s="14"/>
      <c r="E51" s="14"/>
      <c r="F51" s="14"/>
    </row>
    <row r="53" spans="3:8" x14ac:dyDescent="0.25">
      <c r="E53" s="14"/>
      <c r="F53" s="14"/>
    </row>
    <row r="54" spans="3:8" x14ac:dyDescent="0.25">
      <c r="E54" s="14"/>
      <c r="F54" s="14"/>
    </row>
    <row r="55" spans="3:8" x14ac:dyDescent="0.25">
      <c r="E55" s="14"/>
      <c r="F55" s="14"/>
    </row>
    <row r="56" spans="3:8" x14ac:dyDescent="0.25">
      <c r="E56" s="14"/>
      <c r="F56" s="14"/>
    </row>
    <row r="57" spans="3:8" x14ac:dyDescent="0.25">
      <c r="E57" s="14"/>
      <c r="F57" s="14"/>
    </row>
    <row r="58" spans="3:8" x14ac:dyDescent="0.25">
      <c r="C58" s="14"/>
      <c r="F58" s="14"/>
      <c r="G58" s="14"/>
      <c r="H58" s="1" t="s">
        <v>1</v>
      </c>
    </row>
  </sheetData>
  <sheetProtection algorithmName="SHA-512" hashValue="dbuZnAAkUcM/ZYqIRZwafqCJh3CQUIMgJvU6TFJLk/CJMIqoMuKnm+YJmM2EMVi9s8lgmvY20nhbrno/My+DXg==" saltValue="EoPOtY9BN8ftigMZl3zwoA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6">
    <cfRule type="cellIs" dxfId="35" priority="1" stopIfTrue="1" operator="between">
      <formula>-2</formula>
      <formula>2</formula>
    </cfRule>
    <cfRule type="cellIs" dxfId="34" priority="2" stopIfTrue="1" operator="between">
      <formula>-3</formula>
      <formula>3</formula>
    </cfRule>
    <cfRule type="cellIs" dxfId="3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16</v>
      </c>
      <c r="E1" s="20"/>
      <c r="F1" s="3"/>
    </row>
    <row r="2" spans="1:11" ht="18" x14ac:dyDescent="0.25">
      <c r="C2" s="4" t="s">
        <v>3</v>
      </c>
      <c r="D2" s="40" t="s">
        <v>13</v>
      </c>
      <c r="E2" s="1" t="s">
        <v>4</v>
      </c>
    </row>
    <row r="3" spans="1:11" ht="18" x14ac:dyDescent="0.25">
      <c r="C3" s="4" t="s">
        <v>9</v>
      </c>
      <c r="D3" s="42">
        <v>12.75</v>
      </c>
      <c r="E3" s="1" t="s">
        <v>4</v>
      </c>
      <c r="F3" s="5"/>
    </row>
    <row r="4" spans="1:11" ht="18" x14ac:dyDescent="0.25">
      <c r="C4" s="4" t="s">
        <v>10</v>
      </c>
      <c r="D4" s="42">
        <v>2.08</v>
      </c>
      <c r="E4" s="1" t="s">
        <v>4</v>
      </c>
      <c r="F4" s="5"/>
    </row>
    <row r="5" spans="1:11" x14ac:dyDescent="0.25">
      <c r="C5" s="4" t="s">
        <v>11</v>
      </c>
      <c r="D5" s="43">
        <f>D4/D3</f>
        <v>0.16313725490196079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9">
        <v>187</v>
      </c>
      <c r="D11" s="38">
        <v>13.44</v>
      </c>
      <c r="E11" s="39">
        <v>0.33</v>
      </c>
      <c r="F11" s="12">
        <f>((D11-$D$3)/$D$3)*100</f>
        <v>5.4117647058823497</v>
      </c>
      <c r="H11" s="13">
        <f>(100+F11)/100</f>
        <v>1.0541176470588234</v>
      </c>
      <c r="I11" s="7" t="e">
        <f>1+($D$3-$D$2)/$D$2</f>
        <v>#VALUE!</v>
      </c>
      <c r="J11" s="7"/>
      <c r="K11" s="7"/>
    </row>
    <row r="12" spans="1:11" x14ac:dyDescent="0.25">
      <c r="B12" s="14"/>
      <c r="C12" s="29">
        <v>215</v>
      </c>
      <c r="D12" s="10">
        <v>7.97</v>
      </c>
      <c r="E12" s="39">
        <v>-2.2999999999999998</v>
      </c>
      <c r="F12" s="12">
        <f t="shared" ref="F12:F16" si="0">((D12-$D$3)/$D$3)*100</f>
        <v>-37.490196078431374</v>
      </c>
      <c r="H12" s="13">
        <f t="shared" ref="H12:H16" si="1">(100+F12)/100</f>
        <v>0.6250980392156863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4"/>
      <c r="C13" s="29">
        <v>324</v>
      </c>
      <c r="D13" s="38">
        <v>13.9</v>
      </c>
      <c r="E13" s="39">
        <v>0.55000000000000004</v>
      </c>
      <c r="F13" s="12">
        <f t="shared" si="0"/>
        <v>9.0196078431372584</v>
      </c>
      <c r="H13" s="13">
        <f t="shared" si="1"/>
        <v>1.0901960784313727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0">
        <v>11.62</v>
      </c>
      <c r="E14" s="39">
        <v>-0.54</v>
      </c>
      <c r="F14" s="12">
        <f t="shared" si="0"/>
        <v>-8.8627450980392215</v>
      </c>
      <c r="H14" s="13">
        <f t="shared" si="1"/>
        <v>0.91137254901960774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0">
        <v>14.7</v>
      </c>
      <c r="E15" s="39">
        <v>0.94</v>
      </c>
      <c r="F15" s="12">
        <f t="shared" si="0"/>
        <v>15.294117647058819</v>
      </c>
      <c r="H15" s="13">
        <f t="shared" si="1"/>
        <v>1.1529411764705881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38">
        <v>13.2</v>
      </c>
      <c r="E16" s="39">
        <v>0.22</v>
      </c>
      <c r="F16" s="12">
        <f t="shared" si="0"/>
        <v>3.5294117647058769</v>
      </c>
      <c r="H16" s="13">
        <f t="shared" si="1"/>
        <v>1.0352941176470589</v>
      </c>
      <c r="I16" s="7" t="e">
        <f t="shared" si="2"/>
        <v>#VALUE!</v>
      </c>
      <c r="J16" s="7"/>
      <c r="K16" s="7"/>
    </row>
    <row r="17" spans="1:11" x14ac:dyDescent="0.25">
      <c r="C17" s="29"/>
      <c r="D17" s="32"/>
      <c r="E17" s="33"/>
      <c r="F17" s="12"/>
      <c r="H17" s="13"/>
      <c r="I17" s="7"/>
      <c r="J17" s="7"/>
      <c r="K17" s="7"/>
    </row>
    <row r="18" spans="1:11" x14ac:dyDescent="0.25">
      <c r="C18" s="29"/>
      <c r="D18" s="9"/>
      <c r="E18" s="33"/>
      <c r="F18" s="12"/>
      <c r="H18" s="13"/>
      <c r="I18" s="7"/>
      <c r="J18" s="7"/>
      <c r="K18" s="7"/>
    </row>
    <row r="19" spans="1:11" x14ac:dyDescent="0.25">
      <c r="C19" s="29"/>
      <c r="D19" s="9"/>
      <c r="E19" s="33"/>
      <c r="F19" s="12"/>
      <c r="H19" s="13"/>
      <c r="I19" s="7"/>
      <c r="J19" s="7"/>
      <c r="K19" s="7"/>
    </row>
    <row r="20" spans="1:11" x14ac:dyDescent="0.25">
      <c r="B20" s="24"/>
      <c r="C20" s="30"/>
      <c r="D20" s="9"/>
      <c r="E20" s="33"/>
      <c r="F20" s="12"/>
      <c r="H20" s="13"/>
      <c r="I20" s="7"/>
      <c r="J20" s="7"/>
      <c r="K20" s="7"/>
    </row>
    <row r="21" spans="1:11" x14ac:dyDescent="0.25">
      <c r="A21" s="15"/>
      <c r="C21" s="29"/>
      <c r="D21" s="32"/>
      <c r="E21" s="33"/>
      <c r="F21" s="12"/>
      <c r="H21" s="13"/>
      <c r="I21" s="7"/>
      <c r="J21" s="7"/>
      <c r="K21" s="7"/>
    </row>
    <row r="22" spans="1:11" x14ac:dyDescent="0.25">
      <c r="A22" s="14"/>
      <c r="C22" s="29"/>
      <c r="D22" s="9"/>
      <c r="E22" s="34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MRcgmag0L/mubMwr2yJQIRpHtqANCYssiWqQpB5kjh0uqiYdJ+38UqcuxLr6SzaZ9YbRRlNA4Ufyy8+UB+oG3Q==" saltValue="MU7ZKQRThhslD9UczxUo3w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6">
    <cfRule type="cellIs" dxfId="8" priority="1" stopIfTrue="1" operator="between">
      <formula>-2</formula>
      <formula>2</formula>
    </cfRule>
    <cfRule type="cellIs" dxfId="7" priority="2" stopIfTrue="1" operator="between">
      <formula>-3</formula>
      <formula>3</formula>
    </cfRule>
    <cfRule type="cellIs" dxfId="6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97568-E7AD-4E25-B37E-B6F656B1EDE8}"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17</v>
      </c>
      <c r="E1" s="35"/>
      <c r="F1" s="36"/>
    </row>
    <row r="2" spans="1:11" ht="18" x14ac:dyDescent="0.25">
      <c r="C2" s="4" t="s">
        <v>3</v>
      </c>
      <c r="D2" s="40" t="s">
        <v>13</v>
      </c>
      <c r="E2" s="1" t="s">
        <v>4</v>
      </c>
    </row>
    <row r="3" spans="1:11" ht="18" x14ac:dyDescent="0.25">
      <c r="C3" s="4" t="s">
        <v>9</v>
      </c>
      <c r="D3" s="42">
        <v>12.42</v>
      </c>
      <c r="E3" s="1" t="s">
        <v>4</v>
      </c>
      <c r="F3" s="5"/>
    </row>
    <row r="4" spans="1:11" ht="18" x14ac:dyDescent="0.25">
      <c r="C4" s="4" t="s">
        <v>10</v>
      </c>
      <c r="D4" s="42">
        <v>2.2799999999999998</v>
      </c>
      <c r="E4" s="1" t="s">
        <v>4</v>
      </c>
      <c r="F4" s="5"/>
    </row>
    <row r="5" spans="1:11" x14ac:dyDescent="0.25">
      <c r="C5" s="4" t="s">
        <v>11</v>
      </c>
      <c r="D5" s="43">
        <f>D4/D3</f>
        <v>0.18357487922705312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9">
        <v>187</v>
      </c>
      <c r="D11" s="38">
        <v>9.5500000000000007</v>
      </c>
      <c r="E11" s="39">
        <v>-1.26</v>
      </c>
      <c r="F11" s="12">
        <f>((D11-$D$3)/$D$3)*100</f>
        <v>-23.107890499194841</v>
      </c>
      <c r="H11" s="13">
        <f>(100+F11)/100</f>
        <v>0.76892109500805161</v>
      </c>
      <c r="I11" s="7" t="e">
        <f>1+($D$3-$D$2)/$D$2</f>
        <v>#VALUE!</v>
      </c>
      <c r="J11" s="7"/>
      <c r="K11" s="7"/>
    </row>
    <row r="12" spans="1:11" x14ac:dyDescent="0.25">
      <c r="B12" s="14"/>
      <c r="C12" s="29">
        <v>215</v>
      </c>
      <c r="D12" s="10">
        <v>10.97</v>
      </c>
      <c r="E12" s="39">
        <v>-0.64</v>
      </c>
      <c r="F12" s="12">
        <f t="shared" ref="F12:F16" si="0">((D12-$D$3)/$D$3)*100</f>
        <v>-11.674718196457322</v>
      </c>
      <c r="H12" s="13">
        <f t="shared" ref="H12:H16" si="1">(100+F12)/100</f>
        <v>0.88325281803542677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4"/>
      <c r="C13" s="29">
        <v>324</v>
      </c>
      <c r="D13" s="38">
        <v>15.1</v>
      </c>
      <c r="E13" s="39">
        <v>1.18</v>
      </c>
      <c r="F13" s="12">
        <f t="shared" si="0"/>
        <v>21.578099838969404</v>
      </c>
      <c r="H13" s="13">
        <f t="shared" si="1"/>
        <v>1.2157809983896941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0">
        <v>12.2</v>
      </c>
      <c r="E14" s="39">
        <v>-0.1</v>
      </c>
      <c r="F14" s="12">
        <f t="shared" si="0"/>
        <v>-1.7713365539452548</v>
      </c>
      <c r="H14" s="13">
        <f t="shared" si="1"/>
        <v>0.98228663446054743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0">
        <v>12.7</v>
      </c>
      <c r="E15" s="39">
        <v>0.12</v>
      </c>
      <c r="F15" s="12">
        <f t="shared" si="0"/>
        <v>2.254428341384858</v>
      </c>
      <c r="H15" s="13">
        <f t="shared" si="1"/>
        <v>1.0225442834138485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38">
        <v>14</v>
      </c>
      <c r="E16" s="39">
        <v>0.69</v>
      </c>
      <c r="F16" s="12">
        <f t="shared" si="0"/>
        <v>12.721417069243158</v>
      </c>
      <c r="H16" s="13">
        <f t="shared" si="1"/>
        <v>1.1272141706924317</v>
      </c>
      <c r="I16" s="7" t="e">
        <f t="shared" si="2"/>
        <v>#VALUE!</v>
      </c>
      <c r="J16" s="7"/>
      <c r="K16" s="7"/>
    </row>
    <row r="17" spans="1:11" x14ac:dyDescent="0.25">
      <c r="C17" s="29"/>
      <c r="D17" s="32"/>
      <c r="E17" s="33"/>
      <c r="F17" s="12"/>
      <c r="H17" s="13"/>
      <c r="I17" s="7"/>
      <c r="J17" s="7"/>
      <c r="K17" s="7"/>
    </row>
    <row r="18" spans="1:11" x14ac:dyDescent="0.25">
      <c r="C18" s="29"/>
      <c r="D18" s="9"/>
      <c r="E18" s="33"/>
      <c r="F18" s="12"/>
      <c r="H18" s="13"/>
      <c r="I18" s="7"/>
      <c r="J18" s="7"/>
      <c r="K18" s="7"/>
    </row>
    <row r="19" spans="1:11" x14ac:dyDescent="0.25">
      <c r="C19" s="29"/>
      <c r="D19" s="9"/>
      <c r="E19" s="33"/>
      <c r="F19" s="12"/>
      <c r="H19" s="13"/>
      <c r="I19" s="7"/>
      <c r="J19" s="7"/>
      <c r="K19" s="7"/>
    </row>
    <row r="20" spans="1:11" x14ac:dyDescent="0.25">
      <c r="B20" s="24"/>
      <c r="C20" s="30"/>
      <c r="D20" s="9"/>
      <c r="E20" s="33"/>
      <c r="F20" s="12"/>
      <c r="H20" s="13"/>
      <c r="I20" s="7"/>
      <c r="J20" s="7"/>
      <c r="K20" s="7"/>
    </row>
    <row r="21" spans="1:11" x14ac:dyDescent="0.25">
      <c r="A21" s="15"/>
      <c r="C21" s="29"/>
      <c r="D21" s="32"/>
      <c r="E21" s="33"/>
      <c r="F21" s="12"/>
      <c r="H21" s="13"/>
      <c r="I21" s="7"/>
      <c r="J21" s="7"/>
      <c r="K21" s="7"/>
    </row>
    <row r="22" spans="1:11" x14ac:dyDescent="0.25">
      <c r="A22" s="14"/>
      <c r="C22" s="29"/>
      <c r="D22" s="9"/>
      <c r="E22" s="34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OiFmkxSDMYtPhYb94OBtQBduNqjfNdOChG+gmvkSBV6ACPtCw+cWVZPKfCU9CTT8zdFiRo0B1/FxrH2USXSrfA==" saltValue="l9nOgADR88h4ZWFiYcojNA==" spinCount="100000" sheet="1" objects="1" scenarios="1" selectLockedCells="1" selectUnlockedCells="1"/>
  <conditionalFormatting sqref="E11:E16">
    <cfRule type="cellIs" dxfId="5" priority="1" stopIfTrue="1" operator="between">
      <formula>-2</formula>
      <formula>2</formula>
    </cfRule>
    <cfRule type="cellIs" dxfId="4" priority="2" stopIfTrue="1" operator="between">
      <formula>-3</formula>
      <formula>3</formula>
    </cfRule>
    <cfRule type="cellIs" dxfId="3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1D2A9-6895-4DC6-A8B4-2E56BC029273}"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21</v>
      </c>
      <c r="E1" s="35"/>
      <c r="F1" s="36"/>
    </row>
    <row r="2" spans="1:11" ht="18" x14ac:dyDescent="0.25">
      <c r="C2" s="4" t="s">
        <v>3</v>
      </c>
      <c r="D2" s="40" t="s">
        <v>13</v>
      </c>
      <c r="E2" s="1" t="s">
        <v>4</v>
      </c>
    </row>
    <row r="3" spans="1:11" ht="18" x14ac:dyDescent="0.25">
      <c r="C3" s="4" t="s">
        <v>9</v>
      </c>
      <c r="D3" s="42">
        <v>18.52</v>
      </c>
      <c r="E3" s="1" t="s">
        <v>4</v>
      </c>
      <c r="F3" s="5"/>
    </row>
    <row r="4" spans="1:11" ht="18" x14ac:dyDescent="0.25">
      <c r="C4" s="4" t="s">
        <v>10</v>
      </c>
      <c r="D4" s="42">
        <v>1.35</v>
      </c>
      <c r="E4" s="1" t="s">
        <v>4</v>
      </c>
      <c r="F4" s="5"/>
    </row>
    <row r="5" spans="1:11" x14ac:dyDescent="0.25">
      <c r="C5" s="4" t="s">
        <v>11</v>
      </c>
      <c r="D5" s="43">
        <f>D4/D3</f>
        <v>7.2894168466522691E-2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9">
        <v>187</v>
      </c>
      <c r="D11" s="38">
        <v>16.53</v>
      </c>
      <c r="E11" s="39">
        <v>-1.47</v>
      </c>
      <c r="F11" s="12">
        <f>((D11-$D$3)/$D$3)*100</f>
        <v>-10.74514038876889</v>
      </c>
      <c r="H11" s="13">
        <f>(100+F11)/100</f>
        <v>0.89254859611231108</v>
      </c>
      <c r="I11" s="7" t="e">
        <f>1+($D$3-$D$2)/$D$2</f>
        <v>#VALUE!</v>
      </c>
      <c r="J11" s="7"/>
      <c r="K11" s="7"/>
    </row>
    <row r="12" spans="1:11" x14ac:dyDescent="0.25">
      <c r="B12" s="14"/>
      <c r="C12" s="29">
        <v>215</v>
      </c>
      <c r="D12" s="10">
        <v>18.28</v>
      </c>
      <c r="E12" s="39">
        <v>-0.18</v>
      </c>
      <c r="F12" s="12">
        <f t="shared" ref="F12:F16" si="0">((D12-$D$3)/$D$3)*100</f>
        <v>-1.2958963282937281</v>
      </c>
      <c r="H12" s="13">
        <f t="shared" ref="H12:H16" si="1">(100+F12)/100</f>
        <v>0.98704103671706278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4"/>
      <c r="C13" s="29">
        <v>324</v>
      </c>
      <c r="D13" s="38">
        <v>19.899999999999999</v>
      </c>
      <c r="E13" s="39">
        <v>1.02</v>
      </c>
      <c r="F13" s="12">
        <f t="shared" si="0"/>
        <v>7.4514038876889801</v>
      </c>
      <c r="H13" s="13">
        <f t="shared" si="1"/>
        <v>1.0745140388768899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0">
        <v>18.420000000000002</v>
      </c>
      <c r="E14" s="39">
        <v>-7.0000000000000007E-2</v>
      </c>
      <c r="F14" s="12">
        <f t="shared" si="0"/>
        <v>-0.53995680345571206</v>
      </c>
      <c r="H14" s="13">
        <f t="shared" si="1"/>
        <v>0.9946004319654429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0">
        <v>18.399999999999999</v>
      </c>
      <c r="E15" s="39">
        <v>-0.09</v>
      </c>
      <c r="F15" s="12">
        <f t="shared" si="0"/>
        <v>-0.64794816414687362</v>
      </c>
      <c r="H15" s="13">
        <f t="shared" si="1"/>
        <v>0.99352051835853128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38">
        <v>19.600000000000001</v>
      </c>
      <c r="E16" s="39">
        <v>0.8</v>
      </c>
      <c r="F16" s="12">
        <f t="shared" si="0"/>
        <v>5.8315334773218241</v>
      </c>
      <c r="H16" s="13">
        <f t="shared" si="1"/>
        <v>1.0583153347732184</v>
      </c>
      <c r="I16" s="7" t="e">
        <f t="shared" si="2"/>
        <v>#VALUE!</v>
      </c>
      <c r="J16" s="7"/>
      <c r="K16" s="7"/>
    </row>
    <row r="17" spans="1:11" x14ac:dyDescent="0.25">
      <c r="C17" s="29"/>
      <c r="D17" s="32"/>
      <c r="E17" s="33"/>
      <c r="F17" s="12"/>
      <c r="H17" s="13"/>
      <c r="I17" s="7"/>
      <c r="J17" s="7"/>
      <c r="K17" s="7"/>
    </row>
    <row r="18" spans="1:11" x14ac:dyDescent="0.25">
      <c r="C18" s="29"/>
      <c r="D18" s="9"/>
      <c r="E18" s="33"/>
      <c r="F18" s="12"/>
      <c r="H18" s="13"/>
      <c r="I18" s="7"/>
      <c r="J18" s="7"/>
      <c r="K18" s="7"/>
    </row>
    <row r="19" spans="1:11" x14ac:dyDescent="0.25">
      <c r="C19" s="29"/>
      <c r="D19" s="9"/>
      <c r="E19" s="33"/>
      <c r="F19" s="12"/>
      <c r="H19" s="13"/>
      <c r="I19" s="7"/>
      <c r="J19" s="7"/>
      <c r="K19" s="7"/>
    </row>
    <row r="20" spans="1:11" x14ac:dyDescent="0.25">
      <c r="B20" s="24"/>
      <c r="C20" s="30"/>
      <c r="D20" s="9"/>
      <c r="E20" s="33"/>
      <c r="F20" s="12"/>
      <c r="H20" s="13"/>
      <c r="I20" s="7"/>
      <c r="J20" s="7"/>
      <c r="K20" s="7"/>
    </row>
    <row r="21" spans="1:11" x14ac:dyDescent="0.25">
      <c r="A21" s="15"/>
      <c r="C21" s="29"/>
      <c r="D21" s="32"/>
      <c r="E21" s="33"/>
      <c r="F21" s="12"/>
      <c r="H21" s="13"/>
      <c r="I21" s="7"/>
      <c r="J21" s="7"/>
      <c r="K21" s="7"/>
    </row>
    <row r="22" spans="1:11" x14ac:dyDescent="0.25">
      <c r="A22" s="14"/>
      <c r="C22" s="29"/>
      <c r="D22" s="9"/>
      <c r="E22" s="34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x6rVkbW/SBlqL1ejCpzmno83/sf5dnIalDjphM+KgVG+kwjtnBgLYHTaqabL1DJTJmd2apWmc2SyoKxLAGnbAw==" saltValue="80QZ4O3aQcIUwVymFFUSUQ==" spinCount="100000" sheet="1" objects="1" scenarios="1" selectLockedCells="1" selectUnlockedCells="1"/>
  <conditionalFormatting sqref="E11:E16">
    <cfRule type="cellIs" dxfId="2" priority="1" stopIfTrue="1" operator="between">
      <formula>-2</formula>
      <formula>2</formula>
    </cfRule>
    <cfRule type="cellIs" dxfId="1" priority="2" stopIfTrue="1" operator="between">
      <formula>-3</formula>
      <formula>3</formula>
    </cfRule>
    <cfRule type="cellIs" dxfId="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5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25</v>
      </c>
      <c r="E1" s="37"/>
      <c r="F1" s="3"/>
    </row>
    <row r="2" spans="1:11" ht="18" x14ac:dyDescent="0.25">
      <c r="C2" s="4" t="s">
        <v>3</v>
      </c>
      <c r="D2" s="16" t="s">
        <v>13</v>
      </c>
      <c r="E2" s="1" t="s">
        <v>4</v>
      </c>
    </row>
    <row r="3" spans="1:11" ht="18" x14ac:dyDescent="0.25">
      <c r="C3" s="4" t="s">
        <v>9</v>
      </c>
      <c r="D3" s="14">
        <v>2.4470000000000001</v>
      </c>
      <c r="E3" s="1" t="s">
        <v>4</v>
      </c>
      <c r="F3" s="5"/>
    </row>
    <row r="4" spans="1:11" ht="18" x14ac:dyDescent="0.25">
      <c r="C4" s="4" t="s">
        <v>10</v>
      </c>
      <c r="D4" s="14">
        <v>6.0999999999999999E-2</v>
      </c>
      <c r="E4" s="1" t="s">
        <v>4</v>
      </c>
      <c r="F4" s="5"/>
    </row>
    <row r="5" spans="1:11" x14ac:dyDescent="0.25">
      <c r="C5" s="4" t="s">
        <v>11</v>
      </c>
      <c r="D5" s="43">
        <f>D4/D3</f>
        <v>2.4928483857785042E-2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5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C10" s="10"/>
      <c r="D10" s="27"/>
      <c r="E10" s="28"/>
      <c r="F10" s="12"/>
      <c r="H10" s="7" t="s">
        <v>18</v>
      </c>
      <c r="I10" s="7" t="s">
        <v>19</v>
      </c>
      <c r="J10" s="7"/>
      <c r="K10" s="7"/>
    </row>
    <row r="11" spans="1:11" x14ac:dyDescent="0.25">
      <c r="C11" s="29">
        <v>187</v>
      </c>
      <c r="D11" s="16"/>
      <c r="E11" s="12"/>
      <c r="F11" s="12"/>
      <c r="H11" s="13">
        <f>(100+F11)/100</f>
        <v>1</v>
      </c>
      <c r="I11" s="7" t="e">
        <f>1+($D$3-$D$2)/$D$2</f>
        <v>#VALUE!</v>
      </c>
      <c r="J11" s="7"/>
      <c r="K11" s="7"/>
    </row>
    <row r="12" spans="1:11" x14ac:dyDescent="0.25">
      <c r="C12" s="29">
        <v>215</v>
      </c>
      <c r="D12" s="16">
        <v>2.4500000000000002</v>
      </c>
      <c r="E12" s="39">
        <v>0.04</v>
      </c>
      <c r="F12" s="12">
        <f t="shared" ref="F12:F16" si="0">((D12-$D$3)/$D$3)*100</f>
        <v>0.12259910093993108</v>
      </c>
      <c r="H12" s="13">
        <f t="shared" ref="H12:H16" si="1">(100+F12)/100</f>
        <v>1.0012259910093995</v>
      </c>
      <c r="I12" s="7" t="e">
        <f t="shared" ref="I12:I16" si="2">1+($D$3-$D$2)/$D$2</f>
        <v>#VALUE!</v>
      </c>
      <c r="J12" s="7"/>
      <c r="K12" s="7"/>
    </row>
    <row r="13" spans="1:11" x14ac:dyDescent="0.25">
      <c r="C13" s="29">
        <v>324</v>
      </c>
      <c r="D13" s="16">
        <v>2.4</v>
      </c>
      <c r="E13" s="39">
        <v>-0.78</v>
      </c>
      <c r="F13" s="12">
        <f t="shared" si="0"/>
        <v>-1.920719248058854</v>
      </c>
      <c r="H13" s="13">
        <f t="shared" si="1"/>
        <v>0.98079280751941145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6">
        <v>2.3860000000000001</v>
      </c>
      <c r="E14" s="39">
        <v>-1</v>
      </c>
      <c r="F14" s="12">
        <f t="shared" si="0"/>
        <v>-2.492848385778502</v>
      </c>
      <c r="H14" s="13">
        <f t="shared" si="1"/>
        <v>0.97507151614221499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6">
        <v>2.5</v>
      </c>
      <c r="E15" s="39">
        <v>0.87</v>
      </c>
      <c r="F15" s="12">
        <f t="shared" si="0"/>
        <v>2.1659174499386982</v>
      </c>
      <c r="H15" s="13">
        <f t="shared" si="1"/>
        <v>1.021659174499387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16">
        <v>2.5</v>
      </c>
      <c r="E16" s="39">
        <v>0.87</v>
      </c>
      <c r="F16" s="12">
        <f t="shared" si="0"/>
        <v>2.1659174499386982</v>
      </c>
      <c r="H16" s="13">
        <f t="shared" si="1"/>
        <v>1.021659174499387</v>
      </c>
      <c r="I16" s="7" t="e">
        <f t="shared" si="2"/>
        <v>#VALUE!</v>
      </c>
      <c r="J16" s="7"/>
      <c r="K16" s="7"/>
    </row>
    <row r="17" spans="1:16" x14ac:dyDescent="0.25">
      <c r="C17" s="29"/>
      <c r="D17" s="11"/>
      <c r="E17" s="33"/>
      <c r="F17" s="12"/>
      <c r="H17" s="13"/>
      <c r="I17" s="7"/>
      <c r="J17" s="7"/>
      <c r="K17" s="7"/>
    </row>
    <row r="18" spans="1:16" x14ac:dyDescent="0.25">
      <c r="C18" s="29"/>
      <c r="D18" s="11"/>
      <c r="E18" s="33"/>
      <c r="F18" s="12"/>
      <c r="H18" s="13"/>
      <c r="I18" s="7"/>
      <c r="J18" s="7"/>
      <c r="K18" s="7"/>
    </row>
    <row r="19" spans="1:16" x14ac:dyDescent="0.25">
      <c r="C19" s="29"/>
      <c r="D19" s="11"/>
      <c r="E19" s="33"/>
      <c r="F19" s="12"/>
      <c r="H19" s="13"/>
      <c r="I19" s="7"/>
      <c r="J19" s="7"/>
      <c r="K19" s="7"/>
    </row>
    <row r="20" spans="1:16" x14ac:dyDescent="0.25">
      <c r="C20" s="30"/>
      <c r="D20" s="11"/>
      <c r="E20" s="33"/>
      <c r="F20" s="12"/>
      <c r="H20" s="13"/>
      <c r="I20" s="7"/>
      <c r="J20" s="7"/>
      <c r="K20" s="7"/>
    </row>
    <row r="21" spans="1:16" x14ac:dyDescent="0.25">
      <c r="A21" s="15"/>
      <c r="C21" s="29"/>
      <c r="D21" s="11"/>
      <c r="E21" s="33"/>
      <c r="F21" s="12"/>
      <c r="H21" s="13"/>
      <c r="I21" s="7"/>
      <c r="J21" s="7"/>
      <c r="K21" s="7"/>
    </row>
    <row r="22" spans="1:16" x14ac:dyDescent="0.25">
      <c r="A22" s="14"/>
      <c r="C22" s="29"/>
      <c r="D22" s="11"/>
      <c r="E22" s="33"/>
      <c r="F22" s="12"/>
      <c r="H22" s="13"/>
      <c r="I22" s="7"/>
      <c r="J22" s="7"/>
      <c r="K22" s="7"/>
    </row>
    <row r="23" spans="1:16" x14ac:dyDescent="0.25">
      <c r="C23" s="14"/>
      <c r="D23" s="14"/>
      <c r="E23" s="14"/>
      <c r="F23" s="16"/>
      <c r="H23" s="13"/>
      <c r="I23" s="7"/>
      <c r="J23" s="7"/>
      <c r="K23" s="7"/>
    </row>
    <row r="24" spans="1:16" x14ac:dyDescent="0.25">
      <c r="C24" s="14"/>
      <c r="D24" s="14"/>
      <c r="E24" s="14"/>
      <c r="F24" s="16"/>
      <c r="H24" s="7"/>
      <c r="I24" s="7"/>
      <c r="J24" s="7"/>
      <c r="K24" s="7"/>
    </row>
    <row r="25" spans="1:16" x14ac:dyDescent="0.25">
      <c r="C25" s="14"/>
      <c r="E25" s="14"/>
      <c r="F25" s="14"/>
      <c r="H25" s="7"/>
      <c r="I25" s="7"/>
      <c r="J25" s="7"/>
      <c r="K25" s="7"/>
    </row>
    <row r="26" spans="1:16" x14ac:dyDescent="0.25">
      <c r="C26" s="14"/>
      <c r="E26" s="14"/>
      <c r="F26" s="14"/>
      <c r="H26" s="7"/>
      <c r="I26" s="7"/>
      <c r="J26" s="7"/>
      <c r="K26" s="7"/>
    </row>
    <row r="27" spans="1:16" x14ac:dyDescent="0.25">
      <c r="B27" s="14"/>
      <c r="C27" s="14"/>
      <c r="D27" s="14"/>
      <c r="E27" s="14"/>
      <c r="F27" s="14"/>
      <c r="G27" s="14"/>
      <c r="H27" s="21"/>
      <c r="I27" s="21"/>
      <c r="J27" s="21"/>
      <c r="K27" s="21"/>
      <c r="L27" s="14"/>
      <c r="M27" s="14"/>
      <c r="N27" s="14"/>
      <c r="O27" s="14"/>
      <c r="P27" s="14"/>
    </row>
    <row r="28" spans="1:16" x14ac:dyDescent="0.25">
      <c r="B28" s="14"/>
      <c r="C28" s="14"/>
      <c r="D28" s="14"/>
      <c r="E28" s="14"/>
      <c r="F28" s="14"/>
      <c r="G28" s="14"/>
      <c r="H28" s="21"/>
      <c r="I28" s="21"/>
      <c r="J28" s="21"/>
      <c r="K28" s="22"/>
      <c r="L28" s="23"/>
      <c r="M28" s="14"/>
      <c r="N28" s="14"/>
      <c r="O28" s="14"/>
      <c r="P28" s="14"/>
    </row>
    <row r="29" spans="1:16" x14ac:dyDescent="0.25">
      <c r="B29" s="14"/>
      <c r="C29" s="24"/>
      <c r="D29" s="14"/>
      <c r="E29" s="14"/>
      <c r="F29" s="14"/>
      <c r="G29" s="14"/>
      <c r="H29" s="21"/>
      <c r="I29" s="21"/>
      <c r="J29" s="21"/>
      <c r="K29" s="22"/>
      <c r="L29" s="23"/>
      <c r="M29" s="14"/>
      <c r="N29" s="14"/>
      <c r="O29" s="14"/>
      <c r="P29" s="14"/>
    </row>
    <row r="30" spans="1:16" x14ac:dyDescent="0.25">
      <c r="B30" s="14"/>
      <c r="C30" s="14"/>
      <c r="D30" s="14"/>
      <c r="E30" s="14"/>
      <c r="F30" s="14"/>
      <c r="G30" s="14"/>
      <c r="H30" s="21"/>
      <c r="I30" s="21"/>
      <c r="J30" s="21"/>
      <c r="K30" s="22"/>
      <c r="L30" s="23"/>
      <c r="M30" s="14"/>
      <c r="N30" s="14"/>
      <c r="O30" s="14"/>
      <c r="P30" s="14"/>
    </row>
    <row r="31" spans="1:16" x14ac:dyDescent="0.25">
      <c r="B31" s="14"/>
      <c r="C31" s="14"/>
      <c r="D31" s="14"/>
      <c r="E31" s="14"/>
      <c r="F31" s="14"/>
      <c r="G31" s="14"/>
      <c r="H31" s="21"/>
      <c r="I31" s="21"/>
      <c r="J31" s="21"/>
      <c r="K31" s="22"/>
      <c r="L31" s="23"/>
      <c r="M31" s="14"/>
      <c r="N31" s="14"/>
      <c r="O31" s="14"/>
      <c r="P31" s="14"/>
    </row>
    <row r="32" spans="1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25"/>
      <c r="L33" s="23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3"/>
      <c r="M34" s="14"/>
      <c r="N34" s="14"/>
      <c r="O34" s="14"/>
      <c r="P34" s="14"/>
    </row>
    <row r="35" spans="2:16" x14ac:dyDescent="0.25">
      <c r="B35" s="14"/>
      <c r="C35" s="24"/>
      <c r="D35" s="14"/>
      <c r="E35" s="14"/>
      <c r="F35" s="14"/>
      <c r="G35" s="14"/>
      <c r="H35" s="14"/>
      <c r="I35" s="14"/>
      <c r="J35" s="14"/>
      <c r="K35" s="25"/>
      <c r="L35" s="23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3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3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3"/>
      <c r="M38" s="14"/>
      <c r="N38" s="14"/>
      <c r="O38" s="14"/>
      <c r="P38" s="14"/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25"/>
      <c r="L39" s="23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3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3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3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3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3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3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3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3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3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C51" s="14"/>
      <c r="E51" s="14"/>
      <c r="F51" s="14"/>
    </row>
    <row r="53" spans="2:16" x14ac:dyDescent="0.25">
      <c r="E53" s="14"/>
      <c r="F53" s="14"/>
    </row>
    <row r="54" spans="2:16" x14ac:dyDescent="0.25">
      <c r="E54" s="14"/>
      <c r="F54" s="14"/>
    </row>
    <row r="55" spans="2:16" x14ac:dyDescent="0.25">
      <c r="E55" s="14"/>
      <c r="F55" s="14"/>
    </row>
    <row r="56" spans="2:16" x14ac:dyDescent="0.25">
      <c r="E56" s="14"/>
      <c r="F56" s="14"/>
    </row>
    <row r="57" spans="2:16" x14ac:dyDescent="0.25">
      <c r="E57" s="14"/>
      <c r="F57" s="14"/>
    </row>
    <row r="58" spans="2:16" x14ac:dyDescent="0.25">
      <c r="C58" s="14"/>
      <c r="F58" s="14"/>
      <c r="G58" s="14"/>
      <c r="H58" s="1" t="s">
        <v>1</v>
      </c>
    </row>
  </sheetData>
  <sheetProtection algorithmName="SHA-512" hashValue="UFC46yVUgzdGiT/f97t0DIcBZe4XJVnUGd/NsuI/wjsXnYXOs3UxTLSfHPbqcvpiaASRl+J0u/HTkqP6Sk4mqQ==" saltValue="lx4VV3aK2e8jViC3nB9O9w==" spinCount="100000" sheet="1" objects="1" scenarios="1" selectLockedCells="1" selectUnlockedCells="1"/>
  <sortState xmlns:xlrd2="http://schemas.microsoft.com/office/spreadsheetml/2017/richdata2" ref="C10:G21">
    <sortCondition ref="C10:C21"/>
  </sortState>
  <conditionalFormatting sqref="E12:E16">
    <cfRule type="cellIs" dxfId="32" priority="1" stopIfTrue="1" operator="between">
      <formula>-2</formula>
      <formula>2</formula>
    </cfRule>
    <cfRule type="cellIs" dxfId="31" priority="2" stopIfTrue="1" operator="between">
      <formula>-3</formula>
      <formula>3</formula>
    </cfRule>
    <cfRule type="cellIs" dxfId="30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7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14</v>
      </c>
      <c r="E1" s="37"/>
      <c r="F1" s="3"/>
    </row>
    <row r="2" spans="1:11" ht="18" x14ac:dyDescent="0.25">
      <c r="C2" s="4" t="s">
        <v>3</v>
      </c>
      <c r="D2" s="41" t="s">
        <v>13</v>
      </c>
      <c r="E2" s="1" t="s">
        <v>4</v>
      </c>
    </row>
    <row r="3" spans="1:11" ht="18" x14ac:dyDescent="0.25">
      <c r="C3" s="4" t="s">
        <v>9</v>
      </c>
      <c r="D3" s="42">
        <v>1.671</v>
      </c>
      <c r="E3" s="1" t="s">
        <v>4</v>
      </c>
      <c r="F3" s="5"/>
    </row>
    <row r="4" spans="1:11" ht="18" x14ac:dyDescent="0.25">
      <c r="C4" s="4" t="s">
        <v>10</v>
      </c>
      <c r="D4" s="42">
        <v>0.218</v>
      </c>
      <c r="E4" s="1" t="s">
        <v>4</v>
      </c>
      <c r="F4" s="5"/>
    </row>
    <row r="5" spans="1:11" x14ac:dyDescent="0.25">
      <c r="C5" s="4" t="s">
        <v>11</v>
      </c>
      <c r="D5" s="43">
        <f>D4/D3</f>
        <v>0.13046080191502094</v>
      </c>
      <c r="E5" s="1" t="s">
        <v>2</v>
      </c>
      <c r="F5" s="5"/>
    </row>
    <row r="6" spans="1:11" x14ac:dyDescent="0.25">
      <c r="C6" s="4" t="s">
        <v>6</v>
      </c>
      <c r="D6" s="4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18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5"/>
      <c r="B11" s="15"/>
      <c r="C11" s="29">
        <v>187</v>
      </c>
      <c r="D11" s="16">
        <v>1.37</v>
      </c>
      <c r="E11" s="39">
        <v>-1.38</v>
      </c>
      <c r="F11" s="12">
        <f>((D11-$D$3)/$D$3)*100</f>
        <v>-18.013165769000594</v>
      </c>
      <c r="H11" s="13">
        <f>(100+F11)/100</f>
        <v>0.81986834230999406</v>
      </c>
      <c r="I11" s="7" t="e">
        <f>1+($D$3-$D$2)/$D$2</f>
        <v>#VALUE!</v>
      </c>
      <c r="J11" s="7"/>
      <c r="K11" s="7"/>
    </row>
    <row r="12" spans="1:11" x14ac:dyDescent="0.25">
      <c r="A12" s="15"/>
      <c r="B12" s="15"/>
      <c r="C12" s="29">
        <v>215</v>
      </c>
      <c r="D12" s="16">
        <v>1.85</v>
      </c>
      <c r="E12" s="39">
        <v>0.82</v>
      </c>
      <c r="F12" s="12">
        <f t="shared" ref="F12:F16" si="0">((D12-$D$3)/$D$3)*100</f>
        <v>10.712148414123282</v>
      </c>
      <c r="H12" s="13">
        <f t="shared" ref="H12:H16" si="1">(100+F12)/100</f>
        <v>1.1071214841412327</v>
      </c>
      <c r="I12" s="7" t="e">
        <f t="shared" ref="I12:I16" si="2">1+($D$3-$D$2)/$D$2</f>
        <v>#VALUE!</v>
      </c>
      <c r="J12" s="7"/>
      <c r="K12" s="7"/>
    </row>
    <row r="13" spans="1:11" x14ac:dyDescent="0.25">
      <c r="A13" s="15"/>
      <c r="B13" s="15"/>
      <c r="C13" s="29">
        <v>324</v>
      </c>
      <c r="D13" s="16">
        <v>1.9</v>
      </c>
      <c r="E13" s="39">
        <v>1.05</v>
      </c>
      <c r="F13" s="12">
        <f t="shared" si="0"/>
        <v>13.704368641532009</v>
      </c>
      <c r="H13" s="13">
        <f t="shared" si="1"/>
        <v>1.1370436864153202</v>
      </c>
      <c r="I13" s="7" t="e">
        <f t="shared" si="2"/>
        <v>#VALUE!</v>
      </c>
      <c r="J13" s="7"/>
      <c r="K13" s="7"/>
    </row>
    <row r="14" spans="1:11" x14ac:dyDescent="0.25">
      <c r="A14" s="15"/>
      <c r="B14" s="15"/>
      <c r="C14" s="29">
        <v>445</v>
      </c>
      <c r="D14" s="16">
        <v>1.6060000000000001</v>
      </c>
      <c r="E14" s="39">
        <v>-0.3</v>
      </c>
      <c r="F14" s="12">
        <f t="shared" si="0"/>
        <v>-3.8898862956313547</v>
      </c>
      <c r="H14" s="13">
        <f t="shared" si="1"/>
        <v>0.96110113704368638</v>
      </c>
      <c r="I14" s="7" t="e">
        <f t="shared" si="2"/>
        <v>#VALUE!</v>
      </c>
      <c r="J14" s="7"/>
      <c r="K14" s="7"/>
    </row>
    <row r="15" spans="1:11" x14ac:dyDescent="0.25">
      <c r="A15" s="15"/>
      <c r="B15" s="15"/>
      <c r="C15" s="29">
        <v>761</v>
      </c>
      <c r="D15" s="16">
        <v>1.7</v>
      </c>
      <c r="E15" s="39">
        <v>0.13</v>
      </c>
      <c r="F15" s="12">
        <f t="shared" si="0"/>
        <v>1.7354877318970625</v>
      </c>
      <c r="H15" s="13">
        <f t="shared" si="1"/>
        <v>1.0173548773189707</v>
      </c>
      <c r="I15" s="7" t="e">
        <f t="shared" si="2"/>
        <v>#VALUE!</v>
      </c>
      <c r="J15" s="7"/>
      <c r="K15" s="7"/>
    </row>
    <row r="16" spans="1:11" x14ac:dyDescent="0.25">
      <c r="A16" s="15"/>
      <c r="B16" s="15"/>
      <c r="C16" s="29">
        <v>961</v>
      </c>
      <c r="D16" s="16">
        <v>1.6</v>
      </c>
      <c r="E16" s="39">
        <v>-0.32</v>
      </c>
      <c r="F16" s="12">
        <f t="shared" si="0"/>
        <v>-4.2489527229204036</v>
      </c>
      <c r="H16" s="13">
        <f t="shared" si="1"/>
        <v>0.95751047277079593</v>
      </c>
      <c r="I16" s="7" t="e">
        <f t="shared" si="2"/>
        <v>#VALUE!</v>
      </c>
      <c r="J16" s="7"/>
      <c r="K16" s="7"/>
    </row>
    <row r="17" spans="1:16" x14ac:dyDescent="0.25">
      <c r="A17" s="15"/>
      <c r="B17" s="15"/>
      <c r="C17" s="29"/>
      <c r="D17" s="16"/>
      <c r="E17" s="33"/>
      <c r="F17" s="12"/>
      <c r="H17" s="13"/>
      <c r="I17" s="7"/>
      <c r="J17" s="7"/>
      <c r="K17" s="7"/>
    </row>
    <row r="18" spans="1:16" x14ac:dyDescent="0.25">
      <c r="C18" s="29"/>
      <c r="D18" s="16"/>
      <c r="E18" s="33"/>
      <c r="F18" s="12"/>
      <c r="H18" s="13"/>
      <c r="I18" s="7"/>
      <c r="J18" s="7"/>
      <c r="K18" s="7"/>
    </row>
    <row r="19" spans="1:16" x14ac:dyDescent="0.25">
      <c r="C19" s="29"/>
      <c r="D19" s="16"/>
      <c r="E19" s="33"/>
      <c r="F19" s="12"/>
      <c r="H19" s="13"/>
      <c r="I19" s="7"/>
      <c r="J19" s="7"/>
      <c r="K19" s="7"/>
    </row>
    <row r="20" spans="1:16" x14ac:dyDescent="0.25">
      <c r="A20" s="15"/>
      <c r="B20" s="15"/>
      <c r="C20" s="30"/>
      <c r="D20" s="16"/>
      <c r="E20" s="33"/>
      <c r="F20" s="12"/>
      <c r="H20" s="13"/>
      <c r="I20" s="7"/>
      <c r="J20" s="7"/>
      <c r="K20" s="7"/>
    </row>
    <row r="21" spans="1:16" x14ac:dyDescent="0.25">
      <c r="A21" s="14"/>
      <c r="C21" s="29"/>
      <c r="D21" s="16"/>
      <c r="E21" s="33"/>
      <c r="F21" s="12"/>
      <c r="H21" s="13"/>
      <c r="I21" s="7"/>
      <c r="J21" s="7"/>
      <c r="K21" s="7"/>
    </row>
    <row r="22" spans="1:16" x14ac:dyDescent="0.25">
      <c r="A22" s="14"/>
      <c r="C22" s="29"/>
      <c r="D22" s="16"/>
      <c r="E22" s="33"/>
      <c r="F22" s="12"/>
      <c r="H22" s="13"/>
      <c r="I22" s="7"/>
      <c r="J22" s="7"/>
      <c r="K22" s="7"/>
    </row>
    <row r="23" spans="1:16" x14ac:dyDescent="0.25">
      <c r="C23" s="14"/>
      <c r="D23" s="14"/>
      <c r="E23" s="14"/>
      <c r="F23" s="16"/>
      <c r="H23" s="7"/>
      <c r="I23" s="7"/>
      <c r="J23" s="7"/>
      <c r="K23" s="7"/>
    </row>
    <row r="24" spans="1:16" x14ac:dyDescent="0.25">
      <c r="B24" s="14"/>
      <c r="C24" s="14"/>
      <c r="D24" s="14"/>
      <c r="E24" s="14"/>
      <c r="F24" s="14"/>
      <c r="G24" s="14"/>
      <c r="H24" s="21"/>
      <c r="I24" s="21"/>
      <c r="J24" s="21"/>
      <c r="K24" s="21"/>
      <c r="L24" s="14"/>
      <c r="M24" s="14"/>
      <c r="N24" s="14"/>
      <c r="O24" s="14"/>
      <c r="P24" s="14"/>
    </row>
    <row r="25" spans="1:16" x14ac:dyDescent="0.25">
      <c r="B25" s="14"/>
      <c r="C25" s="14"/>
      <c r="D25" s="14"/>
      <c r="E25" s="14"/>
      <c r="F25" s="14"/>
      <c r="G25" s="14"/>
      <c r="H25" s="21"/>
      <c r="I25" s="21"/>
      <c r="J25" s="21"/>
      <c r="K25" s="21"/>
      <c r="L25" s="14"/>
      <c r="M25" s="14"/>
      <c r="N25" s="14"/>
      <c r="O25" s="14"/>
      <c r="P25" s="14"/>
    </row>
    <row r="26" spans="1:16" x14ac:dyDescent="0.25">
      <c r="B26" s="14"/>
      <c r="C26" s="14"/>
      <c r="D26" s="14"/>
      <c r="E26" s="14"/>
      <c r="F26" s="14"/>
      <c r="G26" s="14"/>
      <c r="H26" s="21"/>
      <c r="I26" s="21"/>
      <c r="J26" s="21"/>
      <c r="K26" s="21"/>
      <c r="L26" s="14"/>
      <c r="M26" s="14"/>
      <c r="N26" s="14"/>
      <c r="O26" s="14"/>
      <c r="P26" s="14"/>
    </row>
    <row r="27" spans="1:16" x14ac:dyDescent="0.25">
      <c r="B27" s="14"/>
      <c r="C27" s="14"/>
      <c r="D27" s="14"/>
      <c r="E27" s="14"/>
      <c r="F27" s="14"/>
      <c r="G27" s="14"/>
      <c r="H27" s="21"/>
      <c r="I27" s="21"/>
      <c r="J27" s="21"/>
      <c r="K27" s="21"/>
      <c r="L27" s="14"/>
      <c r="M27" s="14"/>
      <c r="N27" s="14"/>
      <c r="O27" s="14"/>
      <c r="P27" s="14"/>
    </row>
    <row r="28" spans="1:16" x14ac:dyDescent="0.25">
      <c r="B28" s="14"/>
      <c r="C28" s="14"/>
      <c r="D28" s="14"/>
      <c r="E28" s="14"/>
      <c r="F28" s="14"/>
      <c r="G28" s="14"/>
      <c r="H28" s="21"/>
      <c r="I28" s="21"/>
      <c r="J28" s="21"/>
      <c r="K28" s="22"/>
      <c r="L28" s="23"/>
      <c r="M28" s="14"/>
      <c r="N28" s="14"/>
      <c r="O28" s="14"/>
      <c r="P28" s="14"/>
    </row>
    <row r="29" spans="1:16" x14ac:dyDescent="0.25">
      <c r="B29" s="14"/>
      <c r="C29" s="24"/>
      <c r="D29" s="14"/>
      <c r="E29" s="14"/>
      <c r="F29" s="14"/>
      <c r="G29" s="14"/>
      <c r="H29" s="21"/>
      <c r="I29" s="21"/>
      <c r="J29" s="21"/>
      <c r="K29" s="22"/>
      <c r="L29" s="23"/>
      <c r="M29" s="14"/>
      <c r="N29" s="14"/>
      <c r="O29" s="14"/>
      <c r="P29" s="14"/>
    </row>
    <row r="30" spans="1:16" x14ac:dyDescent="0.25">
      <c r="B30" s="14"/>
      <c r="C30" s="14"/>
      <c r="D30" s="14"/>
      <c r="E30" s="14"/>
      <c r="F30" s="14"/>
      <c r="G30" s="14"/>
      <c r="H30" s="21"/>
      <c r="I30" s="21"/>
      <c r="J30" s="21"/>
      <c r="K30" s="22"/>
      <c r="L30" s="23"/>
      <c r="M30" s="14"/>
      <c r="N30" s="14"/>
      <c r="O30" s="14"/>
      <c r="P30" s="14"/>
    </row>
    <row r="31" spans="1:16" x14ac:dyDescent="0.25">
      <c r="B31" s="14"/>
      <c r="C31" s="14"/>
      <c r="D31" s="14"/>
      <c r="E31" s="14"/>
      <c r="F31" s="14"/>
      <c r="G31" s="14"/>
      <c r="H31" s="21"/>
      <c r="I31" s="21"/>
      <c r="J31" s="21"/>
      <c r="K31" s="22"/>
      <c r="L31" s="23"/>
      <c r="M31" s="14"/>
      <c r="N31" s="14"/>
      <c r="O31" s="14"/>
      <c r="P31" s="14"/>
    </row>
    <row r="32" spans="1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14"/>
      <c r="D33" s="14"/>
      <c r="E33" s="14"/>
      <c r="F33" s="14"/>
      <c r="G33" s="14"/>
      <c r="H33" s="14"/>
      <c r="I33" s="14"/>
      <c r="J33" s="14"/>
      <c r="K33" s="25"/>
      <c r="L33" s="23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3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25"/>
      <c r="L35" s="23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3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3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3"/>
      <c r="M38" s="14"/>
      <c r="N38" s="14"/>
      <c r="O38" s="14"/>
      <c r="P38" s="14"/>
    </row>
    <row r="39" spans="2:16" x14ac:dyDescent="0.25">
      <c r="B39" s="14"/>
      <c r="C39" s="24"/>
      <c r="D39" s="14"/>
      <c r="E39" s="14"/>
      <c r="F39" s="14"/>
      <c r="G39" s="14"/>
      <c r="H39" s="14"/>
      <c r="I39" s="14"/>
      <c r="J39" s="14"/>
      <c r="K39" s="25"/>
      <c r="L39" s="23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3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3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3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3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3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3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3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3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3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2:16" x14ac:dyDescent="0.25"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2:16" x14ac:dyDescent="0.25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2:16" x14ac:dyDescent="0.25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2:16" x14ac:dyDescent="0.25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2:16" x14ac:dyDescent="0.25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</sheetData>
  <sheetProtection algorithmName="SHA-512" hashValue="m6j+U1JX9HxfxTIorgkkHmKoU7p8lCKKGvv/N1sI5OcWYVjBRcafjpyZ8/jT/DhyRH12gHzxWsK45H75V/yfqw==" saltValue="sQniG/3JFd6GoFPWaC3fhg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6">
    <cfRule type="cellIs" dxfId="29" priority="1" stopIfTrue="1" operator="between">
      <formula>-2</formula>
      <formula>2</formula>
    </cfRule>
    <cfRule type="cellIs" dxfId="28" priority="2" stopIfTrue="1" operator="between">
      <formula>-3</formula>
      <formula>3</formula>
    </cfRule>
    <cfRule type="cellIs" dxfId="27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7A5A4-5CE4-4EA7-B57A-C3A5F0DCFE54}">
  <dimension ref="A1:K58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1.28515625" style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28</v>
      </c>
      <c r="E1" s="37"/>
      <c r="F1" s="3" t="s">
        <v>12</v>
      </c>
    </row>
    <row r="2" spans="1:11" ht="18" x14ac:dyDescent="0.25">
      <c r="C2" s="4" t="s">
        <v>3</v>
      </c>
      <c r="D2" s="16" t="s">
        <v>13</v>
      </c>
      <c r="E2" s="1" t="s">
        <v>4</v>
      </c>
    </row>
    <row r="3" spans="1:11" ht="18" x14ac:dyDescent="0.25">
      <c r="C3" s="4" t="s">
        <v>9</v>
      </c>
      <c r="D3" s="14">
        <v>9.0839999999999996</v>
      </c>
      <c r="E3" s="1" t="s">
        <v>4</v>
      </c>
      <c r="F3" s="5"/>
    </row>
    <row r="4" spans="1:11" ht="18" x14ac:dyDescent="0.25">
      <c r="C4" s="4" t="s">
        <v>10</v>
      </c>
      <c r="D4" s="14">
        <v>0.57499999999999996</v>
      </c>
      <c r="E4" s="1" t="s">
        <v>4</v>
      </c>
      <c r="F4" s="5"/>
    </row>
    <row r="5" spans="1:11" x14ac:dyDescent="0.25">
      <c r="C5" s="4" t="s">
        <v>11</v>
      </c>
      <c r="D5" s="43">
        <f>D4/D3</f>
        <v>6.3298106560986347E-2</v>
      </c>
      <c r="E5" s="1" t="s">
        <v>2</v>
      </c>
      <c r="F5" s="6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0"/>
      <c r="C11" s="29">
        <v>187</v>
      </c>
      <c r="D11" s="16">
        <v>7.4</v>
      </c>
      <c r="E11" s="39">
        <v>-2.93</v>
      </c>
      <c r="F11" s="12">
        <f>((D11-$D$3)/$D$3)*100</f>
        <v>-18.538088947600169</v>
      </c>
      <c r="H11" s="13">
        <f>(100+F11)/100</f>
        <v>0.81461911052399827</v>
      </c>
      <c r="I11" s="7" t="e">
        <f>1+($D$3-$D$2)/$D$2</f>
        <v>#VALUE!</v>
      </c>
      <c r="J11" s="7"/>
      <c r="K11" s="7"/>
    </row>
    <row r="12" spans="1:11" x14ac:dyDescent="0.25">
      <c r="B12" s="10"/>
      <c r="C12" s="29">
        <v>215</v>
      </c>
      <c r="D12" s="16">
        <v>8.8699999999999992</v>
      </c>
      <c r="E12" s="39">
        <v>-0.37</v>
      </c>
      <c r="F12" s="12">
        <f t="shared" ref="F12:F16" si="0">((D12-$D$3)/$D$3)*100</f>
        <v>-2.35579040070454</v>
      </c>
      <c r="H12" s="13">
        <f t="shared" ref="H12:H16" si="1">(100+F12)/100</f>
        <v>0.97644209599295462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0"/>
      <c r="C13" s="29">
        <v>324</v>
      </c>
      <c r="D13" s="16">
        <v>9.1</v>
      </c>
      <c r="E13" s="39">
        <v>0.03</v>
      </c>
      <c r="F13" s="12">
        <f t="shared" si="0"/>
        <v>0.17613386173491871</v>
      </c>
      <c r="H13" s="13">
        <f t="shared" si="1"/>
        <v>1.0017613386173492</v>
      </c>
      <c r="I13" s="7" t="e">
        <f t="shared" si="2"/>
        <v>#VALUE!</v>
      </c>
      <c r="J13" s="7"/>
      <c r="K13" s="7"/>
    </row>
    <row r="14" spans="1:11" x14ac:dyDescent="0.25">
      <c r="B14" s="10"/>
      <c r="C14" s="29">
        <v>445</v>
      </c>
      <c r="D14" s="16">
        <v>9.2119999999999997</v>
      </c>
      <c r="E14" s="39">
        <v>0.22</v>
      </c>
      <c r="F14" s="12">
        <f t="shared" si="0"/>
        <v>1.4090708938793497</v>
      </c>
      <c r="H14" s="13">
        <f t="shared" si="1"/>
        <v>1.0140907089387934</v>
      </c>
      <c r="I14" s="7" t="e">
        <f t="shared" si="2"/>
        <v>#VALUE!</v>
      </c>
      <c r="J14" s="7"/>
      <c r="K14" s="7"/>
    </row>
    <row r="15" spans="1:11" x14ac:dyDescent="0.25">
      <c r="B15" s="10"/>
      <c r="C15" s="29">
        <v>761</v>
      </c>
      <c r="D15" s="16">
        <v>9.6999999999999993</v>
      </c>
      <c r="E15" s="39">
        <v>1.07</v>
      </c>
      <c r="F15" s="12">
        <f t="shared" si="0"/>
        <v>6.7811536767943608</v>
      </c>
      <c r="H15" s="13">
        <f t="shared" si="1"/>
        <v>1.0678115367679437</v>
      </c>
      <c r="I15" s="7" t="e">
        <f t="shared" si="2"/>
        <v>#VALUE!</v>
      </c>
      <c r="J15" s="7"/>
      <c r="K15" s="7"/>
    </row>
    <row r="16" spans="1:11" x14ac:dyDescent="0.25">
      <c r="B16" s="10"/>
      <c r="C16" s="29">
        <v>961</v>
      </c>
      <c r="D16" s="16">
        <v>9.4</v>
      </c>
      <c r="E16" s="39">
        <v>0.55000000000000004</v>
      </c>
      <c r="F16" s="12">
        <f t="shared" si="0"/>
        <v>3.4786437692646492</v>
      </c>
      <c r="H16" s="13">
        <f t="shared" si="1"/>
        <v>1.0347864376926466</v>
      </c>
      <c r="I16" s="7" t="e">
        <f t="shared" si="2"/>
        <v>#VALUE!</v>
      </c>
      <c r="J16" s="7"/>
      <c r="K16" s="7"/>
    </row>
    <row r="17" spans="1:11" x14ac:dyDescent="0.25">
      <c r="B17" s="10"/>
      <c r="C17" s="29"/>
      <c r="D17" s="11"/>
      <c r="E17" s="33"/>
      <c r="F17" s="12"/>
      <c r="H17" s="13"/>
      <c r="I17" s="7"/>
      <c r="J17" s="7"/>
      <c r="K17" s="7"/>
    </row>
    <row r="18" spans="1:11" x14ac:dyDescent="0.25">
      <c r="B18" s="10"/>
      <c r="C18" s="29"/>
      <c r="D18" s="11"/>
      <c r="E18" s="33"/>
      <c r="F18" s="12"/>
      <c r="H18" s="13"/>
      <c r="I18" s="7"/>
      <c r="J18" s="7"/>
      <c r="K18" s="7"/>
    </row>
    <row r="19" spans="1:11" x14ac:dyDescent="0.25">
      <c r="A19" s="14"/>
      <c r="B19" s="10"/>
      <c r="C19" s="29"/>
      <c r="D19" s="11"/>
      <c r="E19" s="33"/>
      <c r="F19" s="12"/>
      <c r="H19" s="13"/>
      <c r="I19" s="7"/>
      <c r="J19" s="7"/>
      <c r="K19" s="7"/>
    </row>
    <row r="20" spans="1:11" x14ac:dyDescent="0.25">
      <c r="A20" s="14"/>
      <c r="B20" s="10"/>
      <c r="C20" s="30"/>
      <c r="D20" s="11"/>
      <c r="E20" s="33"/>
      <c r="F20" s="12"/>
      <c r="H20" s="13"/>
      <c r="I20" s="7"/>
      <c r="J20" s="7"/>
      <c r="K20" s="7"/>
    </row>
    <row r="21" spans="1:11" x14ac:dyDescent="0.25">
      <c r="A21" s="15"/>
      <c r="B21" s="10"/>
      <c r="C21" s="29"/>
      <c r="D21" s="11"/>
      <c r="E21" s="33"/>
      <c r="F21" s="12"/>
      <c r="H21" s="13"/>
      <c r="I21" s="7"/>
      <c r="J21" s="7"/>
      <c r="K21" s="7"/>
    </row>
    <row r="22" spans="1:11" x14ac:dyDescent="0.25">
      <c r="C22" s="29"/>
      <c r="D22" s="11"/>
      <c r="E22" s="33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6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C27" s="14"/>
      <c r="E27" s="14"/>
      <c r="F27" s="14"/>
      <c r="H27" s="7"/>
      <c r="I27" s="7"/>
      <c r="J27" s="7"/>
      <c r="K27" s="7"/>
    </row>
    <row r="28" spans="1:11" x14ac:dyDescent="0.25">
      <c r="C28" s="14"/>
      <c r="E28" s="14"/>
      <c r="F28" s="14"/>
      <c r="H28" s="7"/>
      <c r="I28" s="7"/>
      <c r="J28" s="7"/>
      <c r="K28" s="7"/>
    </row>
    <row r="29" spans="1:11" x14ac:dyDescent="0.25">
      <c r="C29" s="14"/>
      <c r="E29" s="14"/>
      <c r="F29" s="14"/>
      <c r="H29" s="7"/>
      <c r="I29" s="7"/>
      <c r="J29" s="7"/>
      <c r="K29" s="7"/>
    </row>
    <row r="30" spans="1:11" x14ac:dyDescent="0.25">
      <c r="C30" s="17"/>
      <c r="D30" s="17"/>
      <c r="F30" s="17"/>
      <c r="H30" s="7"/>
      <c r="I30" s="7"/>
      <c r="J30" s="7"/>
      <c r="K30" s="7"/>
    </row>
    <row r="31" spans="1:11" x14ac:dyDescent="0.25">
      <c r="C31" s="17"/>
      <c r="D31" s="17"/>
      <c r="F31" s="17"/>
      <c r="H31" s="7"/>
      <c r="I31" s="7"/>
      <c r="J31" s="7"/>
      <c r="K31" s="7"/>
    </row>
    <row r="33" spans="3:7" x14ac:dyDescent="0.25">
      <c r="C33" s="17"/>
      <c r="D33" s="17"/>
      <c r="F33" s="17"/>
    </row>
    <row r="34" spans="3:7" x14ac:dyDescent="0.25">
      <c r="C34" s="17"/>
      <c r="D34" s="17"/>
      <c r="F34" s="17"/>
    </row>
    <row r="35" spans="3:7" x14ac:dyDescent="0.25">
      <c r="C35" s="17"/>
      <c r="D35" s="17"/>
      <c r="F35" s="17"/>
    </row>
    <row r="36" spans="3:7" x14ac:dyDescent="0.25">
      <c r="C36" s="17"/>
      <c r="D36" s="17"/>
      <c r="F36" s="17"/>
    </row>
    <row r="37" spans="3:7" x14ac:dyDescent="0.25">
      <c r="C37" s="17"/>
      <c r="D37" s="17"/>
      <c r="F37" s="11"/>
    </row>
    <row r="38" spans="3:7" x14ac:dyDescent="0.25">
      <c r="C38" s="17"/>
      <c r="D38" s="17"/>
      <c r="F38" s="17"/>
      <c r="G38" s="17"/>
    </row>
    <row r="47" spans="3:7" x14ac:dyDescent="0.25">
      <c r="C47" s="14"/>
      <c r="E47" s="14"/>
      <c r="F47" s="14"/>
    </row>
    <row r="51" spans="3:8" x14ac:dyDescent="0.25">
      <c r="C51" s="14"/>
      <c r="E51" s="14"/>
      <c r="F51" s="14"/>
    </row>
    <row r="53" spans="3:8" x14ac:dyDescent="0.25">
      <c r="E53" s="14"/>
      <c r="F53" s="14"/>
    </row>
    <row r="54" spans="3:8" x14ac:dyDescent="0.25">
      <c r="E54" s="14"/>
      <c r="F54" s="14"/>
    </row>
    <row r="55" spans="3:8" x14ac:dyDescent="0.25">
      <c r="E55" s="14"/>
      <c r="F55" s="14"/>
    </row>
    <row r="56" spans="3:8" x14ac:dyDescent="0.25">
      <c r="E56" s="14"/>
      <c r="F56" s="14"/>
    </row>
    <row r="57" spans="3:8" x14ac:dyDescent="0.25">
      <c r="E57" s="14"/>
      <c r="F57" s="14"/>
    </row>
    <row r="58" spans="3:8" x14ac:dyDescent="0.25">
      <c r="C58" s="14"/>
      <c r="F58" s="14"/>
      <c r="G58" s="14"/>
      <c r="H58" s="1" t="s">
        <v>1</v>
      </c>
    </row>
  </sheetData>
  <sheetProtection algorithmName="SHA-512" hashValue="HCNQ4MB0JVs/8kzkQ7h+CDAca//lfVeBufEyBwH0OKLhqO5bV9Bk4fSRWM6dKRqmRLixnwW+tBTS+QIhvsHZJA==" saltValue="gxk+omqXaLzD9MFrccVDKA==" spinCount="100000" sheet="1" objects="1" scenarios="1" selectLockedCells="1" selectUnlockedCells="1"/>
  <conditionalFormatting sqref="E11:E16">
    <cfRule type="cellIs" dxfId="26" priority="1" stopIfTrue="1" operator="between">
      <formula>-2</formula>
      <formula>2</formula>
    </cfRule>
    <cfRule type="cellIs" dxfId="25" priority="2" stopIfTrue="1" operator="between">
      <formula>-3</formula>
      <formula>3</formula>
    </cfRule>
    <cfRule type="cellIs" dxfId="24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9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24</v>
      </c>
      <c r="E1" s="20"/>
      <c r="F1" s="3"/>
    </row>
    <row r="2" spans="1:11" ht="18" x14ac:dyDescent="0.25">
      <c r="C2" s="4" t="s">
        <v>3</v>
      </c>
      <c r="D2" s="38" t="s">
        <v>13</v>
      </c>
      <c r="E2" s="1" t="s">
        <v>4</v>
      </c>
    </row>
    <row r="3" spans="1:11" ht="18" x14ac:dyDescent="0.25">
      <c r="C3" s="4" t="s">
        <v>9</v>
      </c>
      <c r="D3" s="18">
        <v>8.077</v>
      </c>
      <c r="E3" s="1" t="s">
        <v>4</v>
      </c>
      <c r="F3" s="5"/>
    </row>
    <row r="4" spans="1:11" ht="18" x14ac:dyDescent="0.25">
      <c r="C4" s="4" t="s">
        <v>10</v>
      </c>
      <c r="D4" s="27">
        <v>0.78200000000000003</v>
      </c>
      <c r="E4" s="1" t="s">
        <v>4</v>
      </c>
      <c r="F4" s="5"/>
    </row>
    <row r="5" spans="1:11" x14ac:dyDescent="0.25">
      <c r="C5" s="4" t="s">
        <v>11</v>
      </c>
      <c r="D5" s="43">
        <f>D4/D3</f>
        <v>9.6818125541661512E-2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5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9">
        <v>187</v>
      </c>
      <c r="D11" s="16">
        <v>7.07</v>
      </c>
      <c r="E11" s="39">
        <v>-1.29</v>
      </c>
      <c r="F11" s="12">
        <f>((D11-$D$3)/$D$3)*100</f>
        <v>-12.467500309520858</v>
      </c>
      <c r="H11" s="13">
        <f t="shared" ref="H11:H16" si="0">(100+F11)/100</f>
        <v>0.87532499690479137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9">
        <v>215</v>
      </c>
      <c r="D12" s="16">
        <v>7.68</v>
      </c>
      <c r="E12" s="39">
        <v>-0.51</v>
      </c>
      <c r="F12" s="12">
        <f t="shared" ref="F12:F16" si="1">((D12-$D$3)/$D$3)*100</f>
        <v>-4.9151912838925371</v>
      </c>
      <c r="H12" s="13">
        <f t="shared" si="0"/>
        <v>0.95084808716107461</v>
      </c>
      <c r="I12" s="7" t="e">
        <f t="shared" ref="I12:I16" si="2">1+($D$3-$D$2)/$D$2</f>
        <v>#VALUE!</v>
      </c>
      <c r="J12" s="7"/>
      <c r="K12" s="7"/>
    </row>
    <row r="13" spans="1:11" x14ac:dyDescent="0.25">
      <c r="A13" s="14"/>
      <c r="B13" s="14"/>
      <c r="C13" s="29">
        <v>324</v>
      </c>
      <c r="D13" s="16"/>
      <c r="E13" s="12"/>
      <c r="F13" s="12"/>
      <c r="H13" s="13">
        <f t="shared" si="0"/>
        <v>1</v>
      </c>
      <c r="I13" s="7" t="e">
        <f t="shared" si="2"/>
        <v>#VALUE!</v>
      </c>
      <c r="J13" s="7"/>
      <c r="K13" s="7"/>
    </row>
    <row r="14" spans="1:11" x14ac:dyDescent="0.25">
      <c r="A14" s="14"/>
      <c r="B14" s="14"/>
      <c r="C14" s="29">
        <v>445</v>
      </c>
      <c r="D14" s="16">
        <v>8.3350000000000009</v>
      </c>
      <c r="E14" s="39">
        <v>0.33</v>
      </c>
      <c r="F14" s="12">
        <f t="shared" si="1"/>
        <v>3.194255292806746</v>
      </c>
      <c r="H14" s="13">
        <f t="shared" si="0"/>
        <v>1.0319425529280675</v>
      </c>
      <c r="I14" s="7" t="e">
        <f t="shared" si="2"/>
        <v>#VALUE!</v>
      </c>
      <c r="J14" s="7"/>
      <c r="K14" s="7"/>
    </row>
    <row r="15" spans="1:11" x14ac:dyDescent="0.25">
      <c r="A15" s="14"/>
      <c r="B15" s="14"/>
      <c r="C15" s="29">
        <v>761</v>
      </c>
      <c r="D15" s="15">
        <v>8.6999999999999993</v>
      </c>
      <c r="E15" s="39">
        <v>0.8</v>
      </c>
      <c r="F15" s="12">
        <f t="shared" si="1"/>
        <v>7.7132598737154803</v>
      </c>
      <c r="H15" s="13">
        <f t="shared" si="0"/>
        <v>1.0771325987371549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16">
        <v>8.6</v>
      </c>
      <c r="E16" s="39">
        <v>0.67</v>
      </c>
      <c r="F16" s="12">
        <f t="shared" si="1"/>
        <v>6.4751764268911689</v>
      </c>
      <c r="H16" s="13">
        <f t="shared" si="0"/>
        <v>1.0647517642689117</v>
      </c>
      <c r="I16" s="7" t="e">
        <f t="shared" si="2"/>
        <v>#VALUE!</v>
      </c>
      <c r="J16" s="7"/>
      <c r="K16" s="7"/>
    </row>
    <row r="17" spans="1:16" x14ac:dyDescent="0.25">
      <c r="C17" s="29"/>
      <c r="D17" s="11"/>
      <c r="E17" s="33"/>
      <c r="F17" s="12"/>
      <c r="H17" s="13"/>
      <c r="I17" s="7"/>
      <c r="J17" s="7"/>
      <c r="K17" s="7"/>
    </row>
    <row r="18" spans="1:16" x14ac:dyDescent="0.25">
      <c r="C18" s="29"/>
      <c r="D18" s="11"/>
      <c r="E18" s="33"/>
      <c r="F18" s="12"/>
      <c r="H18" s="13"/>
      <c r="I18" s="7"/>
      <c r="J18" s="7"/>
      <c r="K18" s="7"/>
    </row>
    <row r="19" spans="1:16" x14ac:dyDescent="0.25">
      <c r="C19" s="29"/>
      <c r="D19" s="11"/>
      <c r="E19" s="33"/>
      <c r="F19" s="12"/>
      <c r="H19" s="13"/>
      <c r="I19" s="7"/>
      <c r="J19" s="7"/>
      <c r="K19" s="7"/>
    </row>
    <row r="20" spans="1:16" x14ac:dyDescent="0.25">
      <c r="C20" s="30"/>
      <c r="D20" s="11"/>
      <c r="E20" s="33"/>
      <c r="F20" s="12"/>
      <c r="H20" s="13"/>
      <c r="I20" s="7"/>
      <c r="J20" s="7"/>
      <c r="K20" s="7"/>
    </row>
    <row r="21" spans="1:16" x14ac:dyDescent="0.25">
      <c r="A21" s="15"/>
      <c r="B21" s="26"/>
      <c r="C21" s="29"/>
      <c r="D21" s="11"/>
      <c r="E21" s="33"/>
      <c r="F21" s="12"/>
      <c r="H21" s="13"/>
      <c r="I21" s="7"/>
      <c r="J21" s="7"/>
      <c r="K21" s="7"/>
    </row>
    <row r="22" spans="1:16" x14ac:dyDescent="0.25">
      <c r="A22" s="15"/>
      <c r="C22" s="29"/>
      <c r="D22" s="11"/>
      <c r="E22" s="33"/>
      <c r="F22" s="12"/>
      <c r="H22" s="13"/>
      <c r="I22" s="7"/>
      <c r="J22" s="7"/>
      <c r="K22" s="7"/>
    </row>
    <row r="23" spans="1:16" x14ac:dyDescent="0.25">
      <c r="C23" s="14"/>
      <c r="D23" s="10"/>
      <c r="E23" s="14"/>
      <c r="F23" s="16"/>
      <c r="H23" s="7"/>
      <c r="I23" s="7"/>
      <c r="J23" s="7"/>
      <c r="K23" s="7"/>
    </row>
    <row r="24" spans="1:16" x14ac:dyDescent="0.25">
      <c r="C24" s="14"/>
      <c r="D24" s="14"/>
      <c r="E24" s="14"/>
      <c r="F24" s="16"/>
      <c r="H24" s="7"/>
      <c r="I24" s="7"/>
      <c r="J24" s="7"/>
      <c r="K24" s="7"/>
    </row>
    <row r="25" spans="1:16" x14ac:dyDescent="0.25">
      <c r="C25" s="14"/>
      <c r="E25" s="14"/>
      <c r="F25" s="16"/>
      <c r="H25" s="7"/>
      <c r="I25" s="7"/>
      <c r="J25" s="7"/>
      <c r="K25" s="7"/>
    </row>
    <row r="26" spans="1:16" x14ac:dyDescent="0.25">
      <c r="B26" s="14"/>
      <c r="C26" s="14"/>
      <c r="D26" s="14"/>
      <c r="E26" s="14"/>
      <c r="F26" s="14"/>
      <c r="G26" s="14"/>
      <c r="H26" s="21"/>
      <c r="I26" s="21"/>
      <c r="J26" s="21"/>
      <c r="K26" s="21"/>
      <c r="L26" s="14"/>
      <c r="M26" s="14"/>
      <c r="N26" s="14"/>
      <c r="O26" s="14"/>
      <c r="P26" s="14"/>
    </row>
    <row r="27" spans="1:16" x14ac:dyDescent="0.25">
      <c r="B27" s="14"/>
      <c r="C27" s="14"/>
      <c r="D27" s="14"/>
      <c r="E27" s="14"/>
      <c r="F27" s="14"/>
      <c r="G27" s="14"/>
      <c r="H27" s="21"/>
      <c r="I27" s="21"/>
      <c r="J27" s="21"/>
      <c r="K27" s="21"/>
      <c r="L27" s="14"/>
      <c r="M27" s="14"/>
      <c r="N27" s="14"/>
      <c r="O27" s="14"/>
      <c r="P27" s="14"/>
    </row>
    <row r="28" spans="1:16" x14ac:dyDescent="0.25">
      <c r="B28" s="14"/>
      <c r="C28" s="14"/>
      <c r="D28" s="14"/>
      <c r="E28" s="14"/>
      <c r="F28" s="14"/>
      <c r="G28" s="14"/>
      <c r="H28" s="21"/>
      <c r="I28" s="21"/>
      <c r="J28" s="21"/>
      <c r="K28" s="22"/>
      <c r="L28" s="23"/>
      <c r="M28" s="14"/>
      <c r="N28" s="14"/>
      <c r="O28" s="14"/>
      <c r="P28" s="14"/>
    </row>
    <row r="29" spans="1:16" x14ac:dyDescent="0.25">
      <c r="B29" s="14"/>
      <c r="C29" s="24"/>
      <c r="D29" s="14"/>
      <c r="E29" s="14"/>
      <c r="F29" s="14"/>
      <c r="G29" s="14"/>
      <c r="H29" s="21"/>
      <c r="I29" s="21"/>
      <c r="J29" s="21"/>
      <c r="K29" s="22"/>
      <c r="L29" s="23"/>
      <c r="M29" s="14"/>
      <c r="N29" s="14"/>
      <c r="O29" s="14"/>
      <c r="P29" s="14"/>
    </row>
    <row r="30" spans="1:16" x14ac:dyDescent="0.25">
      <c r="B30" s="14"/>
      <c r="C30" s="14"/>
      <c r="D30" s="14"/>
      <c r="E30" s="14"/>
      <c r="F30" s="14"/>
      <c r="G30" s="14"/>
      <c r="H30" s="21"/>
      <c r="I30" s="21"/>
      <c r="J30" s="21"/>
      <c r="K30" s="22"/>
      <c r="L30" s="23"/>
      <c r="M30" s="14"/>
      <c r="N30" s="14"/>
      <c r="O30" s="14"/>
      <c r="P30" s="14"/>
    </row>
    <row r="31" spans="1:16" x14ac:dyDescent="0.25">
      <c r="B31" s="14"/>
      <c r="C31" s="14"/>
      <c r="D31" s="14"/>
      <c r="E31" s="14"/>
      <c r="F31" s="14"/>
      <c r="G31" s="14"/>
      <c r="H31" s="21"/>
      <c r="I31" s="21"/>
      <c r="J31" s="21"/>
      <c r="K31" s="22"/>
      <c r="L31" s="23"/>
      <c r="M31" s="14"/>
      <c r="N31" s="14"/>
      <c r="O31" s="14"/>
      <c r="P31" s="14"/>
    </row>
    <row r="32" spans="1:16" x14ac:dyDescent="0.25"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2:16" x14ac:dyDescent="0.25">
      <c r="B33" s="14"/>
      <c r="C33" s="24"/>
      <c r="D33" s="14"/>
      <c r="E33" s="14"/>
      <c r="F33" s="14"/>
      <c r="G33" s="14"/>
      <c r="H33" s="14"/>
      <c r="I33" s="14"/>
      <c r="J33" s="14"/>
      <c r="K33" s="25"/>
      <c r="L33" s="23"/>
      <c r="M33" s="14"/>
      <c r="N33" s="14"/>
      <c r="O33" s="14"/>
      <c r="P33" s="14"/>
    </row>
    <row r="34" spans="2:16" x14ac:dyDescent="0.25">
      <c r="B34" s="14"/>
      <c r="C34" s="14"/>
      <c r="D34" s="14"/>
      <c r="E34" s="14"/>
      <c r="F34" s="14"/>
      <c r="G34" s="14"/>
      <c r="H34" s="14"/>
      <c r="I34" s="14"/>
      <c r="J34" s="14"/>
      <c r="K34" s="25"/>
      <c r="L34" s="23"/>
      <c r="M34" s="14"/>
      <c r="N34" s="14"/>
      <c r="O34" s="14"/>
      <c r="P34" s="14"/>
    </row>
    <row r="35" spans="2:16" x14ac:dyDescent="0.25">
      <c r="B35" s="14"/>
      <c r="C35" s="14"/>
      <c r="D35" s="14"/>
      <c r="E35" s="14"/>
      <c r="F35" s="14"/>
      <c r="G35" s="14"/>
      <c r="H35" s="14"/>
      <c r="I35" s="14"/>
      <c r="J35" s="14"/>
      <c r="K35" s="25"/>
      <c r="L35" s="23"/>
      <c r="M35" s="14"/>
      <c r="N35" s="14"/>
      <c r="O35" s="14"/>
      <c r="P35" s="14"/>
    </row>
    <row r="36" spans="2:16" x14ac:dyDescent="0.25">
      <c r="B36" s="14"/>
      <c r="C36" s="14"/>
      <c r="D36" s="14"/>
      <c r="E36" s="14"/>
      <c r="F36" s="14"/>
      <c r="G36" s="14"/>
      <c r="H36" s="14"/>
      <c r="I36" s="14"/>
      <c r="J36" s="14"/>
      <c r="K36" s="25"/>
      <c r="L36" s="23"/>
      <c r="M36" s="14"/>
      <c r="N36" s="14"/>
      <c r="O36" s="14"/>
      <c r="P36" s="14"/>
    </row>
    <row r="37" spans="2:16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25"/>
      <c r="L37" s="23"/>
      <c r="M37" s="14"/>
      <c r="N37" s="14"/>
      <c r="O37" s="14"/>
      <c r="P37" s="14"/>
    </row>
    <row r="38" spans="2:16" x14ac:dyDescent="0.25">
      <c r="B38" s="14"/>
      <c r="C38" s="14"/>
      <c r="D38" s="14"/>
      <c r="E38" s="14"/>
      <c r="F38" s="14"/>
      <c r="G38" s="14"/>
      <c r="H38" s="14"/>
      <c r="I38" s="14"/>
      <c r="J38" s="14"/>
      <c r="K38" s="25"/>
      <c r="L38" s="23"/>
      <c r="M38" s="14"/>
      <c r="N38" s="14"/>
      <c r="O38" s="14"/>
      <c r="P38" s="14"/>
    </row>
    <row r="39" spans="2:16" x14ac:dyDescent="0.25">
      <c r="B39" s="14"/>
      <c r="C39" s="14"/>
      <c r="D39" s="14"/>
      <c r="E39" s="14"/>
      <c r="F39" s="14"/>
      <c r="G39" s="14"/>
      <c r="H39" s="14"/>
      <c r="I39" s="14"/>
      <c r="J39" s="14"/>
      <c r="K39" s="25"/>
      <c r="L39" s="23"/>
      <c r="M39" s="14"/>
      <c r="N39" s="14"/>
      <c r="O39" s="14"/>
      <c r="P39" s="14"/>
    </row>
    <row r="40" spans="2:16" x14ac:dyDescent="0.25">
      <c r="B40" s="14"/>
      <c r="C40" s="14"/>
      <c r="D40" s="14"/>
      <c r="E40" s="14"/>
      <c r="F40" s="14"/>
      <c r="G40" s="14"/>
      <c r="H40" s="14"/>
      <c r="I40" s="14"/>
      <c r="J40" s="14"/>
      <c r="K40" s="25"/>
      <c r="L40" s="23"/>
      <c r="M40" s="14"/>
      <c r="N40" s="14"/>
      <c r="O40" s="14"/>
      <c r="P40" s="14"/>
    </row>
    <row r="41" spans="2:16" x14ac:dyDescent="0.25">
      <c r="B41" s="14"/>
      <c r="C41" s="14"/>
      <c r="D41" s="14"/>
      <c r="E41" s="14"/>
      <c r="F41" s="14"/>
      <c r="G41" s="14"/>
      <c r="H41" s="14"/>
      <c r="I41" s="14"/>
      <c r="J41" s="14"/>
      <c r="K41" s="25"/>
      <c r="L41" s="23"/>
      <c r="M41" s="14"/>
      <c r="N41" s="14"/>
      <c r="O41" s="14"/>
      <c r="P41" s="14"/>
    </row>
    <row r="42" spans="2:16" x14ac:dyDescent="0.25">
      <c r="B42" s="14"/>
      <c r="C42" s="14"/>
      <c r="D42" s="14"/>
      <c r="E42" s="14"/>
      <c r="F42" s="14"/>
      <c r="G42" s="14"/>
      <c r="H42" s="14"/>
      <c r="I42" s="14"/>
      <c r="J42" s="14"/>
      <c r="K42" s="25"/>
      <c r="L42" s="23"/>
      <c r="M42" s="14"/>
      <c r="N42" s="14"/>
      <c r="O42" s="14"/>
      <c r="P42" s="14"/>
    </row>
    <row r="43" spans="2:16" x14ac:dyDescent="0.25">
      <c r="B43" s="14"/>
      <c r="C43" s="14"/>
      <c r="D43" s="14"/>
      <c r="E43" s="14"/>
      <c r="F43" s="14"/>
      <c r="G43" s="14"/>
      <c r="H43" s="14"/>
      <c r="I43" s="14"/>
      <c r="J43" s="14"/>
      <c r="K43" s="25"/>
      <c r="L43" s="23"/>
      <c r="M43" s="14"/>
      <c r="N43" s="14"/>
      <c r="O43" s="14"/>
      <c r="P43" s="14"/>
    </row>
    <row r="44" spans="2:16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25"/>
      <c r="L44" s="23"/>
      <c r="M44" s="14"/>
      <c r="N44" s="14"/>
      <c r="O44" s="14"/>
      <c r="P44" s="14"/>
    </row>
    <row r="45" spans="2:16" x14ac:dyDescent="0.25">
      <c r="B45" s="14"/>
      <c r="C45" s="14"/>
      <c r="D45" s="14"/>
      <c r="E45" s="14"/>
      <c r="F45" s="14"/>
      <c r="G45" s="14"/>
      <c r="H45" s="14"/>
      <c r="I45" s="14"/>
      <c r="J45" s="14"/>
      <c r="K45" s="25"/>
      <c r="L45" s="23"/>
      <c r="M45" s="14"/>
      <c r="N45" s="14"/>
      <c r="O45" s="14"/>
      <c r="P45" s="14"/>
    </row>
    <row r="46" spans="2:16" x14ac:dyDescent="0.25">
      <c r="B46" s="14"/>
      <c r="C46" s="14"/>
      <c r="D46" s="14"/>
      <c r="E46" s="14"/>
      <c r="F46" s="14"/>
      <c r="G46" s="14"/>
      <c r="H46" s="14"/>
      <c r="I46" s="14"/>
      <c r="J46" s="14"/>
      <c r="K46" s="25"/>
      <c r="L46" s="23"/>
      <c r="M46" s="14"/>
      <c r="N46" s="14"/>
      <c r="O46" s="14"/>
      <c r="P46" s="14"/>
    </row>
    <row r="47" spans="2:16" x14ac:dyDescent="0.25">
      <c r="B47" s="14"/>
      <c r="C47" s="14"/>
      <c r="D47" s="14"/>
      <c r="E47" s="14"/>
      <c r="F47" s="14"/>
      <c r="G47" s="14"/>
      <c r="H47" s="14"/>
      <c r="I47" s="14"/>
      <c r="J47" s="14"/>
      <c r="K47" s="25"/>
      <c r="L47" s="23"/>
      <c r="M47" s="14"/>
      <c r="N47" s="14"/>
      <c r="O47" s="14"/>
      <c r="P47" s="14"/>
    </row>
    <row r="48" spans="2:16" x14ac:dyDescent="0.25">
      <c r="B48" s="14"/>
      <c r="C48" s="14"/>
      <c r="D48" s="14"/>
      <c r="E48" s="14"/>
      <c r="F48" s="14"/>
      <c r="G48" s="14"/>
      <c r="H48" s="14"/>
      <c r="I48" s="14"/>
      <c r="J48" s="14"/>
      <c r="K48" s="25"/>
      <c r="L48" s="23"/>
      <c r="M48" s="14"/>
      <c r="N48" s="14"/>
      <c r="O48" s="14"/>
      <c r="P48" s="14"/>
    </row>
    <row r="49" spans="2:16" x14ac:dyDescent="0.25">
      <c r="B49" s="14"/>
      <c r="C49" s="14"/>
      <c r="D49" s="14"/>
      <c r="E49" s="14"/>
      <c r="F49" s="14"/>
      <c r="G49" s="14"/>
      <c r="H49" s="14"/>
      <c r="I49" s="14"/>
      <c r="J49" s="14"/>
      <c r="K49" s="25"/>
      <c r="L49" s="23"/>
      <c r="M49" s="14"/>
      <c r="N49" s="14"/>
      <c r="O49" s="14"/>
      <c r="P49" s="14"/>
    </row>
    <row r="50" spans="2:16" x14ac:dyDescent="0.25"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2:16" x14ac:dyDescent="0.2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2:16" x14ac:dyDescent="0.25">
      <c r="C52" s="14"/>
      <c r="E52" s="14"/>
      <c r="F52" s="14"/>
    </row>
    <row r="54" spans="2:16" x14ac:dyDescent="0.25">
      <c r="E54" s="14"/>
      <c r="F54" s="14"/>
    </row>
    <row r="55" spans="2:16" x14ac:dyDescent="0.25">
      <c r="E55" s="14"/>
      <c r="F55" s="14"/>
    </row>
    <row r="56" spans="2:16" x14ac:dyDescent="0.25">
      <c r="E56" s="14"/>
      <c r="F56" s="14"/>
    </row>
    <row r="57" spans="2:16" x14ac:dyDescent="0.25">
      <c r="E57" s="14"/>
      <c r="F57" s="14"/>
    </row>
    <row r="58" spans="2:16" x14ac:dyDescent="0.25">
      <c r="E58" s="14"/>
      <c r="F58" s="14"/>
    </row>
    <row r="59" spans="2:16" x14ac:dyDescent="0.25">
      <c r="C59" s="14"/>
      <c r="F59" s="14"/>
      <c r="G59" s="14"/>
      <c r="H59" s="1" t="s">
        <v>1</v>
      </c>
    </row>
  </sheetData>
  <sheetProtection algorithmName="SHA-512" hashValue="fbPX2248vfVnqPiuMvg4fTAqE7TbGLvzbVKB4TXOua5qy+8SHVi+LTwLJjKYKI4NbFtaHoiP5p/bgJuO7bSmXQ==" saltValue="OQe3c8DSL7+g0KfYo/cfAA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2 E14:E16">
    <cfRule type="cellIs" dxfId="23" priority="1" stopIfTrue="1" operator="between">
      <formula>-2</formula>
      <formula>2</formula>
    </cfRule>
    <cfRule type="cellIs" dxfId="22" priority="2" stopIfTrue="1" operator="between">
      <formula>-3</formula>
      <formula>3</formula>
    </cfRule>
    <cfRule type="cellIs" dxfId="21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44" t="s">
        <v>15</v>
      </c>
      <c r="E1" s="44"/>
      <c r="F1" s="3"/>
    </row>
    <row r="2" spans="1:11" ht="18" x14ac:dyDescent="0.25">
      <c r="C2" s="4" t="s">
        <v>3</v>
      </c>
      <c r="D2" s="38" t="s">
        <v>13</v>
      </c>
      <c r="E2" s="1" t="s">
        <v>4</v>
      </c>
    </row>
    <row r="3" spans="1:11" ht="18" x14ac:dyDescent="0.25">
      <c r="C3" s="4" t="s">
        <v>9</v>
      </c>
      <c r="D3" s="18">
        <v>9.1389999999999993</v>
      </c>
      <c r="E3" s="1" t="s">
        <v>4</v>
      </c>
      <c r="F3" s="5"/>
    </row>
    <row r="4" spans="1:11" ht="18" x14ac:dyDescent="0.25">
      <c r="C4" s="4" t="s">
        <v>10</v>
      </c>
      <c r="D4" s="18">
        <v>0.71499999999999997</v>
      </c>
      <c r="E4" s="1" t="s">
        <v>4</v>
      </c>
      <c r="F4" s="5"/>
    </row>
    <row r="5" spans="1:11" x14ac:dyDescent="0.25">
      <c r="C5" s="4" t="s">
        <v>11</v>
      </c>
      <c r="D5" s="43">
        <f>D4/D3</f>
        <v>7.8236130867709822E-2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18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9">
        <v>187</v>
      </c>
      <c r="D11" s="16">
        <v>8.42</v>
      </c>
      <c r="E11" s="39">
        <v>-1.01</v>
      </c>
      <c r="F11" s="12">
        <f>((D11-$D$3)/$D$3)*100</f>
        <v>-7.8673815515920715</v>
      </c>
      <c r="H11" s="13">
        <f>(100+F11)/100</f>
        <v>0.92132618448407921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9">
        <v>215</v>
      </c>
      <c r="D12" s="16">
        <v>8.5</v>
      </c>
      <c r="E12" s="39">
        <v>-0.89</v>
      </c>
      <c r="F12" s="12">
        <f t="shared" ref="F12:F16" si="0">((D12-$D$3)/$D$3)*100</f>
        <v>-6.9920122551701436</v>
      </c>
      <c r="H12" s="13">
        <f t="shared" ref="H12:H16" si="1">(100+F12)/100</f>
        <v>0.93007987744829856</v>
      </c>
      <c r="I12" s="7" t="e">
        <f t="shared" ref="I12:I16" si="2">1+($D$3-$D$2)/$D$2</f>
        <v>#VALUE!</v>
      </c>
      <c r="J12" s="7"/>
      <c r="K12" s="7"/>
    </row>
    <row r="13" spans="1:11" x14ac:dyDescent="0.25">
      <c r="A13" s="14"/>
      <c r="B13" s="14"/>
      <c r="C13" s="29">
        <v>324</v>
      </c>
      <c r="D13" s="16">
        <v>9.1</v>
      </c>
      <c r="E13" s="39">
        <v>-0.05</v>
      </c>
      <c r="F13" s="12">
        <f t="shared" si="0"/>
        <v>-0.42674253200568663</v>
      </c>
      <c r="H13" s="13">
        <f t="shared" si="1"/>
        <v>0.99573257467994314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6">
        <v>9.2119999999999997</v>
      </c>
      <c r="E14" s="39">
        <v>0.1</v>
      </c>
      <c r="F14" s="12">
        <f t="shared" si="0"/>
        <v>0.79877448298501363</v>
      </c>
      <c r="H14" s="13">
        <f t="shared" si="1"/>
        <v>1.0079877448298502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6">
        <v>10.1</v>
      </c>
      <c r="E15" s="39">
        <v>1.35</v>
      </c>
      <c r="F15" s="12">
        <f t="shared" si="0"/>
        <v>10.515373673268416</v>
      </c>
      <c r="H15" s="13">
        <f t="shared" si="1"/>
        <v>1.1051537367326842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16">
        <v>9.5</v>
      </c>
      <c r="E16" s="39">
        <v>0.51</v>
      </c>
      <c r="F16" s="12">
        <f t="shared" si="0"/>
        <v>3.9501039501039572</v>
      </c>
      <c r="H16" s="13">
        <f t="shared" si="1"/>
        <v>1.0395010395010396</v>
      </c>
      <c r="I16" s="7" t="e">
        <f t="shared" si="2"/>
        <v>#VALUE!</v>
      </c>
      <c r="J16" s="7"/>
      <c r="K16" s="7"/>
    </row>
    <row r="17" spans="1:11" x14ac:dyDescent="0.25">
      <c r="C17" s="29"/>
      <c r="D17" s="11"/>
      <c r="E17" s="33"/>
      <c r="F17" s="12"/>
      <c r="H17" s="13"/>
      <c r="I17" s="7"/>
      <c r="J17" s="7"/>
      <c r="K17" s="7"/>
    </row>
    <row r="18" spans="1:11" x14ac:dyDescent="0.25">
      <c r="C18" s="29"/>
      <c r="D18" s="11"/>
      <c r="E18" s="33"/>
      <c r="F18" s="12"/>
      <c r="H18" s="13"/>
      <c r="I18" s="7"/>
      <c r="J18" s="7"/>
      <c r="K18" s="7"/>
    </row>
    <row r="19" spans="1:11" x14ac:dyDescent="0.25">
      <c r="C19" s="29"/>
      <c r="D19" s="11"/>
      <c r="E19" s="33"/>
      <c r="F19" s="12"/>
      <c r="H19" s="13"/>
      <c r="I19" s="7"/>
      <c r="J19" s="7"/>
      <c r="K19" s="7"/>
    </row>
    <row r="20" spans="1:11" x14ac:dyDescent="0.25">
      <c r="C20" s="30"/>
      <c r="D20" s="11"/>
      <c r="E20" s="33"/>
      <c r="F20" s="12"/>
      <c r="H20" s="13"/>
      <c r="I20" s="7"/>
      <c r="J20" s="7"/>
      <c r="K20" s="7"/>
    </row>
    <row r="21" spans="1:11" x14ac:dyDescent="0.25">
      <c r="A21" s="14"/>
      <c r="C21" s="29"/>
      <c r="D21" s="11"/>
      <c r="E21" s="33"/>
      <c r="F21" s="12"/>
      <c r="H21" s="13"/>
      <c r="I21" s="7"/>
      <c r="J21" s="7"/>
      <c r="K21" s="7"/>
    </row>
    <row r="22" spans="1:11" x14ac:dyDescent="0.25">
      <c r="C22" s="29"/>
      <c r="D22" s="11"/>
      <c r="E22" s="33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4"/>
      <c r="H23" s="7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C29" s="14"/>
      <c r="F29" s="14"/>
      <c r="G29" s="14"/>
      <c r="H29" s="7" t="s">
        <v>1</v>
      </c>
      <c r="I29" s="7"/>
      <c r="J29" s="7"/>
      <c r="K29" s="7"/>
    </row>
    <row r="30" spans="1:11" x14ac:dyDescent="0.25">
      <c r="H30" s="7"/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YLokrH8dpEmsaPxtFVBF7KiJgJz7tOOAuKkfjCviZd45NjpIjn6qsXjCgix/IUCEXunvROnVZdBSLMZcjzzEhw==" saltValue="hC8PEBHOndm8cGm35e3lCA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D1:E1"/>
  </mergeCells>
  <conditionalFormatting sqref="E11:E16">
    <cfRule type="cellIs" dxfId="20" priority="1" stopIfTrue="1" operator="between">
      <formula>-2</formula>
      <formula>2</formula>
    </cfRule>
    <cfRule type="cellIs" dxfId="19" priority="2" stopIfTrue="1" operator="between">
      <formula>-3</formula>
      <formula>3</formula>
    </cfRule>
    <cfRule type="cellIs" dxfId="18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27</v>
      </c>
      <c r="E1" s="37"/>
    </row>
    <row r="2" spans="1:11" ht="18" x14ac:dyDescent="0.25">
      <c r="C2" s="4" t="s">
        <v>3</v>
      </c>
      <c r="D2" s="16" t="s">
        <v>13</v>
      </c>
      <c r="E2" s="1" t="s">
        <v>4</v>
      </c>
    </row>
    <row r="3" spans="1:11" ht="18" x14ac:dyDescent="0.25">
      <c r="C3" s="4" t="s">
        <v>9</v>
      </c>
      <c r="D3" s="14">
        <v>12.92</v>
      </c>
      <c r="E3" s="1" t="s">
        <v>4</v>
      </c>
      <c r="F3" s="45"/>
      <c r="G3" s="45"/>
      <c r="H3" s="45"/>
    </row>
    <row r="4" spans="1:11" ht="18" x14ac:dyDescent="0.25">
      <c r="C4" s="4" t="s">
        <v>10</v>
      </c>
      <c r="D4" s="14">
        <v>3.94</v>
      </c>
      <c r="E4" s="1" t="s">
        <v>4</v>
      </c>
      <c r="F4" s="45"/>
      <c r="G4" s="45"/>
      <c r="H4" s="45"/>
    </row>
    <row r="5" spans="1:11" x14ac:dyDescent="0.25">
      <c r="C5" s="4" t="s">
        <v>11</v>
      </c>
      <c r="D5" s="43">
        <f>D4/D3</f>
        <v>0.30495356037151705</v>
      </c>
      <c r="E5" s="1" t="s">
        <v>2</v>
      </c>
      <c r="F5" s="45"/>
      <c r="G5" s="45"/>
      <c r="H5" s="45"/>
    </row>
    <row r="6" spans="1:11" x14ac:dyDescent="0.25">
      <c r="C6" s="4" t="s">
        <v>6</v>
      </c>
      <c r="D6" s="10"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A11" s="14"/>
      <c r="B11" s="14"/>
      <c r="C11" s="29">
        <v>187</v>
      </c>
      <c r="D11" s="16">
        <v>16.260000000000002</v>
      </c>
      <c r="E11" s="39">
        <v>0.85</v>
      </c>
      <c r="F11" s="12">
        <f>((D11-$D$3)/$D$3)*100</f>
        <v>25.851393188854505</v>
      </c>
      <c r="H11" s="13">
        <f>(100+F11)/100</f>
        <v>1.258513931888545</v>
      </c>
      <c r="I11" s="7" t="e">
        <f>1+($D$3-$D$2)/$D$2</f>
        <v>#VALUE!</v>
      </c>
      <c r="J11" s="7"/>
      <c r="K11" s="7"/>
    </row>
    <row r="12" spans="1:11" x14ac:dyDescent="0.25">
      <c r="A12" s="14"/>
      <c r="B12" s="14"/>
      <c r="C12" s="29">
        <v>215</v>
      </c>
      <c r="D12" s="16">
        <v>5.92</v>
      </c>
      <c r="E12" s="39">
        <v>-1.78</v>
      </c>
      <c r="F12" s="12">
        <f t="shared" ref="F12:F16" si="0">((D12-$D$3)/$D$3)*100</f>
        <v>-54.179566563467496</v>
      </c>
      <c r="H12" s="13">
        <f t="shared" ref="H12:H16" si="1">(100+F12)/100</f>
        <v>0.45820433436532504</v>
      </c>
      <c r="I12" s="7" t="e">
        <f t="shared" ref="I12:I16" si="2">1+($D$3-$D$2)/$D$2</f>
        <v>#VALUE!</v>
      </c>
      <c r="J12" s="7"/>
      <c r="K12" s="7"/>
    </row>
    <row r="13" spans="1:11" x14ac:dyDescent="0.25">
      <c r="C13" s="29">
        <v>324</v>
      </c>
      <c r="D13" s="16">
        <v>14.5</v>
      </c>
      <c r="E13" s="39">
        <v>0.4</v>
      </c>
      <c r="F13" s="12">
        <f t="shared" si="0"/>
        <v>12.229102167182663</v>
      </c>
      <c r="H13" s="13">
        <f t="shared" si="1"/>
        <v>1.1222910216718267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6">
        <v>10.93</v>
      </c>
      <c r="E14" s="39">
        <v>-0.5</v>
      </c>
      <c r="F14" s="12">
        <f t="shared" si="0"/>
        <v>-15.402476780185761</v>
      </c>
      <c r="H14" s="13">
        <f t="shared" si="1"/>
        <v>0.8459752321981423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6">
        <v>15.7</v>
      </c>
      <c r="E15" s="39">
        <v>0.71</v>
      </c>
      <c r="F15" s="12">
        <f t="shared" si="0"/>
        <v>21.517027863777084</v>
      </c>
      <c r="H15" s="13">
        <f t="shared" si="1"/>
        <v>1.2151702786377709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16">
        <v>13.1</v>
      </c>
      <c r="E16" s="39">
        <v>0.05</v>
      </c>
      <c r="F16" s="12">
        <f t="shared" si="0"/>
        <v>1.393188854489162</v>
      </c>
      <c r="H16" s="13">
        <f t="shared" si="1"/>
        <v>1.0139318885448916</v>
      </c>
      <c r="I16" s="7" t="e">
        <f t="shared" si="2"/>
        <v>#VALUE!</v>
      </c>
      <c r="J16" s="7"/>
      <c r="K16" s="7"/>
    </row>
    <row r="17" spans="1:11" x14ac:dyDescent="0.25">
      <c r="C17" s="29"/>
      <c r="D17" s="11"/>
      <c r="E17" s="14"/>
      <c r="F17" s="12"/>
      <c r="H17" s="13"/>
      <c r="I17" s="7"/>
      <c r="J17" s="7"/>
      <c r="K17" s="7"/>
    </row>
    <row r="18" spans="1:11" x14ac:dyDescent="0.25">
      <c r="C18" s="29"/>
      <c r="D18" s="11"/>
      <c r="E18" s="14"/>
      <c r="F18" s="12"/>
      <c r="H18" s="13"/>
      <c r="I18" s="7"/>
      <c r="J18" s="7"/>
      <c r="K18" s="7"/>
    </row>
    <row r="19" spans="1:11" x14ac:dyDescent="0.25">
      <c r="C19" s="29"/>
      <c r="D19" s="11"/>
      <c r="E19" s="14"/>
      <c r="F19" s="12"/>
      <c r="H19" s="13"/>
      <c r="I19" s="7"/>
      <c r="J19" s="7"/>
      <c r="K19" s="7"/>
    </row>
    <row r="20" spans="1:11" x14ac:dyDescent="0.25">
      <c r="C20" s="30"/>
      <c r="D20" s="11"/>
      <c r="E20" s="14"/>
      <c r="F20" s="12"/>
      <c r="H20" s="13"/>
      <c r="I20" s="7"/>
      <c r="J20" s="7"/>
      <c r="K20" s="7"/>
    </row>
    <row r="21" spans="1:11" x14ac:dyDescent="0.25">
      <c r="A21" s="14"/>
      <c r="C21" s="29"/>
      <c r="D21" s="11"/>
      <c r="E21" s="14"/>
      <c r="F21" s="12"/>
      <c r="H21" s="13"/>
      <c r="I21" s="7"/>
      <c r="J21" s="7"/>
      <c r="K21" s="7"/>
    </row>
    <row r="22" spans="1:11" x14ac:dyDescent="0.25">
      <c r="A22" s="14"/>
      <c r="C22" s="29"/>
      <c r="D22" s="11"/>
      <c r="E22" s="14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13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E29" s="14"/>
      <c r="F29" s="14"/>
      <c r="H29" s="7"/>
      <c r="I29" s="7"/>
      <c r="J29" s="7"/>
      <c r="K29" s="7"/>
    </row>
    <row r="30" spans="1:11" x14ac:dyDescent="0.25">
      <c r="C30" s="14"/>
      <c r="F30" s="14"/>
      <c r="G30" s="14"/>
      <c r="H30" s="7" t="s">
        <v>1</v>
      </c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xFZxlh5Gv5VL2hN1PE9h7Y6h0Vo3z+O25XPAucQpHIRHyct2eYc+nFOkcKuBkoqhw3J+OTSm7jDvRj+u3KPMEQ==" saltValue="kXf2py2G1+YXF+ItSipSiQ==" spinCount="100000" sheet="1" objects="1" scenarios="1" selectLockedCells="1" selectUnlockedCells="1"/>
  <sortState xmlns:xlrd2="http://schemas.microsoft.com/office/spreadsheetml/2017/richdata2" ref="C11:F21">
    <sortCondition ref="C11:C21"/>
  </sortState>
  <mergeCells count="1">
    <mergeCell ref="F3:H5"/>
  </mergeCells>
  <conditionalFormatting sqref="E11:E16">
    <cfRule type="cellIs" dxfId="17" priority="1" stopIfTrue="1" operator="between">
      <formula>-2</formula>
      <formula>2</formula>
    </cfRule>
    <cfRule type="cellIs" dxfId="16" priority="2" stopIfTrue="1" operator="between">
      <formula>-3</formula>
      <formula>3</formula>
    </cfRule>
    <cfRule type="cellIs" dxfId="15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K31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37" t="s">
        <v>23</v>
      </c>
      <c r="E1" s="37"/>
      <c r="F1" s="3"/>
    </row>
    <row r="2" spans="1:11" ht="18" x14ac:dyDescent="0.25">
      <c r="C2" s="4" t="s">
        <v>3</v>
      </c>
      <c r="D2" s="10" t="s">
        <v>13</v>
      </c>
      <c r="E2" s="1" t="s">
        <v>4</v>
      </c>
    </row>
    <row r="3" spans="1:11" ht="18" x14ac:dyDescent="0.25">
      <c r="C3" s="4" t="s">
        <v>9</v>
      </c>
      <c r="D3" s="18">
        <v>27.39</v>
      </c>
      <c r="E3" s="1" t="s">
        <v>4</v>
      </c>
      <c r="F3" s="5"/>
    </row>
    <row r="4" spans="1:11" ht="18" x14ac:dyDescent="0.25">
      <c r="C4" s="4" t="s">
        <v>10</v>
      </c>
      <c r="D4" s="18">
        <v>2.4300000000000002</v>
      </c>
      <c r="E4" s="1" t="s">
        <v>4</v>
      </c>
      <c r="F4" s="5"/>
    </row>
    <row r="5" spans="1:11" x14ac:dyDescent="0.25">
      <c r="C5" s="4" t="s">
        <v>11</v>
      </c>
      <c r="D5" s="43">
        <f>D4/D3</f>
        <v>8.8718510405257398E-2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18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9">
        <v>187</v>
      </c>
      <c r="D11" s="16">
        <v>28.3</v>
      </c>
      <c r="E11" s="39">
        <v>0.37</v>
      </c>
      <c r="F11" s="12">
        <f>((D11-$D$3)/$D$3)*100</f>
        <v>3.322380430814166</v>
      </c>
      <c r="H11" s="13">
        <f t="shared" ref="H11:H16" si="0">(100+F11)/100</f>
        <v>1.0332238043081416</v>
      </c>
      <c r="I11" s="7" t="e">
        <f>1+($D$3-$D$2)/$D$2</f>
        <v>#VALUE!</v>
      </c>
      <c r="J11" s="7"/>
      <c r="K11" s="7"/>
    </row>
    <row r="12" spans="1:11" x14ac:dyDescent="0.25">
      <c r="B12" s="14"/>
      <c r="C12" s="29">
        <v>215</v>
      </c>
      <c r="D12" s="15">
        <v>25.6</v>
      </c>
      <c r="E12" s="39">
        <v>-0.74</v>
      </c>
      <c r="F12" s="12">
        <f t="shared" ref="F12:F16" si="1">((D12-$D$3)/$D$3)*100</f>
        <v>-6.5352318364366528</v>
      </c>
      <c r="H12" s="13">
        <f t="shared" si="0"/>
        <v>0.9346476816356335</v>
      </c>
      <c r="I12" s="7" t="e">
        <f t="shared" ref="I12:I16" si="2">1+($D$3-$D$2)/$D$2</f>
        <v>#VALUE!</v>
      </c>
      <c r="J12" s="7"/>
      <c r="K12" s="7"/>
    </row>
    <row r="13" spans="1:11" x14ac:dyDescent="0.25">
      <c r="C13" s="29">
        <v>324</v>
      </c>
      <c r="D13" s="16">
        <v>30.2</v>
      </c>
      <c r="E13" s="39">
        <v>1.1499999999999999</v>
      </c>
      <c r="F13" s="12">
        <f t="shared" si="1"/>
        <v>10.259218692953628</v>
      </c>
      <c r="H13" s="13">
        <f t="shared" si="0"/>
        <v>1.1025921869295363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5">
        <v>24.57</v>
      </c>
      <c r="E14" s="39">
        <v>-1.1599999999999999</v>
      </c>
      <c r="F14" s="12">
        <f t="shared" si="1"/>
        <v>-10.295728368017526</v>
      </c>
      <c r="H14" s="13">
        <f t="shared" si="0"/>
        <v>0.8970427163198248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5">
        <v>29</v>
      </c>
      <c r="E15" s="39">
        <v>0.66</v>
      </c>
      <c r="F15" s="12">
        <f t="shared" si="1"/>
        <v>5.8780576852865991</v>
      </c>
      <c r="H15" s="13">
        <f t="shared" si="0"/>
        <v>1.058780576852866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16">
        <v>26.7</v>
      </c>
      <c r="E16" s="39">
        <v>-0.28999999999999998</v>
      </c>
      <c r="F16" s="12">
        <f t="shared" si="1"/>
        <v>-2.5191675794085477</v>
      </c>
      <c r="H16" s="13">
        <f t="shared" si="0"/>
        <v>0.97480832420591457</v>
      </c>
      <c r="I16" s="7" t="e">
        <f t="shared" si="2"/>
        <v>#VALUE!</v>
      </c>
      <c r="J16" s="7"/>
      <c r="K16" s="7"/>
    </row>
    <row r="17" spans="1:11" x14ac:dyDescent="0.25">
      <c r="C17" s="29"/>
      <c r="D17" s="11"/>
      <c r="E17" s="33"/>
      <c r="F17" s="12"/>
      <c r="H17" s="13"/>
      <c r="I17" s="7"/>
      <c r="J17" s="7"/>
      <c r="K17" s="7"/>
    </row>
    <row r="18" spans="1:11" x14ac:dyDescent="0.25">
      <c r="C18" s="29"/>
      <c r="D18" s="26"/>
      <c r="E18" s="33"/>
      <c r="F18" s="12"/>
      <c r="H18" s="13"/>
      <c r="I18" s="7"/>
      <c r="J18" s="7"/>
      <c r="K18" s="7"/>
    </row>
    <row r="19" spans="1:11" x14ac:dyDescent="0.25">
      <c r="C19" s="29"/>
      <c r="D19" s="11"/>
      <c r="E19" s="33"/>
      <c r="F19" s="12"/>
      <c r="H19" s="13"/>
      <c r="I19" s="7"/>
      <c r="J19" s="7"/>
      <c r="K19" s="7"/>
    </row>
    <row r="20" spans="1:11" x14ac:dyDescent="0.25">
      <c r="C20" s="30"/>
      <c r="D20" s="26"/>
      <c r="E20" s="33"/>
      <c r="F20" s="12"/>
      <c r="H20" s="13"/>
      <c r="I20" s="7"/>
      <c r="J20" s="7"/>
      <c r="K20" s="7"/>
    </row>
    <row r="21" spans="1:11" x14ac:dyDescent="0.25">
      <c r="A21" s="14"/>
      <c r="C21" s="29"/>
      <c r="D21" s="11"/>
      <c r="E21" s="33"/>
      <c r="F21" s="12"/>
      <c r="H21" s="13"/>
      <c r="I21" s="7"/>
      <c r="J21" s="7"/>
      <c r="K21" s="7"/>
    </row>
    <row r="22" spans="1:11" x14ac:dyDescent="0.25">
      <c r="A22" s="14"/>
      <c r="C22" s="29"/>
      <c r="D22" s="26"/>
      <c r="E22" s="34"/>
      <c r="F22" s="12"/>
      <c r="H22" s="13"/>
      <c r="I22" s="7"/>
      <c r="J22" s="7"/>
      <c r="K22" s="7"/>
    </row>
    <row r="23" spans="1:11" x14ac:dyDescent="0.25">
      <c r="C23" s="14"/>
      <c r="D23" s="14"/>
      <c r="E23" s="14"/>
      <c r="F23" s="16"/>
      <c r="H23" s="7"/>
      <c r="I23" s="7"/>
      <c r="J23" s="7"/>
      <c r="K23" s="7"/>
    </row>
    <row r="24" spans="1:11" x14ac:dyDescent="0.25">
      <c r="C24" s="14"/>
      <c r="D24" s="14"/>
      <c r="E24" s="14"/>
      <c r="F24" s="14"/>
      <c r="H24" s="7"/>
      <c r="I24" s="7"/>
      <c r="J24" s="7"/>
      <c r="K24" s="7"/>
    </row>
    <row r="25" spans="1:11" x14ac:dyDescent="0.25">
      <c r="C25" s="14"/>
      <c r="E25" s="14"/>
      <c r="F25" s="14"/>
      <c r="H25" s="7"/>
      <c r="I25" s="7"/>
      <c r="J25" s="7"/>
      <c r="K25" s="7"/>
    </row>
    <row r="26" spans="1:11" x14ac:dyDescent="0.25">
      <c r="C26" s="14"/>
      <c r="E26" s="14"/>
      <c r="F26" s="14"/>
      <c r="H26" s="7"/>
      <c r="I26" s="7"/>
      <c r="J26" s="7"/>
      <c r="K26" s="7"/>
    </row>
    <row r="27" spans="1:11" x14ac:dyDescent="0.25">
      <c r="E27" s="14"/>
      <c r="F27" s="14"/>
      <c r="H27" s="7"/>
      <c r="I27" s="7"/>
      <c r="J27" s="7"/>
      <c r="K27" s="7"/>
    </row>
    <row r="28" spans="1:11" x14ac:dyDescent="0.25">
      <c r="E28" s="14"/>
      <c r="F28" s="14"/>
      <c r="H28" s="7"/>
      <c r="I28" s="7"/>
      <c r="J28" s="7"/>
      <c r="K28" s="7"/>
    </row>
    <row r="29" spans="1:11" x14ac:dyDescent="0.25">
      <c r="E29" s="14"/>
      <c r="F29" s="14"/>
      <c r="H29" s="7"/>
      <c r="I29" s="7"/>
      <c r="J29" s="7"/>
      <c r="K29" s="7"/>
    </row>
    <row r="30" spans="1:11" x14ac:dyDescent="0.25">
      <c r="C30" s="14"/>
      <c r="F30" s="14"/>
      <c r="G30" s="14"/>
      <c r="H30" s="7" t="s">
        <v>1</v>
      </c>
      <c r="I30" s="7"/>
      <c r="J30" s="7"/>
      <c r="K30" s="7"/>
    </row>
    <row r="31" spans="1:11" x14ac:dyDescent="0.25">
      <c r="H31" s="7"/>
      <c r="I31" s="7"/>
      <c r="J31" s="7"/>
      <c r="K31" s="7"/>
    </row>
  </sheetData>
  <sheetProtection algorithmName="SHA-512" hashValue="9aUR7yfP0Zqogr81UITCF+3HJqKaS0bwU4KH+xri1tcMk5dYvEbJT7s1lfqB1D7WZJ+LVH8kpLqfFUp0Ip70QA==" saltValue="ucglXZJt/0hXT2DE46lnxg==" spinCount="100000" sheet="1" objects="1" scenarios="1" selectLockedCells="1" selectUnlockedCells="1"/>
  <sortState xmlns:xlrd2="http://schemas.microsoft.com/office/spreadsheetml/2017/richdata2" ref="C11:F21">
    <sortCondition ref="C11:C21"/>
  </sortState>
  <conditionalFormatting sqref="E11:E16">
    <cfRule type="cellIs" dxfId="14" priority="1" stopIfTrue="1" operator="between">
      <formula>-2</formula>
      <formula>2</formula>
    </cfRule>
    <cfRule type="cellIs" dxfId="13" priority="2" stopIfTrue="1" operator="between">
      <formula>-3</formula>
      <formula>3</formula>
    </cfRule>
    <cfRule type="cellIs" dxfId="12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FDE5A-D793-4956-BEC2-5CBC2028D008}">
  <dimension ref="A1:K34"/>
  <sheetViews>
    <sheetView zoomScale="80" zoomScaleNormal="80" workbookViewId="0"/>
  </sheetViews>
  <sheetFormatPr defaultRowHeight="15.75" x14ac:dyDescent="0.25"/>
  <cols>
    <col min="1" max="2" width="8.7109375" style="1" customWidth="1"/>
    <col min="3" max="3" width="23.85546875" style="1" customWidth="1"/>
    <col min="4" max="4" width="10.5703125" style="1" bestFit="1" customWidth="1"/>
    <col min="5" max="5" width="13" style="1" bestFit="1" customWidth="1"/>
    <col min="6" max="6" width="18.28515625" style="1" customWidth="1"/>
    <col min="7" max="7" width="12.42578125" style="1" bestFit="1" customWidth="1"/>
    <col min="8" max="8" width="14.85546875" style="1" bestFit="1" customWidth="1"/>
    <col min="9" max="16384" width="9.140625" style="1"/>
  </cols>
  <sheetData>
    <row r="1" spans="1:11" x14ac:dyDescent="0.25">
      <c r="C1" s="2" t="s">
        <v>5</v>
      </c>
      <c r="D1" s="19" t="s">
        <v>22</v>
      </c>
      <c r="E1" s="31"/>
      <c r="F1" s="3"/>
    </row>
    <row r="2" spans="1:11" ht="18" x14ac:dyDescent="0.25">
      <c r="C2" s="4" t="s">
        <v>3</v>
      </c>
      <c r="D2" s="40" t="s">
        <v>13</v>
      </c>
      <c r="E2" s="1" t="s">
        <v>4</v>
      </c>
    </row>
    <row r="3" spans="1:11" ht="18" x14ac:dyDescent="0.25">
      <c r="C3" s="4" t="s">
        <v>9</v>
      </c>
      <c r="D3" s="42">
        <v>13.18</v>
      </c>
      <c r="E3" s="1" t="s">
        <v>4</v>
      </c>
      <c r="F3" s="5"/>
    </row>
    <row r="4" spans="1:11" ht="18" x14ac:dyDescent="0.25">
      <c r="C4" s="4" t="s">
        <v>10</v>
      </c>
      <c r="D4" s="42">
        <v>1.05</v>
      </c>
      <c r="E4" s="1" t="s">
        <v>4</v>
      </c>
      <c r="F4" s="5"/>
    </row>
    <row r="5" spans="1:11" x14ac:dyDescent="0.25">
      <c r="C5" s="4" t="s">
        <v>11</v>
      </c>
      <c r="D5" s="43">
        <f>D4/D3</f>
        <v>7.9666160849772391E-2</v>
      </c>
      <c r="E5" s="1" t="s">
        <v>2</v>
      </c>
      <c r="F5" s="5"/>
    </row>
    <row r="6" spans="1:11" x14ac:dyDescent="0.25">
      <c r="C6" s="4" t="s">
        <v>6</v>
      </c>
      <c r="D6" s="10">
        <f>COUNTA(E11:E22)</f>
        <v>6</v>
      </c>
      <c r="E6" s="5"/>
      <c r="F6" s="5"/>
    </row>
    <row r="7" spans="1:11" x14ac:dyDescent="0.25">
      <c r="C7" s="5"/>
      <c r="D7" s="5"/>
      <c r="E7" s="5"/>
      <c r="F7" s="5"/>
    </row>
    <row r="8" spans="1:11" x14ac:dyDescent="0.25">
      <c r="C8" s="5"/>
      <c r="D8" s="5"/>
      <c r="E8" s="5"/>
      <c r="F8" s="5"/>
      <c r="H8" s="7"/>
      <c r="I8" s="7"/>
      <c r="J8" s="7"/>
      <c r="K8" s="7"/>
    </row>
    <row r="9" spans="1:11" ht="47.25" x14ac:dyDescent="0.25">
      <c r="C9" s="5" t="s">
        <v>0</v>
      </c>
      <c r="D9" s="5" t="s">
        <v>8</v>
      </c>
      <c r="E9" s="8" t="s">
        <v>7</v>
      </c>
      <c r="F9" s="8" t="s">
        <v>20</v>
      </c>
      <c r="H9" s="7"/>
      <c r="I9" s="7"/>
      <c r="J9" s="7"/>
      <c r="K9" s="7"/>
    </row>
    <row r="10" spans="1:11" x14ac:dyDescent="0.25">
      <c r="A10" s="9"/>
      <c r="D10" s="5"/>
      <c r="E10" s="5"/>
      <c r="F10" s="5"/>
      <c r="H10" s="7" t="s">
        <v>18</v>
      </c>
      <c r="I10" s="7" t="s">
        <v>19</v>
      </c>
      <c r="J10" s="7"/>
      <c r="K10" s="7"/>
    </row>
    <row r="11" spans="1:11" x14ac:dyDescent="0.25">
      <c r="B11" s="14"/>
      <c r="C11" s="29">
        <v>187</v>
      </c>
      <c r="D11" s="38">
        <v>12.5</v>
      </c>
      <c r="E11" s="39">
        <v>-0.64</v>
      </c>
      <c r="F11" s="12">
        <f>((D11-$D$3)/$D$3)*100</f>
        <v>-5.1593323216995426</v>
      </c>
      <c r="H11" s="13">
        <f>(100+F11)/100</f>
        <v>0.94840667678300461</v>
      </c>
      <c r="I11" s="7" t="e">
        <f>1+($D$3-$D$2)/$D$2</f>
        <v>#VALUE!</v>
      </c>
      <c r="J11" s="7"/>
      <c r="K11" s="7"/>
    </row>
    <row r="12" spans="1:11" x14ac:dyDescent="0.25">
      <c r="B12" s="14"/>
      <c r="C12" s="29">
        <v>215</v>
      </c>
      <c r="D12" s="10">
        <v>11.88</v>
      </c>
      <c r="E12" s="39">
        <v>-1.23</v>
      </c>
      <c r="F12" s="12">
        <f t="shared" ref="F12:F16" si="0">((D12-$D$3)/$D$3)*100</f>
        <v>-9.8634294385432391</v>
      </c>
      <c r="H12" s="13">
        <f t="shared" ref="H12:H16" si="1">(100+F12)/100</f>
        <v>0.90136570561456764</v>
      </c>
      <c r="I12" s="7" t="e">
        <f t="shared" ref="I12:I16" si="2">1+($D$3-$D$2)/$D$2</f>
        <v>#VALUE!</v>
      </c>
      <c r="J12" s="7"/>
      <c r="K12" s="7"/>
    </row>
    <row r="13" spans="1:11" x14ac:dyDescent="0.25">
      <c r="B13" s="14"/>
      <c r="C13" s="29">
        <v>324</v>
      </c>
      <c r="D13" s="38">
        <v>13.3</v>
      </c>
      <c r="E13" s="39">
        <v>0.12</v>
      </c>
      <c r="F13" s="12">
        <f t="shared" si="0"/>
        <v>0.91047040971169191</v>
      </c>
      <c r="H13" s="13">
        <f t="shared" si="1"/>
        <v>1.0091047040971168</v>
      </c>
      <c r="I13" s="7" t="e">
        <f t="shared" si="2"/>
        <v>#VALUE!</v>
      </c>
      <c r="J13" s="7"/>
      <c r="K13" s="7"/>
    </row>
    <row r="14" spans="1:11" x14ac:dyDescent="0.25">
      <c r="C14" s="29">
        <v>445</v>
      </c>
      <c r="D14" s="10">
        <v>13.08</v>
      </c>
      <c r="E14" s="39">
        <v>-0.09</v>
      </c>
      <c r="F14" s="12">
        <f t="shared" si="0"/>
        <v>-0.75872534142640102</v>
      </c>
      <c r="H14" s="13">
        <f t="shared" si="1"/>
        <v>0.99241274658573597</v>
      </c>
      <c r="I14" s="7" t="e">
        <f t="shared" si="2"/>
        <v>#VALUE!</v>
      </c>
      <c r="J14" s="7"/>
      <c r="K14" s="7"/>
    </row>
    <row r="15" spans="1:11" x14ac:dyDescent="0.25">
      <c r="C15" s="29">
        <v>761</v>
      </c>
      <c r="D15" s="10">
        <v>14.5</v>
      </c>
      <c r="E15" s="39">
        <v>1.26</v>
      </c>
      <c r="F15" s="12">
        <f t="shared" si="0"/>
        <v>10.015174506828531</v>
      </c>
      <c r="H15" s="13">
        <f t="shared" si="1"/>
        <v>1.1001517450682854</v>
      </c>
      <c r="I15" s="7" t="e">
        <f t="shared" si="2"/>
        <v>#VALUE!</v>
      </c>
      <c r="J15" s="7"/>
      <c r="K15" s="7"/>
    </row>
    <row r="16" spans="1:11" x14ac:dyDescent="0.25">
      <c r="C16" s="29">
        <v>961</v>
      </c>
      <c r="D16" s="38">
        <v>13.8</v>
      </c>
      <c r="E16" s="39">
        <v>0.59</v>
      </c>
      <c r="F16" s="12">
        <f t="shared" si="0"/>
        <v>4.7040971168437107</v>
      </c>
      <c r="H16" s="13">
        <f t="shared" si="1"/>
        <v>1.0470409711684372</v>
      </c>
      <c r="I16" s="7" t="e">
        <f t="shared" si="2"/>
        <v>#VALUE!</v>
      </c>
      <c r="J16" s="7"/>
      <c r="K16" s="7"/>
    </row>
    <row r="17" spans="1:11" x14ac:dyDescent="0.25">
      <c r="C17" s="29"/>
      <c r="D17" s="32"/>
      <c r="E17" s="33"/>
      <c r="F17" s="12"/>
      <c r="H17" s="13"/>
      <c r="I17" s="7"/>
      <c r="J17" s="7"/>
      <c r="K17" s="7"/>
    </row>
    <row r="18" spans="1:11" x14ac:dyDescent="0.25">
      <c r="C18" s="29"/>
      <c r="D18" s="9"/>
      <c r="E18" s="33"/>
      <c r="F18" s="12"/>
      <c r="H18" s="13"/>
      <c r="I18" s="7"/>
      <c r="J18" s="7"/>
      <c r="K18" s="7"/>
    </row>
    <row r="19" spans="1:11" x14ac:dyDescent="0.25">
      <c r="C19" s="29"/>
      <c r="D19" s="32"/>
      <c r="E19" s="33"/>
      <c r="F19" s="12"/>
      <c r="H19" s="13"/>
      <c r="I19" s="7"/>
      <c r="J19" s="7"/>
      <c r="K19" s="7"/>
    </row>
    <row r="20" spans="1:11" x14ac:dyDescent="0.25">
      <c r="B20" s="24"/>
      <c r="C20" s="30"/>
      <c r="D20" s="32"/>
      <c r="E20" s="33"/>
      <c r="F20" s="12"/>
      <c r="H20" s="13"/>
      <c r="I20" s="7"/>
      <c r="J20" s="7"/>
      <c r="K20" s="7"/>
    </row>
    <row r="21" spans="1:11" x14ac:dyDescent="0.25">
      <c r="A21" s="15"/>
      <c r="C21" s="29"/>
      <c r="D21" s="32"/>
      <c r="E21" s="33"/>
      <c r="F21" s="12"/>
      <c r="H21" s="13"/>
      <c r="I21" s="7"/>
      <c r="J21" s="7"/>
      <c r="K21" s="7"/>
    </row>
    <row r="22" spans="1:11" x14ac:dyDescent="0.25">
      <c r="A22" s="14"/>
      <c r="C22" s="29"/>
      <c r="D22" s="32"/>
      <c r="E22" s="33"/>
      <c r="F22" s="12"/>
      <c r="H22" s="13"/>
      <c r="I22" s="7"/>
      <c r="J22" s="7"/>
      <c r="K22" s="7"/>
    </row>
    <row r="23" spans="1:11" x14ac:dyDescent="0.25">
      <c r="C23" s="14"/>
      <c r="D23" s="18"/>
      <c r="E23" s="14"/>
      <c r="F23" s="16"/>
      <c r="H23" s="7"/>
      <c r="I23" s="7"/>
      <c r="J23" s="7"/>
      <c r="K23" s="7"/>
    </row>
    <row r="24" spans="1:11" x14ac:dyDescent="0.25">
      <c r="C24" s="14"/>
      <c r="D24" s="18"/>
      <c r="E24" s="14"/>
      <c r="F24" s="16"/>
      <c r="H24" s="7"/>
      <c r="I24" s="7"/>
      <c r="J24" s="7"/>
      <c r="K24" s="7"/>
    </row>
    <row r="25" spans="1:11" x14ac:dyDescent="0.25">
      <c r="C25" s="14"/>
      <c r="D25" s="5"/>
      <c r="E25" s="14"/>
      <c r="F25" s="14"/>
      <c r="H25" s="7"/>
      <c r="I25" s="7"/>
      <c r="J25" s="7"/>
      <c r="K25" s="7"/>
    </row>
    <row r="26" spans="1:11" x14ac:dyDescent="0.25">
      <c r="C26" s="14"/>
      <c r="D26" s="5"/>
      <c r="E26" s="14"/>
      <c r="F26" s="14"/>
      <c r="H26" s="7"/>
      <c r="I26" s="7"/>
      <c r="J26" s="7"/>
      <c r="K26" s="7"/>
    </row>
    <row r="27" spans="1:11" x14ac:dyDescent="0.25">
      <c r="C27" s="14"/>
      <c r="D27" s="5"/>
      <c r="E27" s="14"/>
      <c r="F27" s="14"/>
      <c r="H27" s="7"/>
      <c r="I27" s="7"/>
      <c r="J27" s="7"/>
      <c r="K27" s="7"/>
    </row>
    <row r="28" spans="1:11" x14ac:dyDescent="0.25">
      <c r="D28" s="5"/>
      <c r="E28" s="14"/>
      <c r="F28" s="14"/>
      <c r="H28" s="7"/>
      <c r="I28" s="7"/>
      <c r="J28" s="7"/>
      <c r="K28" s="7"/>
    </row>
    <row r="29" spans="1:11" x14ac:dyDescent="0.25">
      <c r="D29" s="5"/>
      <c r="E29" s="14"/>
      <c r="F29" s="14"/>
      <c r="H29" s="7"/>
      <c r="I29" s="7"/>
      <c r="J29" s="7"/>
      <c r="K29" s="7"/>
    </row>
    <row r="30" spans="1:11" x14ac:dyDescent="0.25">
      <c r="D30" s="5"/>
      <c r="E30" s="14"/>
      <c r="F30" s="14"/>
      <c r="H30" s="7"/>
      <c r="I30" s="7"/>
      <c r="J30" s="7"/>
      <c r="K30" s="7"/>
    </row>
    <row r="31" spans="1:11" x14ac:dyDescent="0.25">
      <c r="C31" s="14"/>
      <c r="D31" s="5"/>
      <c r="F31" s="14"/>
      <c r="G31" s="14"/>
      <c r="H31" s="7" t="s">
        <v>1</v>
      </c>
      <c r="I31" s="7"/>
      <c r="J31" s="7"/>
      <c r="K31" s="7"/>
    </row>
    <row r="33" spans="4:4" x14ac:dyDescent="0.25">
      <c r="D33" s="5"/>
    </row>
    <row r="34" spans="4:4" x14ac:dyDescent="0.25">
      <c r="D34" s="5"/>
    </row>
  </sheetData>
  <sheetProtection algorithmName="SHA-512" hashValue="JQRbHLlD/PFWtQM5sRIQ6LVE03Dg19rmVEf1cWHz2o8oypWIJgH4/4qGE/jGOYnxx3n/Q4xXpNu5XRj3EkZkqg==" saltValue="Gz6A4nXnGMSgtwHLVmJEnA==" spinCount="100000" sheet="1" objects="1" scenarios="1" selectLockedCells="1" selectUnlockedCells="1"/>
  <conditionalFormatting sqref="E11:E16">
    <cfRule type="cellIs" dxfId="11" priority="1" stopIfTrue="1" operator="between">
      <formula>-2</formula>
      <formula>2</formula>
    </cfRule>
    <cfRule type="cellIs" dxfId="10" priority="2" stopIfTrue="1" operator="between">
      <formula>-3</formula>
      <formula>3</formula>
    </cfRule>
    <cfRule type="cellIs" dxfId="9" priority="3" operator="notBetween">
      <formula>-3</formula>
      <formula>3</formula>
    </cfRule>
  </conditionalFormatting>
  <pageMargins left="0.7" right="0.7" top="0.75" bottom="0.75" header="0.3" footer="0.3"/>
  <pageSetup paperSize="9" scale="5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cURL xmlns="08cda046-0f15-45eb-a9d5-77306d3264cd" xsi:nil="true"/>
    <DEEL xmlns="08cda046-0f15-45eb-a9d5-77306d3264cd">Deel 3</DEEL>
    <Ringtest xmlns="eba2475f-4c5c-418a-90c2-2b36802fc485">VKL</Ringtest>
    <Jaar xmlns="08cda046-0f15-45eb-a9d5-77306d3264cd">2023</Jaar>
    <Publicatiedatum xmlns="dda9e79c-c62e-445e-b991-197574827cb3">2024-06-06T15:49:35+00:00</Publicatiedatum>
    <Distributie_x0020_datum xmlns="eba2475f-4c5c-418a-90c2-2b36802fc485">25 januari 2012</Distributie_x0020_datum>
  </documentManagement>
</p:properties>
</file>

<file path=customXml/itemProps1.xml><?xml version="1.0" encoding="utf-8"?>
<ds:datastoreItem xmlns:ds="http://schemas.openxmlformats.org/officeDocument/2006/customXml" ds:itemID="{D53E5EDA-037D-4CF1-98DD-0DE3BD3E6099}"/>
</file>

<file path=customXml/itemProps2.xml><?xml version="1.0" encoding="utf-8"?>
<ds:datastoreItem xmlns:ds="http://schemas.openxmlformats.org/officeDocument/2006/customXml" ds:itemID="{8EE0E380-AB13-45DF-905E-2C169F45EC1E}"/>
</file>

<file path=customXml/itemProps3.xml><?xml version="1.0" encoding="utf-8"?>
<ds:datastoreItem xmlns:ds="http://schemas.openxmlformats.org/officeDocument/2006/customXml" ds:itemID="{1D542D3A-BC88-428F-9B8E-1F8C4DA143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Chloorbenzeen</vt:lpstr>
      <vt:lpstr>Tetrachoormethaan</vt:lpstr>
      <vt:lpstr>Trichloormethaan</vt:lpstr>
      <vt:lpstr>2-chloorpropaan</vt:lpstr>
      <vt:lpstr>Methylacetaat</vt:lpstr>
      <vt:lpstr>Ethylacetaat</vt:lpstr>
      <vt:lpstr>2,6-Dimethylheptaan-4-on</vt:lpstr>
      <vt:lpstr>Aceton</vt:lpstr>
      <vt:lpstr>Tetrahydrofuraan</vt:lpstr>
      <vt:lpstr>D-n-buthylether</vt:lpstr>
      <vt:lpstr>Ethanol</vt:lpstr>
      <vt:lpstr>Propanol</vt:lpstr>
      <vt:lpstr>'2,6-Dimethylheptaan-4-on'!Print_Area</vt:lpstr>
      <vt:lpstr>'2-chloorpropaan'!Print_Area</vt:lpstr>
      <vt:lpstr>Aceton!Print_Area</vt:lpstr>
      <vt:lpstr>Chloorbenzeen!Print_Area</vt:lpstr>
      <vt:lpstr>'D-n-buthylether'!Print_Area</vt:lpstr>
      <vt:lpstr>Ethanol!Print_Area</vt:lpstr>
      <vt:lpstr>Ethylacetaat!Print_Area</vt:lpstr>
      <vt:lpstr>Methylacetaat!Print_Area</vt:lpstr>
      <vt:lpstr>Propanol!Print_Area</vt:lpstr>
      <vt:lpstr>Tetrachoormethaan!Print_Area</vt:lpstr>
      <vt:lpstr>Tetrahydrofuraan!Print_Area</vt:lpstr>
      <vt:lpstr>Trichloormethaan!Print_Area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VKL 2023-1</dc:title>
  <dc:creator>BAEYENSB</dc:creator>
  <cp:lastModifiedBy>Bart Baeyens</cp:lastModifiedBy>
  <cp:lastPrinted>2013-08-28T07:21:24Z</cp:lastPrinted>
  <dcterms:created xsi:type="dcterms:W3CDTF">2010-09-21T12:11:22Z</dcterms:created>
  <dcterms:modified xsi:type="dcterms:W3CDTF">2024-05-07T11:59:53Z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0x0101007463A7E0612B5D45B0910A71122E5AB60009900140BD7E58459C0BB6DA7212B78E</vt:lpwstr>
  </property>
</Properties>
</file>