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NoBackup\_HuidigeWeek\_VITO\Bart\VKL\bijlagen\Deel 3 per parameter\"/>
    </mc:Choice>
  </mc:AlternateContent>
  <xr:revisionPtr revIDLastSave="0" documentId="13_ncr:1_{C07B1493-BFC7-45AE-A6DC-F313A0347DE0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Formaldehyde stap 1" sheetId="35" r:id="rId1"/>
    <sheet name="Formaldehyde stap 2" sheetId="34" r:id="rId2"/>
    <sheet name="Formaldehyde stap 3" sheetId="29" r:id="rId3"/>
  </sheets>
  <definedNames>
    <definedName name="_xlnm.Print_Area" localSheetId="0">'Formaldehyde stap 1'!$A$1:$W$20</definedName>
    <definedName name="_xlnm.Print_Area" localSheetId="1">'Formaldehyde stap 2'!$A$1:$W$27</definedName>
    <definedName name="_xlnm.Print_Area" localSheetId="2">'Formaldehyde stap 3'!$A$1:$W$27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9" l="1"/>
  <c r="D6" i="34"/>
  <c r="D6" i="35"/>
  <c r="D5" i="29" l="1"/>
  <c r="D5" i="34"/>
  <c r="D5" i="35"/>
  <c r="I18" i="35" l="1"/>
  <c r="F18" i="35"/>
  <c r="H18" i="35" s="1"/>
  <c r="I17" i="35"/>
  <c r="H17" i="35"/>
  <c r="I16" i="35"/>
  <c r="F16" i="35"/>
  <c r="H16" i="35" s="1"/>
  <c r="I15" i="35"/>
  <c r="F15" i="35"/>
  <c r="H15" i="35" s="1"/>
  <c r="I14" i="35"/>
  <c r="F14" i="35"/>
  <c r="H14" i="35" s="1"/>
  <c r="I13" i="35"/>
  <c r="F13" i="35"/>
  <c r="H13" i="35" s="1"/>
  <c r="I12" i="35"/>
  <c r="F12" i="35"/>
  <c r="H12" i="35" s="1"/>
  <c r="I11" i="35"/>
  <c r="F11" i="35"/>
  <c r="H11" i="35" s="1"/>
  <c r="F11" i="29" l="1"/>
  <c r="F12" i="34"/>
  <c r="H12" i="34" s="1"/>
  <c r="F13" i="34"/>
  <c r="F14" i="34"/>
  <c r="F15" i="34"/>
  <c r="F16" i="34"/>
  <c r="F17" i="34"/>
  <c r="F18" i="34"/>
  <c r="F11" i="34"/>
  <c r="H11" i="34" s="1"/>
  <c r="I11" i="34"/>
  <c r="H11" i="29" l="1"/>
  <c r="I11" i="29"/>
  <c r="F12" i="29" l="1"/>
  <c r="F13" i="29"/>
  <c r="F14" i="29"/>
  <c r="F15" i="29"/>
  <c r="F16" i="29"/>
  <c r="F17" i="29"/>
  <c r="F18" i="29"/>
  <c r="H12" i="29" l="1"/>
  <c r="I12" i="29"/>
  <c r="H13" i="29"/>
  <c r="I13" i="29"/>
  <c r="H14" i="29"/>
  <c r="I14" i="29"/>
  <c r="H15" i="29"/>
  <c r="I15" i="29"/>
  <c r="H16" i="29"/>
  <c r="I16" i="29"/>
  <c r="H17" i="29"/>
  <c r="I17" i="29"/>
  <c r="H18" i="29"/>
  <c r="I18" i="29"/>
  <c r="I12" i="34"/>
  <c r="H13" i="34"/>
  <c r="I13" i="34"/>
  <c r="H14" i="34"/>
  <c r="I14" i="34"/>
  <c r="H15" i="34"/>
  <c r="I15" i="34"/>
  <c r="H16" i="34"/>
  <c r="I16" i="34"/>
  <c r="H17" i="34"/>
  <c r="I17" i="34"/>
  <c r="H18" i="34"/>
  <c r="I18" i="34"/>
</calcChain>
</file>

<file path=xl/sharedStrings.xml><?xml version="1.0" encoding="utf-8"?>
<sst xmlns="http://schemas.openxmlformats.org/spreadsheetml/2006/main" count="56" uniqueCount="20">
  <si>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</si>
  <si>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</si>
  <si>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</si>
  <si>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</si>
  <si>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</si>
  <si>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</si>
  <si>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</si>
  <si>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</si>
  <si>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</si>
  <si>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</si>
  <si>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</si>
  <si>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</si>
  <si>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</si>
  <si>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Labo</t>
  </si>
  <si>
    <t>Gemiddelde</t>
  </si>
  <si>
    <t>Formaldehyde stap 1</t>
  </si>
  <si>
    <t>Formaldehyde stap 2</t>
  </si>
  <si>
    <t>Formaldehyde stap 3</t>
  </si>
  <si>
    <t>&lt; 0,190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</si>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</sst>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2" fontId="9" fillId="2" borderId="0" xfId="0" applyNumberFormat="1" applyFont="1" applyFill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9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Formaldehyde</a:t>
            </a:r>
            <a:r>
              <a:rPr lang="nl-BE" baseline="0"/>
              <a:t> </a:t>
            </a:r>
            <a:r>
              <a:rPr lang="nl-BE"/>
              <a:t>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'Formaldehyde stap 1'!$H$10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'Formaldehyde stap 1'!$C$11:$C$18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338</c:v>
                </c:pt>
                <c:pt idx="5">
                  <c:v>761</c:v>
                </c:pt>
                <c:pt idx="6">
                  <c:v>961</c:v>
                </c:pt>
                <c:pt idx="7">
                  <c:v>964</c:v>
                </c:pt>
              </c:numCache>
            </c:numRef>
          </c:cat>
          <c:val>
            <c:numRef>
              <c:f>'Formaldehyde stap 1'!$H$11:$H$18</c:f>
              <c:numCache>
                <c:formatCode>0.000</c:formatCode>
                <c:ptCount val="8"/>
                <c:pt idx="0">
                  <c:v>0.8159203980099502</c:v>
                </c:pt>
                <c:pt idx="1">
                  <c:v>0.80099502487562202</c:v>
                </c:pt>
                <c:pt idx="2">
                  <c:v>0.78606965174129362</c:v>
                </c:pt>
                <c:pt idx="3">
                  <c:v>0.4975124378109454</c:v>
                </c:pt>
                <c:pt idx="4">
                  <c:v>0.70646766169154229</c:v>
                </c:pt>
                <c:pt idx="5">
                  <c:v>0.64676616915422902</c:v>
                </c:pt>
                <c:pt idx="6">
                  <c:v>0</c:v>
                </c:pt>
                <c:pt idx="7">
                  <c:v>0.94029850746268662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strRef>
              <c:f>'Formaldehyde stap 1'!$I$10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'Formaldehyde stap 1'!$C$11:$C$18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338</c:v>
                </c:pt>
                <c:pt idx="5">
                  <c:v>761</c:v>
                </c:pt>
                <c:pt idx="6">
                  <c:v>961</c:v>
                </c:pt>
                <c:pt idx="7">
                  <c:v>964</c:v>
                </c:pt>
              </c:numCache>
            </c:numRef>
          </c:cat>
          <c:val>
            <c:numRef>
              <c:f>'Formaldehyde stap 1'!$I$11:$I$18</c:f>
              <c:numCache>
                <c:formatCode>0.00</c:formatCode>
                <c:ptCount val="8"/>
                <c:pt idx="0">
                  <c:v>0.74328358208955225</c:v>
                </c:pt>
                <c:pt idx="1">
                  <c:v>0.74328358208955225</c:v>
                </c:pt>
                <c:pt idx="2">
                  <c:v>0.74328358208955225</c:v>
                </c:pt>
                <c:pt idx="3">
                  <c:v>0.74328358208955225</c:v>
                </c:pt>
                <c:pt idx="4">
                  <c:v>0.74328358208955225</c:v>
                </c:pt>
                <c:pt idx="5">
                  <c:v>0.74328358208955225</c:v>
                </c:pt>
                <c:pt idx="6">
                  <c:v>0.74328358208955225</c:v>
                </c:pt>
                <c:pt idx="7">
                  <c:v>0.74328358208955225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1000000000000001"/>
          <c:min val="0.4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Formaldehyde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'Formaldehyde stap 2'!$H$10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'Formaldehyde stap 2'!$C$11:$C$18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338</c:v>
                </c:pt>
                <c:pt idx="5">
                  <c:v>761</c:v>
                </c:pt>
                <c:pt idx="6">
                  <c:v>961</c:v>
                </c:pt>
                <c:pt idx="7">
                  <c:v>964</c:v>
                </c:pt>
              </c:numCache>
            </c:numRef>
          </c:cat>
          <c:val>
            <c:numRef>
              <c:f>'Formaldehyde stap 2'!$H$11:$H$18</c:f>
              <c:numCache>
                <c:formatCode>0.000</c:formatCode>
                <c:ptCount val="8"/>
                <c:pt idx="0">
                  <c:v>0.78752436647173485</c:v>
                </c:pt>
                <c:pt idx="1">
                  <c:v>0.87914230019493178</c:v>
                </c:pt>
                <c:pt idx="2">
                  <c:v>0.90448343079922022</c:v>
                </c:pt>
                <c:pt idx="3">
                  <c:v>0.70175438596491235</c:v>
                </c:pt>
                <c:pt idx="4">
                  <c:v>0.50487329434697858</c:v>
                </c:pt>
                <c:pt idx="5">
                  <c:v>0.74074074074074081</c:v>
                </c:pt>
                <c:pt idx="6">
                  <c:v>0.41910331384015598</c:v>
                </c:pt>
                <c:pt idx="7">
                  <c:v>1.0662768031189083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strRef>
              <c:f>'Formaldehyde stap 2'!$I$10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'Formaldehyde stap 2'!$C$11:$C$18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338</c:v>
                </c:pt>
                <c:pt idx="5">
                  <c:v>761</c:v>
                </c:pt>
                <c:pt idx="6">
                  <c:v>961</c:v>
                </c:pt>
                <c:pt idx="7">
                  <c:v>964</c:v>
                </c:pt>
              </c:numCache>
            </c:numRef>
          </c:cat>
          <c:val>
            <c:numRef>
              <c:f>'Formaldehyde stap 2'!$I$11:$I$18</c:f>
              <c:numCache>
                <c:formatCode>0.00</c:formatCode>
                <c:ptCount val="8"/>
                <c:pt idx="0">
                  <c:v>0.75048732943469787</c:v>
                </c:pt>
                <c:pt idx="1">
                  <c:v>0.75048732943469787</c:v>
                </c:pt>
                <c:pt idx="2">
                  <c:v>0.75048732943469787</c:v>
                </c:pt>
                <c:pt idx="3">
                  <c:v>0.75048732943469787</c:v>
                </c:pt>
                <c:pt idx="4">
                  <c:v>0.75048732943469787</c:v>
                </c:pt>
                <c:pt idx="5">
                  <c:v>0.75048732943469787</c:v>
                </c:pt>
                <c:pt idx="6">
                  <c:v>0.75048732943469787</c:v>
                </c:pt>
                <c:pt idx="7">
                  <c:v>0.75048732943469787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1500000000000001"/>
          <c:min val="0.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Formaldehyde stap 3</a:t>
            </a:r>
          </a:p>
        </c:rich>
      </c:tx>
      <c:layout>
        <c:manualLayout>
          <c:xMode val="edge"/>
          <c:yMode val="edge"/>
          <c:x val="0.43983336481497382"/>
          <c:y val="2.469445809181678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'Formaldehyde stap 3'!$H$10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'Formaldehyde stap 3'!$C$11:$C$18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338</c:v>
                </c:pt>
                <c:pt idx="5">
                  <c:v>761</c:v>
                </c:pt>
                <c:pt idx="6">
                  <c:v>961</c:v>
                </c:pt>
                <c:pt idx="7">
                  <c:v>964</c:v>
                </c:pt>
              </c:numCache>
            </c:numRef>
          </c:cat>
          <c:val>
            <c:numRef>
              <c:f>'Formaldehyde stap 3'!$H$11:$H$18</c:f>
              <c:numCache>
                <c:formatCode>0.000</c:formatCode>
                <c:ptCount val="8"/>
                <c:pt idx="0">
                  <c:v>0.99892900120336947</c:v>
                </c:pt>
                <c:pt idx="1">
                  <c:v>1.0601684717208182</c:v>
                </c:pt>
                <c:pt idx="2">
                  <c:v>0.89771359807460882</c:v>
                </c:pt>
                <c:pt idx="3">
                  <c:v>1.0830324909747291</c:v>
                </c:pt>
                <c:pt idx="4">
                  <c:v>4.3513838748495779</c:v>
                </c:pt>
                <c:pt idx="5">
                  <c:v>1.0228640192539109</c:v>
                </c:pt>
                <c:pt idx="6">
                  <c:v>0.73044524669073407</c:v>
                </c:pt>
                <c:pt idx="7">
                  <c:v>1.0385078219013237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8F2-A3AC-821BD0ECABEE}"/>
            </c:ext>
          </c:extLst>
        </c:ser>
        <c:ser>
          <c:idx val="1"/>
          <c:order val="1"/>
          <c:tx>
            <c:strRef>
              <c:f>'Formaldehyde stap 3'!$I$10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'Formaldehyde stap 3'!$C$11:$C$18</c:f>
              <c:numCache>
                <c:formatCode>General</c:formatCode>
                <c:ptCount val="8"/>
                <c:pt idx="0">
                  <c:v>187</c:v>
                </c:pt>
                <c:pt idx="1">
                  <c:v>215</c:v>
                </c:pt>
                <c:pt idx="2">
                  <c:v>249</c:v>
                </c:pt>
                <c:pt idx="3">
                  <c:v>324</c:v>
                </c:pt>
                <c:pt idx="4">
                  <c:v>338</c:v>
                </c:pt>
                <c:pt idx="5">
                  <c:v>761</c:v>
                </c:pt>
                <c:pt idx="6">
                  <c:v>961</c:v>
                </c:pt>
                <c:pt idx="7">
                  <c:v>964</c:v>
                </c:pt>
              </c:numCache>
            </c:numRef>
          </c:cat>
          <c:val>
            <c:numRef>
              <c:f>'Formaldehyde stap 3'!$I$11:$I$18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8F2-A3AC-821BD0EC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432"/>
      </c:lineChart>
      <c:catAx>
        <c:axId val="122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562432"/>
        <c:crosses val="autoZero"/>
        <c:auto val="1"/>
        <c:lblAlgn val="ctr"/>
        <c:lblOffset val="100"/>
        <c:noMultiLvlLbl val="1"/>
      </c:catAx>
      <c:valAx>
        <c:axId val="122562432"/>
        <c:scaling>
          <c:orientation val="minMax"/>
          <c:max val="1.3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2256051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603251</xdr:colOff>
      <xdr:row>8</xdr:row>
      <xdr:rowOff>366450</xdr:rowOff>
    </xdr:from>
    <xdr:to>
      <xdr:col>18</xdr:col>
      <xdr:colOff>31752</xdr:colOff>
      <xdr:row>26</xdr:row>
      <xdr:rowOff>122054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570175</xdr:colOff>
      <xdr:row>8</xdr:row>
      <xdr:rowOff>357186</xdr:rowOff>
    </xdr:from>
    <xdr:to>
      <xdr:col>17</xdr:col>
      <xdr:colOff>605895</xdr:colOff>
      <xdr:row>26</xdr:row>
      <xdr:rowOff>112790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27779</xdr:colOff>
      <xdr:row>8</xdr:row>
      <xdr:rowOff>279135</xdr:rowOff>
    </xdr:from>
    <xdr:to>
      <xdr:col>18</xdr:col>
      <xdr:colOff>173987</xdr:colOff>
      <xdr:row>26</xdr:row>
      <xdr:rowOff>34739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I33"/>
  <sheetViews>
    <sheetView tabSelected="1" zoomScale="90" zoomScaleNormal="90" workbookViewId="0">
      <selection activeCell="C21" sqref="C21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ht="18.75" x14ac:dyDescent="0.25">
      <c r="C1" s="2" t="s">
        <v>5</v>
      </c>
      <c r="D1" s="3" t="s">
        <v>15</v>
      </c>
      <c r="E1" s="3"/>
      <c r="F1" s="4"/>
    </row>
    <row r="2" spans="1:9" ht="18" x14ac:dyDescent="0.25">
      <c r="C2" s="5" t="s">
        <v>3</v>
      </c>
      <c r="D2" s="18">
        <v>2.0099999999999998</v>
      </c>
      <c r="E2" s="1" t="s">
        <v>4</v>
      </c>
    </row>
    <row r="3" spans="1:9" ht="18" x14ac:dyDescent="0.25">
      <c r="C3" s="5" t="s">
        <v>10</v>
      </c>
      <c r="D3" s="15">
        <v>1.494</v>
      </c>
      <c r="E3" s="1" t="s">
        <v>4</v>
      </c>
      <c r="F3" s="6"/>
    </row>
    <row r="4" spans="1:9" ht="18" x14ac:dyDescent="0.25">
      <c r="C4" s="5" t="s">
        <v>11</v>
      </c>
      <c r="D4" s="9">
        <v>0.316</v>
      </c>
      <c r="E4" s="1" t="s">
        <v>4</v>
      </c>
      <c r="F4" s="6"/>
    </row>
    <row r="5" spans="1:9" x14ac:dyDescent="0.25">
      <c r="C5" s="5" t="s">
        <v>12</v>
      </c>
      <c r="D5" s="9">
        <f>(D4/D3)*100</f>
        <v>21.151271753681392</v>
      </c>
      <c r="E5" s="1" t="s">
        <v>2</v>
      </c>
      <c r="F5" s="6"/>
    </row>
    <row r="6" spans="1:9" x14ac:dyDescent="0.25">
      <c r="C6" s="5" t="s">
        <v>6</v>
      </c>
      <c r="D6" s="16">
        <f>COUNTA(E11:E27)</f>
        <v>8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19"/>
      <c r="F10" s="6"/>
      <c r="H10" s="1" t="s">
        <v>13</v>
      </c>
      <c r="I10" s="1" t="s">
        <v>14</v>
      </c>
    </row>
    <row r="11" spans="1:9" x14ac:dyDescent="0.25">
      <c r="C11" s="15">
        <v>187</v>
      </c>
      <c r="D11" s="15">
        <v>1.64</v>
      </c>
      <c r="E11" s="21">
        <v>0.46</v>
      </c>
      <c r="F11" s="12">
        <f t="shared" ref="F11:F18" si="0">((D11-$D$2)/$D$2)*100</f>
        <v>-18.407960199004972</v>
      </c>
      <c r="H11" s="13">
        <f>(100+F11)/100</f>
        <v>0.8159203980099502</v>
      </c>
      <c r="I11" s="1">
        <f>1+($D$3-$D$2)/$D$2</f>
        <v>0.74328358208955225</v>
      </c>
    </row>
    <row r="12" spans="1:9" x14ac:dyDescent="0.25">
      <c r="C12" s="15">
        <v>215</v>
      </c>
      <c r="D12" s="15">
        <v>1.61</v>
      </c>
      <c r="E12" s="21">
        <v>0.37</v>
      </c>
      <c r="F12" s="12">
        <f t="shared" si="0"/>
        <v>-19.900497512437799</v>
      </c>
      <c r="H12" s="13">
        <f t="shared" ref="H12:H18" si="1">(100+F12)/100</f>
        <v>0.80099502487562202</v>
      </c>
      <c r="I12" s="1">
        <f t="shared" ref="I12:I18" si="2">1+($D$3-$D$2)/$D$2</f>
        <v>0.74328358208955225</v>
      </c>
    </row>
    <row r="13" spans="1:9" x14ac:dyDescent="0.25">
      <c r="C13" s="15">
        <v>249</v>
      </c>
      <c r="D13" s="15">
        <v>1.58</v>
      </c>
      <c r="E13" s="21">
        <v>0.27</v>
      </c>
      <c r="F13" s="12">
        <f t="shared" si="0"/>
        <v>-21.393034825870636</v>
      </c>
      <c r="H13" s="13">
        <f t="shared" si="1"/>
        <v>0.78606965174129362</v>
      </c>
      <c r="I13" s="1">
        <f t="shared" si="2"/>
        <v>0.74328358208955225</v>
      </c>
    </row>
    <row r="14" spans="1:9" x14ac:dyDescent="0.25">
      <c r="C14" s="15">
        <v>324</v>
      </c>
      <c r="D14" s="15">
        <v>1</v>
      </c>
      <c r="E14" s="21">
        <v>-1.56</v>
      </c>
      <c r="F14" s="12">
        <f t="shared" si="0"/>
        <v>-50.248756218905463</v>
      </c>
      <c r="H14" s="13">
        <f t="shared" si="1"/>
        <v>0.4975124378109454</v>
      </c>
      <c r="I14" s="1">
        <f t="shared" si="2"/>
        <v>0.74328358208955225</v>
      </c>
    </row>
    <row r="15" spans="1:9" x14ac:dyDescent="0.25">
      <c r="C15" s="15">
        <v>338</v>
      </c>
      <c r="D15" s="15">
        <v>1.42</v>
      </c>
      <c r="E15" s="21">
        <v>-0.23</v>
      </c>
      <c r="F15" s="12">
        <f t="shared" si="0"/>
        <v>-29.353233830845767</v>
      </c>
      <c r="H15" s="13">
        <f t="shared" si="1"/>
        <v>0.70646766169154229</v>
      </c>
      <c r="I15" s="1">
        <f t="shared" si="2"/>
        <v>0.74328358208955225</v>
      </c>
    </row>
    <row r="16" spans="1:9" x14ac:dyDescent="0.25">
      <c r="C16" s="15">
        <v>761</v>
      </c>
      <c r="D16" s="15">
        <v>1.3</v>
      </c>
      <c r="E16" s="21">
        <v>-0.61</v>
      </c>
      <c r="F16" s="12">
        <f t="shared" si="0"/>
        <v>-35.323383084577102</v>
      </c>
      <c r="H16" s="13">
        <f t="shared" si="1"/>
        <v>0.64676616915422902</v>
      </c>
      <c r="I16" s="1">
        <f t="shared" si="2"/>
        <v>0.74328358208955225</v>
      </c>
    </row>
    <row r="17" spans="1:9" x14ac:dyDescent="0.25">
      <c r="C17" s="15">
        <v>961</v>
      </c>
      <c r="D17" s="15" t="s">
        <v>18</v>
      </c>
      <c r="E17" s="21">
        <v>-4.13</v>
      </c>
      <c r="F17" s="12" t="s">
        <v>19</v>
      </c>
      <c r="H17" s="13" t="e">
        <f t="shared" si="1"/>
        <v>#VALUE!</v>
      </c>
      <c r="I17" s="1">
        <f t="shared" si="2"/>
        <v>0.74328358208955225</v>
      </c>
    </row>
    <row r="18" spans="1:9" x14ac:dyDescent="0.25">
      <c r="C18" s="15">
        <v>964</v>
      </c>
      <c r="D18" s="15">
        <v>1.89</v>
      </c>
      <c r="E18" s="21">
        <v>1.25</v>
      </c>
      <c r="F18" s="12">
        <f t="shared" si="0"/>
        <v>-5.9701492537313383</v>
      </c>
      <c r="H18" s="13">
        <f t="shared" si="1"/>
        <v>0.94029850746268662</v>
      </c>
      <c r="I18" s="1">
        <f t="shared" si="2"/>
        <v>0.74328358208955225</v>
      </c>
    </row>
    <row r="19" spans="1:9" x14ac:dyDescent="0.25">
      <c r="C19" s="14"/>
      <c r="D19" s="20"/>
      <c r="E19" s="15"/>
      <c r="F19" s="15"/>
      <c r="H19" s="13"/>
    </row>
    <row r="20" spans="1:9" x14ac:dyDescent="0.25">
      <c r="C20" s="14"/>
      <c r="D20" s="20"/>
      <c r="E20" s="15"/>
      <c r="F20" s="15"/>
      <c r="H20" s="13"/>
    </row>
    <row r="21" spans="1:9" x14ac:dyDescent="0.25">
      <c r="C21" s="15"/>
      <c r="D21" s="15"/>
      <c r="E21" s="15"/>
      <c r="F21" s="15"/>
      <c r="H21" s="13"/>
    </row>
    <row r="22" spans="1:9" x14ac:dyDescent="0.25">
      <c r="C22" s="15"/>
      <c r="D22" s="15"/>
      <c r="E22" s="19"/>
      <c r="F22" s="12"/>
      <c r="H22" s="13"/>
    </row>
    <row r="23" spans="1:9" x14ac:dyDescent="0.25">
      <c r="C23" s="15"/>
      <c r="D23" s="15"/>
      <c r="E23" s="19"/>
      <c r="F23" s="12"/>
      <c r="H23" s="13"/>
    </row>
    <row r="24" spans="1:9" x14ac:dyDescent="0.25">
      <c r="A24" s="12"/>
      <c r="C24" s="15"/>
      <c r="D24" s="15"/>
      <c r="E24" s="19"/>
      <c r="F24" s="12"/>
      <c r="H24" s="13"/>
    </row>
    <row r="25" spans="1:9" x14ac:dyDescent="0.25">
      <c r="A25" s="10"/>
      <c r="C25" s="15"/>
      <c r="D25" s="15"/>
      <c r="E25" s="19"/>
      <c r="F25" s="12"/>
      <c r="H25" s="13"/>
    </row>
    <row r="26" spans="1:9" x14ac:dyDescent="0.25">
      <c r="A26" s="10"/>
      <c r="C26" s="15"/>
      <c r="D26" s="15"/>
      <c r="E26" s="19"/>
      <c r="F26" s="12"/>
      <c r="H26" s="13"/>
    </row>
    <row r="27" spans="1:9" x14ac:dyDescent="0.25">
      <c r="C27" s="15"/>
      <c r="D27" s="15"/>
      <c r="E27" s="19"/>
      <c r="F27" s="12"/>
      <c r="H27" s="13"/>
    </row>
    <row r="28" spans="1:9" x14ac:dyDescent="0.25">
      <c r="C28" s="15"/>
      <c r="D28" s="15"/>
      <c r="E28" s="12"/>
      <c r="F28" s="12"/>
      <c r="H28" s="13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CvaBc7F3aysTyB9Om+V5tanM3Notni77vnHLk6L7GOCo6T9aze5lWBraZtMHtJdo5BdFQPGJxtz1voebPYn6qg==" saltValue="D9egU1y6+lrDrsdlt/HDwQ==" spinCount="100000" sheet="1" objects="1" scenarios="1" selectLockedCells="1" selectUnlockedCells="1"/>
  <conditionalFormatting sqref="E11:E18">
    <cfRule type="cellIs" dxfId="8" priority="1" stopIfTrue="1" operator="between">
      <formula>-2</formula>
      <formula>2</formula>
    </cfRule>
    <cfRule type="cellIs" dxfId="7" priority="2" stopIfTrue="1" operator="between">
      <formula>-3</formula>
      <formula>3</formula>
    </cfRule>
    <cfRule type="cellIs" dxfId="6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90" zoomScaleNormal="90" workbookViewId="0">
      <selection activeCell="D26" sqref="D26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ht="18.75" x14ac:dyDescent="0.25">
      <c r="C1" s="2" t="s">
        <v>5</v>
      </c>
      <c r="D1" s="3" t="s">
        <v>16</v>
      </c>
      <c r="E1" s="3"/>
      <c r="F1" s="4"/>
    </row>
    <row r="2" spans="1:9" ht="18" x14ac:dyDescent="0.25">
      <c r="C2" s="5" t="s">
        <v>3</v>
      </c>
      <c r="D2" s="10">
        <v>5.13</v>
      </c>
      <c r="E2" s="1" t="s">
        <v>4</v>
      </c>
    </row>
    <row r="3" spans="1:9" ht="18" x14ac:dyDescent="0.25">
      <c r="C3" s="5" t="s">
        <v>10</v>
      </c>
      <c r="D3" s="15">
        <v>3.85</v>
      </c>
      <c r="E3" s="1" t="s">
        <v>4</v>
      </c>
      <c r="F3" s="6"/>
    </row>
    <row r="4" spans="1:9" ht="18" x14ac:dyDescent="0.25">
      <c r="C4" s="5" t="s">
        <v>11</v>
      </c>
      <c r="D4" s="15">
        <v>1.232</v>
      </c>
      <c r="E4" s="1" t="s">
        <v>4</v>
      </c>
      <c r="F4" s="6"/>
    </row>
    <row r="5" spans="1:9" x14ac:dyDescent="0.25">
      <c r="C5" s="5" t="s">
        <v>12</v>
      </c>
      <c r="D5" s="9">
        <f>(D4/D3)*100</f>
        <v>32</v>
      </c>
      <c r="E5" s="1" t="s">
        <v>2</v>
      </c>
      <c r="F5" s="6"/>
    </row>
    <row r="6" spans="1:9" x14ac:dyDescent="0.25">
      <c r="C6" s="5" t="s">
        <v>6</v>
      </c>
      <c r="D6" s="16">
        <f>COUNTA(E11:E25)</f>
        <v>8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  <c r="H10" s="1" t="s">
        <v>13</v>
      </c>
      <c r="I10" s="1" t="s">
        <v>14</v>
      </c>
    </row>
    <row r="11" spans="1:9" x14ac:dyDescent="0.25">
      <c r="C11" s="15">
        <v>187</v>
      </c>
      <c r="D11" s="15">
        <v>4.04</v>
      </c>
      <c r="E11" s="21">
        <v>0.15</v>
      </c>
      <c r="F11" s="12">
        <f t="shared" ref="F11:F18" si="0">((D11-$D$2)/$D$2)*100</f>
        <v>-21.247563352826511</v>
      </c>
      <c r="H11" s="13">
        <f>(100+F11)/100</f>
        <v>0.78752436647173485</v>
      </c>
      <c r="I11" s="1">
        <f>1+($D$3-$D$2)/$D$2</f>
        <v>0.75048732943469787</v>
      </c>
    </row>
    <row r="12" spans="1:9" x14ac:dyDescent="0.25">
      <c r="C12" s="15">
        <v>215</v>
      </c>
      <c r="D12" s="15">
        <v>4.51</v>
      </c>
      <c r="E12" s="21">
        <v>0.54</v>
      </c>
      <c r="F12" s="12">
        <f t="shared" si="0"/>
        <v>-12.085769980506825</v>
      </c>
      <c r="H12" s="13">
        <f>(100+F12)/100</f>
        <v>0.87914230019493178</v>
      </c>
      <c r="I12" s="1">
        <f t="shared" ref="I12:I18" si="1">1+($D$3-$D$2)/$D$2</f>
        <v>0.75048732943469787</v>
      </c>
    </row>
    <row r="13" spans="1:9" x14ac:dyDescent="0.25">
      <c r="C13" s="15">
        <v>249</v>
      </c>
      <c r="D13" s="15">
        <v>4.6399999999999997</v>
      </c>
      <c r="E13" s="21">
        <v>0.64</v>
      </c>
      <c r="F13" s="12">
        <f t="shared" si="0"/>
        <v>-9.5516569200779777</v>
      </c>
      <c r="H13" s="13">
        <f t="shared" ref="H13:H18" si="2">(100+F13)/100</f>
        <v>0.90448343079922022</v>
      </c>
      <c r="I13" s="1">
        <f t="shared" si="1"/>
        <v>0.75048732943469787</v>
      </c>
    </row>
    <row r="14" spans="1:9" x14ac:dyDescent="0.25">
      <c r="C14" s="15">
        <v>324</v>
      </c>
      <c r="D14" s="15">
        <v>3.6</v>
      </c>
      <c r="E14" s="21">
        <v>-0.2</v>
      </c>
      <c r="F14" s="12">
        <f t="shared" si="0"/>
        <v>-29.82456140350877</v>
      </c>
      <c r="H14" s="13">
        <f t="shared" si="2"/>
        <v>0.70175438596491235</v>
      </c>
      <c r="I14" s="1">
        <f t="shared" si="1"/>
        <v>0.75048732943469787</v>
      </c>
    </row>
    <row r="15" spans="1:9" x14ac:dyDescent="0.25">
      <c r="C15" s="15">
        <v>338</v>
      </c>
      <c r="D15" s="15">
        <v>2.59</v>
      </c>
      <c r="E15" s="21">
        <v>-1.02</v>
      </c>
      <c r="F15" s="12">
        <f t="shared" si="0"/>
        <v>-49.512670565302145</v>
      </c>
      <c r="H15" s="13">
        <f t="shared" si="2"/>
        <v>0.50487329434697858</v>
      </c>
      <c r="I15" s="1">
        <f t="shared" si="1"/>
        <v>0.75048732943469787</v>
      </c>
    </row>
    <row r="16" spans="1:9" x14ac:dyDescent="0.25">
      <c r="C16" s="15">
        <v>761</v>
      </c>
      <c r="D16" s="15">
        <v>3.8</v>
      </c>
      <c r="E16" s="21">
        <v>-0.04</v>
      </c>
      <c r="F16" s="12">
        <f t="shared" si="0"/>
        <v>-25.925925925925931</v>
      </c>
      <c r="H16" s="13">
        <f t="shared" si="2"/>
        <v>0.74074074074074081</v>
      </c>
      <c r="I16" s="1">
        <f t="shared" si="1"/>
        <v>0.75048732943469787</v>
      </c>
    </row>
    <row r="17" spans="1:9" x14ac:dyDescent="0.25">
      <c r="C17" s="15">
        <v>961</v>
      </c>
      <c r="D17" s="15">
        <v>2.15</v>
      </c>
      <c r="E17" s="21">
        <v>-1.38</v>
      </c>
      <c r="F17" s="12">
        <f t="shared" si="0"/>
        <v>-58.089668615984401</v>
      </c>
      <c r="H17" s="13">
        <f t="shared" si="2"/>
        <v>0.41910331384015598</v>
      </c>
      <c r="I17" s="1">
        <f t="shared" si="1"/>
        <v>0.75048732943469787</v>
      </c>
    </row>
    <row r="18" spans="1:9" x14ac:dyDescent="0.25">
      <c r="C18" s="15">
        <v>964</v>
      </c>
      <c r="D18" s="15">
        <v>5.47</v>
      </c>
      <c r="E18" s="21">
        <v>1.31</v>
      </c>
      <c r="F18" s="12">
        <f t="shared" si="0"/>
        <v>6.6276803118908347</v>
      </c>
      <c r="H18" s="13">
        <f t="shared" si="2"/>
        <v>1.0662768031189083</v>
      </c>
      <c r="I18" s="1">
        <f t="shared" si="1"/>
        <v>0.75048732943469787</v>
      </c>
    </row>
    <row r="19" spans="1:9" x14ac:dyDescent="0.25">
      <c r="C19" s="14"/>
      <c r="D19" s="15"/>
      <c r="F19" s="15"/>
      <c r="H19" s="13"/>
    </row>
    <row r="20" spans="1:9" x14ac:dyDescent="0.25">
      <c r="C20" s="14"/>
      <c r="D20" s="15"/>
      <c r="F20" s="15"/>
      <c r="H20" s="13"/>
    </row>
    <row r="21" spans="1:9" x14ac:dyDescent="0.25">
      <c r="C21" s="15"/>
      <c r="D21" s="15"/>
      <c r="F21" s="15"/>
      <c r="H21" s="13"/>
    </row>
    <row r="22" spans="1:9" x14ac:dyDescent="0.25">
      <c r="A22" s="12"/>
      <c r="C22" s="15"/>
      <c r="D22" s="15"/>
      <c r="E22" s="19"/>
      <c r="F22" s="12"/>
      <c r="H22" s="13"/>
    </row>
    <row r="23" spans="1:9" x14ac:dyDescent="0.25">
      <c r="A23" s="10"/>
      <c r="C23" s="15"/>
      <c r="D23" s="15"/>
      <c r="E23" s="19"/>
      <c r="F23" s="12"/>
      <c r="H23" s="13"/>
    </row>
    <row r="24" spans="1:9" x14ac:dyDescent="0.25">
      <c r="A24" s="10"/>
      <c r="C24" s="15"/>
      <c r="D24" s="15"/>
      <c r="E24" s="19"/>
      <c r="F24" s="12"/>
      <c r="H24" s="13"/>
    </row>
    <row r="25" spans="1:9" x14ac:dyDescent="0.25">
      <c r="C25" s="15"/>
      <c r="D25" s="15"/>
      <c r="E25" s="19"/>
      <c r="F25" s="12"/>
      <c r="H25" s="13"/>
    </row>
    <row r="26" spans="1:9" x14ac:dyDescent="0.25">
      <c r="C26" s="15"/>
      <c r="D26" s="15"/>
      <c r="E26" s="12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eVeuocBcmkdITS/2+qmOH3ZAZN4vw69h7mFyv/M7DyDgJOggSob9LJ0XmVhAsPElaTvi7INRP3oF8DuKN1jyZw==" saltValue="YaPUFdG7G7aZ2eefK2AqAQ==" spinCount="100000" sheet="1" objects="1" scenarios="1" selectLockedCells="1" selectUnlockedCells="1"/>
  <conditionalFormatting sqref="E11:E18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="90" zoomScaleNormal="90" workbookViewId="0">
      <selection activeCell="F28" sqref="F28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8.710937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ht="18.75" x14ac:dyDescent="0.25">
      <c r="C1" s="2" t="s">
        <v>5</v>
      </c>
      <c r="D1" s="3" t="s">
        <v>17</v>
      </c>
      <c r="E1" s="3"/>
      <c r="F1" s="4"/>
    </row>
    <row r="2" spans="1:9" ht="18" x14ac:dyDescent="0.25">
      <c r="C2" s="5" t="s">
        <v>3</v>
      </c>
      <c r="D2" s="9">
        <v>8.31</v>
      </c>
      <c r="E2" s="1" t="s">
        <v>4</v>
      </c>
    </row>
    <row r="3" spans="1:9" ht="18" x14ac:dyDescent="0.25">
      <c r="C3" s="5" t="s">
        <v>10</v>
      </c>
      <c r="D3" s="9">
        <v>8.31</v>
      </c>
      <c r="E3" s="1" t="s">
        <v>4</v>
      </c>
      <c r="F3" s="6"/>
    </row>
    <row r="4" spans="1:9" ht="18" x14ac:dyDescent="0.25">
      <c r="C4" s="5" t="s">
        <v>11</v>
      </c>
      <c r="D4" s="17">
        <v>1.522</v>
      </c>
      <c r="E4" s="1" t="s">
        <v>4</v>
      </c>
      <c r="F4" s="6"/>
    </row>
    <row r="5" spans="1:9" x14ac:dyDescent="0.25">
      <c r="C5" s="5" t="s">
        <v>12</v>
      </c>
      <c r="D5" s="9">
        <f>(D4/D3)*100</f>
        <v>18.315282791817086</v>
      </c>
      <c r="E5" s="1" t="s">
        <v>2</v>
      </c>
      <c r="F5" s="6"/>
    </row>
    <row r="6" spans="1:9" x14ac:dyDescent="0.25">
      <c r="C6" s="5" t="s">
        <v>6</v>
      </c>
      <c r="D6" s="16">
        <f>COUNTA(E11:E25)</f>
        <v>8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  <c r="H10" s="1" t="s">
        <v>13</v>
      </c>
      <c r="I10" s="1" t="s">
        <v>14</v>
      </c>
    </row>
    <row r="11" spans="1:9" x14ac:dyDescent="0.25">
      <c r="A11" s="10"/>
      <c r="B11" s="10"/>
      <c r="C11" s="15">
        <v>187</v>
      </c>
      <c r="D11" s="11">
        <v>7.42</v>
      </c>
      <c r="E11" s="21">
        <v>-0.59</v>
      </c>
      <c r="F11" s="12">
        <f>((D11-$D$2)/$D$2)</f>
        <v>-0.10709987966305662</v>
      </c>
      <c r="H11" s="13">
        <f>(100+F11)/100</f>
        <v>0.99892900120336947</v>
      </c>
      <c r="I11" s="1">
        <f>1+($D$3-$D$2)/$D$2</f>
        <v>1</v>
      </c>
    </row>
    <row r="12" spans="1:9" x14ac:dyDescent="0.25">
      <c r="A12" s="10"/>
      <c r="B12" s="10"/>
      <c r="C12" s="15">
        <v>215</v>
      </c>
      <c r="D12" s="11">
        <v>8.81</v>
      </c>
      <c r="E12" s="21">
        <v>0.33</v>
      </c>
      <c r="F12" s="12">
        <f t="shared" ref="F12:F18" si="0">((D12-$D$2)/$D$2)*100</f>
        <v>6.0168471720818291</v>
      </c>
      <c r="H12" s="13">
        <f t="shared" ref="H12:H18" si="1">(100+F12)/100</f>
        <v>1.0601684717208182</v>
      </c>
      <c r="I12" s="1">
        <f t="shared" ref="I12:I18" si="2">1+($D$3-$D$2)/$D$2</f>
        <v>1</v>
      </c>
    </row>
    <row r="13" spans="1:9" x14ac:dyDescent="0.25">
      <c r="A13" s="10"/>
      <c r="B13" s="10"/>
      <c r="C13" s="15">
        <v>249</v>
      </c>
      <c r="D13" s="11">
        <v>7.46</v>
      </c>
      <c r="E13" s="21">
        <v>-0.56000000000000005</v>
      </c>
      <c r="F13" s="12">
        <f t="shared" si="0"/>
        <v>-10.228640192539116</v>
      </c>
      <c r="H13" s="13">
        <f t="shared" si="1"/>
        <v>0.89771359807460882</v>
      </c>
      <c r="I13" s="1">
        <f t="shared" si="2"/>
        <v>1</v>
      </c>
    </row>
    <row r="14" spans="1:9" x14ac:dyDescent="0.25">
      <c r="A14" s="10"/>
      <c r="B14" s="10"/>
      <c r="C14" s="15">
        <v>324</v>
      </c>
      <c r="D14" s="11">
        <v>9</v>
      </c>
      <c r="E14" s="21">
        <v>0.45</v>
      </c>
      <c r="F14" s="12">
        <f t="shared" si="0"/>
        <v>8.3032490974729178</v>
      </c>
      <c r="H14" s="13">
        <f t="shared" si="1"/>
        <v>1.0830324909747291</v>
      </c>
      <c r="I14" s="1">
        <f t="shared" si="2"/>
        <v>1</v>
      </c>
    </row>
    <row r="15" spans="1:9" x14ac:dyDescent="0.25">
      <c r="A15" s="10"/>
      <c r="B15" s="10"/>
      <c r="C15" s="15">
        <v>338</v>
      </c>
      <c r="D15" s="11">
        <v>36.159999999999997</v>
      </c>
      <c r="E15" s="21">
        <v>18.3</v>
      </c>
      <c r="F15" s="12">
        <f t="shared" si="0"/>
        <v>335.13838748495778</v>
      </c>
      <c r="H15" s="13">
        <f t="shared" si="1"/>
        <v>4.3513838748495779</v>
      </c>
      <c r="I15" s="1">
        <f t="shared" si="2"/>
        <v>1</v>
      </c>
    </row>
    <row r="16" spans="1:9" x14ac:dyDescent="0.25">
      <c r="C16" s="15">
        <v>761</v>
      </c>
      <c r="D16" s="11">
        <v>8.5</v>
      </c>
      <c r="E16" s="21">
        <v>0.12</v>
      </c>
      <c r="F16" s="12">
        <f t="shared" si="0"/>
        <v>2.2864019253910888</v>
      </c>
      <c r="H16" s="13">
        <f t="shared" si="1"/>
        <v>1.0228640192539109</v>
      </c>
      <c r="I16" s="1">
        <f t="shared" si="2"/>
        <v>1</v>
      </c>
    </row>
    <row r="17" spans="1:9" x14ac:dyDescent="0.25">
      <c r="C17" s="15">
        <v>961</v>
      </c>
      <c r="D17" s="11">
        <v>6.07</v>
      </c>
      <c r="E17" s="21">
        <v>-1.47</v>
      </c>
      <c r="F17" s="12">
        <f t="shared" si="0"/>
        <v>-26.955475330926593</v>
      </c>
      <c r="H17" s="13">
        <f t="shared" si="1"/>
        <v>0.73044524669073407</v>
      </c>
      <c r="I17" s="1">
        <f t="shared" si="2"/>
        <v>1</v>
      </c>
    </row>
    <row r="18" spans="1:9" x14ac:dyDescent="0.25">
      <c r="C18" s="15">
        <v>964</v>
      </c>
      <c r="D18" s="11">
        <v>8.6300000000000008</v>
      </c>
      <c r="E18" s="21">
        <v>0.21</v>
      </c>
      <c r="F18" s="12">
        <f t="shared" si="0"/>
        <v>3.8507821901323736</v>
      </c>
      <c r="H18" s="13">
        <f t="shared" si="1"/>
        <v>1.0385078219013237</v>
      </c>
      <c r="I18" s="1">
        <f t="shared" si="2"/>
        <v>1</v>
      </c>
    </row>
    <row r="19" spans="1:9" x14ac:dyDescent="0.25">
      <c r="C19" s="14"/>
      <c r="D19" s="11"/>
      <c r="E19" s="14"/>
      <c r="F19" s="12"/>
      <c r="H19" s="13"/>
    </row>
    <row r="20" spans="1:9" x14ac:dyDescent="0.25">
      <c r="C20" s="14"/>
      <c r="D20" s="11"/>
      <c r="E20" s="14"/>
      <c r="F20" s="12"/>
      <c r="H20" s="13"/>
    </row>
    <row r="21" spans="1:9" x14ac:dyDescent="0.25">
      <c r="A21" s="12"/>
      <c r="B21" s="14"/>
      <c r="C21" s="15"/>
      <c r="D21" s="11"/>
      <c r="E21" s="14"/>
      <c r="F21" s="12"/>
      <c r="H21" s="13"/>
    </row>
    <row r="22" spans="1:9" x14ac:dyDescent="0.25">
      <c r="A22" s="12"/>
      <c r="C22" s="11"/>
      <c r="D22" s="11"/>
      <c r="E22" s="19"/>
      <c r="F22" s="12"/>
      <c r="H22" s="13"/>
    </row>
    <row r="23" spans="1:9" x14ac:dyDescent="0.25">
      <c r="A23" s="10"/>
      <c r="C23" s="11"/>
      <c r="D23" s="11"/>
      <c r="E23" s="19"/>
      <c r="F23" s="12"/>
      <c r="H23" s="13"/>
    </row>
    <row r="24" spans="1:9" x14ac:dyDescent="0.25">
      <c r="A24" s="10"/>
      <c r="C24" s="11"/>
      <c r="D24" s="11"/>
      <c r="E24" s="19"/>
      <c r="F24" s="12"/>
      <c r="H24" s="13"/>
    </row>
    <row r="25" spans="1:9" x14ac:dyDescent="0.25">
      <c r="C25" s="11"/>
      <c r="D25" s="11"/>
      <c r="E25" s="19"/>
      <c r="F25" s="12"/>
      <c r="H25" s="13"/>
    </row>
    <row r="26" spans="1:9" x14ac:dyDescent="0.25">
      <c r="C26" s="11"/>
      <c r="D26" s="15"/>
      <c r="E26" s="12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omQiopC3itwvNdOz22nwo8dtfbRfOfaHOYTfUrIKykeZmVpW1Qmc0KwqfsT4swUUi++Kj9XjN5Inan4HoFgyOw==" saltValue="C+Py+/08JP9duUx1t9u4zw==" spinCount="100000" sheet="1" objects="1" scenarios="1" selectLockedCells="1" selectUnlockedCells="1"/>
  <conditionalFormatting sqref="E11:E18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3</DEEL>
    <Ringtest xmlns="eba2475f-4c5c-418a-90c2-2b36802fc485">VKL</Ringtest>
    <Jaar xmlns="08cda046-0f15-45eb-a9d5-77306d3264cd">2023</Jaar>
    <Publicatiedatum xmlns="dda9e79c-c62e-445e-b991-197574827cb3">2024-06-06T15:49:39+00:00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E76F76B7-577A-403D-B8A9-CC8A10E40696}"/>
</file>

<file path=customXml/itemProps2.xml><?xml version="1.0" encoding="utf-8"?>
<ds:datastoreItem xmlns:ds="http://schemas.openxmlformats.org/officeDocument/2006/customXml" ds:itemID="{D980B129-E857-4CB7-BBC1-69D6D81E3BF7}"/>
</file>

<file path=customXml/itemProps3.xml><?xml version="1.0" encoding="utf-8"?>
<ds:datastoreItem xmlns:ds="http://schemas.openxmlformats.org/officeDocument/2006/customXml" ds:itemID="{116FBF42-740B-49BB-9849-2884B11E2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Formaldehyde stap 1</vt:lpstr>
      <vt:lpstr>Formaldehyde stap 2</vt:lpstr>
      <vt:lpstr>Formaldehyde stap 3</vt:lpstr>
      <vt:lpstr>'Formaldehyde stap 1'!Print_Area</vt:lpstr>
      <vt:lpstr>'Formaldehyde stap 2'!Print_Area</vt:lpstr>
      <vt:lpstr>'Formaldehyde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2023-7</dc:title>
  <dc:creator>BAEYENSB</dc:creator>
  <cp:lastModifiedBy>Bart Baeyens</cp:lastModifiedBy>
  <cp:lastPrinted>2016-10-04T11:39:22Z</cp:lastPrinted>
  <dcterms:created xsi:type="dcterms:W3CDTF">2010-09-21T12:11:22Z</dcterms:created>
  <dcterms:modified xsi:type="dcterms:W3CDTF">2024-06-04T06:21:08Z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