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6BBE9DC2-296C-4663-B5C4-C807FC469220}" xr6:coauthVersionLast="31" xr6:coauthVersionMax="31" xr10:uidLastSave="{00000000-0000-0000-0000-000000000000}"/>
  <bookViews>
    <workbookView xWindow="210" yWindow="105" windowWidth="21105" windowHeight="9975" tabRatio="849" xr2:uid="{00000000-000D-0000-FFFF-FFFF00000000}"/>
  </bookViews>
  <sheets>
    <sheet name="TOC stap 1" sheetId="33" r:id="rId1"/>
    <sheet name="TOC stap 2" sheetId="34" r:id="rId2"/>
    <sheet name="TOC stap 3" sheetId="29" r:id="rId3"/>
    <sheet name="TOC stap 13" sheetId="30" r:id="rId4"/>
    <sheet name="RRF" sheetId="35" r:id="rId5"/>
  </sheets>
  <definedNames>
    <definedName name="_xlnm.Print_Area" localSheetId="0">'TOC stap 1'!$A$1:$X$25</definedName>
    <definedName name="_xlnm.Print_Area" localSheetId="3">'TOC stap 13'!$A$1:$X$24</definedName>
    <definedName name="_xlnm.Print_Area" localSheetId="1">'TOC stap 2'!$A$1:$X$24</definedName>
    <definedName name="_xlnm.Print_Area" localSheetId="2">'TOC stap 3'!$A$1:$X$24</definedName>
  </definedNames>
  <calcPr calcId="179017"/>
</workbook>
</file>

<file path=xl/calcChain.xml><?xml version="1.0" encoding="utf-8"?>
<calcChain xmlns="http://schemas.openxmlformats.org/spreadsheetml/2006/main">
  <c r="J21" i="30" l="1"/>
  <c r="J22" i="30"/>
  <c r="J23" i="30"/>
  <c r="J24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J11" i="29" l="1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J21" i="34"/>
  <c r="J22" i="34"/>
  <c r="J23" i="34"/>
  <c r="J24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12" i="33" l="1"/>
  <c r="I13" i="33"/>
  <c r="I14" i="33"/>
  <c r="I15" i="33"/>
  <c r="I16" i="33"/>
  <c r="I17" i="33"/>
  <c r="I18" i="33"/>
  <c r="I19" i="33"/>
  <c r="I20" i="33"/>
  <c r="I21" i="33"/>
  <c r="I22" i="33"/>
  <c r="I23" i="33"/>
  <c r="I24" i="33"/>
  <c r="I11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D5" i="33" l="1"/>
  <c r="D5" i="29" l="1"/>
  <c r="D5" i="30"/>
  <c r="D5" i="34"/>
  <c r="J20" i="34"/>
  <c r="J19" i="34"/>
  <c r="J18" i="34"/>
  <c r="J17" i="34"/>
  <c r="J16" i="34"/>
  <c r="J15" i="34"/>
  <c r="J14" i="34"/>
  <c r="J13" i="34"/>
  <c r="J12" i="34"/>
  <c r="J11" i="34"/>
  <c r="J20" i="30"/>
  <c r="J19" i="30"/>
  <c r="J18" i="30"/>
  <c r="J17" i="30"/>
  <c r="J16" i="30"/>
  <c r="J15" i="30"/>
  <c r="J14" i="30"/>
  <c r="J13" i="30"/>
  <c r="J12" i="30"/>
  <c r="J11" i="30"/>
</calcChain>
</file>

<file path=xl/sharedStrings.xml><?xml version="1.0" encoding="utf-8"?>
<sst xmlns="http://schemas.openxmlformats.org/spreadsheetml/2006/main" count="146" uniqueCount="34">
  <si>
    <t>Labonr.</t>
  </si>
  <si>
    <t/>
  </si>
  <si>
    <t>Uitschieter</t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</si>
  <si>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</si>
  <si>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</si>
  <si>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</si>
  <si>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</si>
  <si>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Gemiddelde:</t>
  </si>
  <si>
    <t>Standaard afw. ref. abs.:</t>
  </si>
  <si>
    <t>Standaard afw. ref. rel.:</t>
  </si>
  <si>
    <t>Aantal Labo's:</t>
  </si>
  <si>
    <t>Z-Score 
(statistisch)</t>
  </si>
  <si>
    <t>%Afw 
(tov ref.waarde)</t>
  </si>
  <si>
    <t>TOC stap 1</t>
  </si>
  <si>
    <t>TOC stap 2</t>
  </si>
  <si>
    <t>TOC stap 13</t>
  </si>
  <si>
    <t>TOC stap 3</t>
  </si>
  <si>
    <t>xx</t>
  </si>
  <si>
    <t>Resultaat</t>
  </si>
  <si>
    <t>Stap</t>
  </si>
  <si>
    <t>Labo</t>
  </si>
  <si>
    <t>Ref</t>
  </si>
  <si>
    <t>Component</t>
  </si>
  <si>
    <t>Zuurstof-</t>
  </si>
  <si>
    <t>gehalte%</t>
  </si>
  <si>
    <t>Propaan</t>
  </si>
  <si>
    <t>Tolueen</t>
  </si>
  <si>
    <t>Chloroform</t>
  </si>
  <si>
    <t>Ethanol</t>
  </si>
  <si>
    <t>-</t>
  </si>
  <si>
    <t>Tabel : Relatieve respons factoren (RRF) voor dichloormethaan, aceton en benzeen bij verschillende zuurstofgehaltes</t>
  </si>
  <si>
    <t>Tabel : Afwijking (%) van de resultaten van de deelnemers t.o.v. de referentiewaarde</t>
  </si>
  <si>
    <t>Tabel : Gemeten concentraties (mgC/Nm³)(*) tijdens de ringtest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</si>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</sst>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6" fontId="5" fillId="2" borderId="0" xfId="5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right" vertical="center"/>
    </xf>
    <xf numFmtId="9" fontId="5" fillId="2" borderId="0" xfId="5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9" fillId="2" borderId="3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0" fillId="2" borderId="3" xfId="0" applyFont="1" applyFill="1" applyBorder="1" applyAlignment="1" applyProtection="1">
      <alignment horizontal="center"/>
      <protection locked="0"/>
    </xf>
    <xf numFmtId="165" fontId="0" fillId="2" borderId="3" xfId="0" applyNumberFormat="1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4" fillId="2" borderId="3" xfId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1" applyFont="1" applyFill="1" applyAlignment="1">
      <alignment horizontal="center"/>
    </xf>
    <xf numFmtId="0" fontId="4" fillId="2" borderId="4" xfId="1" applyFont="1" applyFill="1" applyBorder="1" applyAlignment="1">
      <alignment horizontal="center"/>
    </xf>
    <xf numFmtId="166" fontId="4" fillId="2" borderId="4" xfId="5" applyNumberFormat="1" applyFont="1" applyFill="1" applyBorder="1" applyAlignment="1">
      <alignment horizontal="center"/>
    </xf>
    <xf numFmtId="166" fontId="4" fillId="2" borderId="3" xfId="5" applyNumberFormat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2" borderId="0" xfId="4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horizontal="center"/>
    </xf>
    <xf numFmtId="0" fontId="9" fillId="2" borderId="6" xfId="0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165" fontId="4" fillId="2" borderId="10" xfId="1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" fontId="4" fillId="2" borderId="0" xfId="1" applyNumberFormat="1" applyFont="1" applyFill="1" applyAlignment="1">
      <alignment horizontal="center"/>
    </xf>
    <xf numFmtId="1" fontId="4" fillId="2" borderId="0" xfId="1" applyNumberFormat="1" applyFont="1" applyFill="1" applyBorder="1" applyAlignment="1">
      <alignment horizontal="center"/>
    </xf>
    <xf numFmtId="1" fontId="12" fillId="2" borderId="0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9" fontId="5" fillId="2" borderId="0" xfId="5" applyFont="1" applyFill="1" applyBorder="1" applyAlignment="1">
      <alignment horizontal="center"/>
    </xf>
    <xf numFmtId="166" fontId="5" fillId="2" borderId="0" xfId="0" applyNumberFormat="1" applyFont="1" applyFill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/>
    </xf>
    <xf numFmtId="0" fontId="14" fillId="2" borderId="6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7" fillId="2" borderId="9" xfId="1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6" xr:uid="{00000000-0005-0000-0000-000002000000}"/>
    <cellStyle name="Normal 3" xfId="2" xr:uid="{00000000-0005-0000-0000-000003000000}"/>
    <cellStyle name="Normal 4" xfId="3" xr:uid="{00000000-0005-0000-0000-000004000000}"/>
    <cellStyle name="Percent" xfId="5" builtinId="5"/>
    <cellStyle name="Percent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1'!$C$11:$C$24</c:f>
              <c:numCache>
                <c:formatCode>0</c:formatCode>
                <c:ptCount val="14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807</c:v>
                </c:pt>
                <c:pt idx="13">
                  <c:v>904</c:v>
                </c:pt>
              </c:numCache>
            </c:numRef>
          </c:cat>
          <c:val>
            <c:numRef>
              <c:f>'TOC stap 1'!$I$11:$I$24</c:f>
              <c:numCache>
                <c:formatCode>0.000</c:formatCode>
                <c:ptCount val="14"/>
                <c:pt idx="0">
                  <c:v>0.97</c:v>
                </c:pt>
                <c:pt idx="1">
                  <c:v>0.9</c:v>
                </c:pt>
                <c:pt idx="2">
                  <c:v>0.99</c:v>
                </c:pt>
                <c:pt idx="3">
                  <c:v>1.77</c:v>
                </c:pt>
                <c:pt idx="4">
                  <c:v>1</c:v>
                </c:pt>
                <c:pt idx="5">
                  <c:v>0.98</c:v>
                </c:pt>
                <c:pt idx="6">
                  <c:v>1.01</c:v>
                </c:pt>
                <c:pt idx="7">
                  <c:v>0.97</c:v>
                </c:pt>
                <c:pt idx="8">
                  <c:v>0.93</c:v>
                </c:pt>
                <c:pt idx="9">
                  <c:v>1.01</c:v>
                </c:pt>
                <c:pt idx="10">
                  <c:v>0.95</c:v>
                </c:pt>
                <c:pt idx="11">
                  <c:v>1.04</c:v>
                </c:pt>
                <c:pt idx="12">
                  <c:v>1</c:v>
                </c:pt>
                <c:pt idx="13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F6-4C14-9D19-BC49E4B317F3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1'!$C$11:$C$24</c:f>
              <c:numCache>
                <c:formatCode>0</c:formatCode>
                <c:ptCount val="14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807</c:v>
                </c:pt>
                <c:pt idx="13">
                  <c:v>904</c:v>
                </c:pt>
              </c:numCache>
            </c:numRef>
          </c:cat>
          <c:val>
            <c:numRef>
              <c:f>'TOC stap 1'!$J$11:$J$24</c:f>
              <c:numCache>
                <c:formatCode>0.00</c:formatCode>
                <c:ptCount val="14"/>
                <c:pt idx="0">
                  <c:v>0.98310539018503629</c:v>
                </c:pt>
                <c:pt idx="1">
                  <c:v>0.98310539018503629</c:v>
                </c:pt>
                <c:pt idx="2">
                  <c:v>0.98310539018503629</c:v>
                </c:pt>
                <c:pt idx="3">
                  <c:v>0.98310539018503629</c:v>
                </c:pt>
                <c:pt idx="4">
                  <c:v>0.98310539018503629</c:v>
                </c:pt>
                <c:pt idx="5">
                  <c:v>0.98310539018503629</c:v>
                </c:pt>
                <c:pt idx="6">
                  <c:v>0.98310539018503629</c:v>
                </c:pt>
                <c:pt idx="7">
                  <c:v>0.98310539018503629</c:v>
                </c:pt>
                <c:pt idx="8">
                  <c:v>0.98310539018503629</c:v>
                </c:pt>
                <c:pt idx="9">
                  <c:v>0.98310539018503629</c:v>
                </c:pt>
                <c:pt idx="10">
                  <c:v>0.98310539018503629</c:v>
                </c:pt>
                <c:pt idx="11">
                  <c:v>0.98310539018503629</c:v>
                </c:pt>
                <c:pt idx="12">
                  <c:v>0.98310539018503629</c:v>
                </c:pt>
                <c:pt idx="13">
                  <c:v>0.98310539018503629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6-4C14-9D19-BC49E4B31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0016"/>
        <c:axId val="44631936"/>
      </c:lineChart>
      <c:catAx>
        <c:axId val="4463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4631936"/>
        <c:crosses val="autoZero"/>
        <c:auto val="1"/>
        <c:lblAlgn val="ctr"/>
        <c:lblOffset val="100"/>
        <c:noMultiLvlLbl val="1"/>
      </c:catAx>
      <c:valAx>
        <c:axId val="44631936"/>
        <c:scaling>
          <c:orientation val="minMax"/>
          <c:max val="1.8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4630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2'!$C$11:$C$19</c:f>
              <c:numCache>
                <c:formatCode>0</c:formatCode>
                <c:ptCount val="9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</c:numCache>
            </c:numRef>
          </c:cat>
          <c:val>
            <c:numRef>
              <c:f>'TOC stap 2'!$I$11:$I$20</c:f>
              <c:numCache>
                <c:formatCode>0.000</c:formatCode>
                <c:ptCount val="10"/>
                <c:pt idx="0">
                  <c:v>0.99</c:v>
                </c:pt>
                <c:pt idx="1">
                  <c:v>0.86</c:v>
                </c:pt>
                <c:pt idx="2">
                  <c:v>0.98</c:v>
                </c:pt>
                <c:pt idx="3">
                  <c:v>1.5</c:v>
                </c:pt>
                <c:pt idx="4">
                  <c:v>0.99</c:v>
                </c:pt>
                <c:pt idx="5">
                  <c:v>1</c:v>
                </c:pt>
                <c:pt idx="6">
                  <c:v>1.02</c:v>
                </c:pt>
                <c:pt idx="7">
                  <c:v>0.94</c:v>
                </c:pt>
                <c:pt idx="8">
                  <c:v>0.91</c:v>
                </c:pt>
                <c:pt idx="9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EF-4D9C-AB6C-A901069A7887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2'!$C$11:$C$20</c:f>
              <c:numCache>
                <c:formatCode>0</c:formatCode>
                <c:ptCount val="10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</c:numCache>
            </c:numRef>
          </c:cat>
          <c:val>
            <c:numRef>
              <c:f>'TOC stap 2'!$J$11:$J$20</c:f>
              <c:numCache>
                <c:formatCode>0.00</c:formatCode>
                <c:ptCount val="10"/>
                <c:pt idx="0">
                  <c:v>0.9736842105263156</c:v>
                </c:pt>
                <c:pt idx="1">
                  <c:v>0.9736842105263156</c:v>
                </c:pt>
                <c:pt idx="2">
                  <c:v>0.9736842105263156</c:v>
                </c:pt>
                <c:pt idx="3">
                  <c:v>0.9736842105263156</c:v>
                </c:pt>
                <c:pt idx="4">
                  <c:v>0.9736842105263156</c:v>
                </c:pt>
                <c:pt idx="5">
                  <c:v>0.9736842105263156</c:v>
                </c:pt>
                <c:pt idx="6">
                  <c:v>0.9736842105263156</c:v>
                </c:pt>
                <c:pt idx="7">
                  <c:v>0.9736842105263156</c:v>
                </c:pt>
                <c:pt idx="8">
                  <c:v>0.9736842105263156</c:v>
                </c:pt>
                <c:pt idx="9">
                  <c:v>0.9736842105263156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EF-4D9C-AB6C-A901069A7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1280"/>
        <c:axId val="44643456"/>
      </c:lineChart>
      <c:catAx>
        <c:axId val="4464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4643456"/>
        <c:crosses val="autoZero"/>
        <c:auto val="1"/>
        <c:lblAlgn val="ctr"/>
        <c:lblOffset val="100"/>
        <c:noMultiLvlLbl val="1"/>
      </c:catAx>
      <c:valAx>
        <c:axId val="44643456"/>
        <c:scaling>
          <c:orientation val="minMax"/>
          <c:max val="1.5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4641280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3'!$C$11:$C$24</c:f>
              <c:numCache>
                <c:formatCode>0</c:formatCode>
                <c:ptCount val="14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807</c:v>
                </c:pt>
                <c:pt idx="13">
                  <c:v>904</c:v>
                </c:pt>
              </c:numCache>
            </c:numRef>
          </c:cat>
          <c:val>
            <c:numRef>
              <c:f>'TOC stap 3'!$I$11:$I$24</c:f>
              <c:numCache>
                <c:formatCode>0.000</c:formatCode>
                <c:ptCount val="14"/>
                <c:pt idx="0">
                  <c:v>0.97</c:v>
                </c:pt>
                <c:pt idx="1">
                  <c:v>0.91</c:v>
                </c:pt>
                <c:pt idx="2">
                  <c:v>0.98</c:v>
                </c:pt>
                <c:pt idx="3">
                  <c:v>0.45</c:v>
                </c:pt>
                <c:pt idx="4">
                  <c:v>0.99</c:v>
                </c:pt>
                <c:pt idx="5">
                  <c:v>0.98</c:v>
                </c:pt>
                <c:pt idx="6">
                  <c:v>1.01</c:v>
                </c:pt>
                <c:pt idx="7">
                  <c:v>0.95</c:v>
                </c:pt>
                <c:pt idx="8">
                  <c:v>0.96</c:v>
                </c:pt>
                <c:pt idx="9">
                  <c:v>0.98</c:v>
                </c:pt>
                <c:pt idx="10">
                  <c:v>0.96</c:v>
                </c:pt>
                <c:pt idx="11">
                  <c:v>1.04</c:v>
                </c:pt>
                <c:pt idx="12">
                  <c:v>0.99</c:v>
                </c:pt>
                <c:pt idx="13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0E-4468-A3F2-F229718A1E6E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3'!$C$11:$C$24</c:f>
              <c:numCache>
                <c:formatCode>0</c:formatCode>
                <c:ptCount val="14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807</c:v>
                </c:pt>
                <c:pt idx="13">
                  <c:v>904</c:v>
                </c:pt>
              </c:numCache>
            </c:numRef>
          </c:cat>
          <c:val>
            <c:numRef>
              <c:f>'TOC stap 3'!$J$11:$J$24</c:f>
              <c:numCache>
                <c:formatCode>0.00</c:formatCode>
                <c:ptCount val="14"/>
                <c:pt idx="0">
                  <c:v>0.97726996475021288</c:v>
                </c:pt>
                <c:pt idx="1">
                  <c:v>0.97726996475021288</c:v>
                </c:pt>
                <c:pt idx="2">
                  <c:v>0.97726996475021288</c:v>
                </c:pt>
                <c:pt idx="3">
                  <c:v>0.97726996475021288</c:v>
                </c:pt>
                <c:pt idx="4">
                  <c:v>0.97726996475021288</c:v>
                </c:pt>
                <c:pt idx="5">
                  <c:v>0.97726996475021288</c:v>
                </c:pt>
                <c:pt idx="6">
                  <c:v>0.97726996475021288</c:v>
                </c:pt>
                <c:pt idx="7">
                  <c:v>0.97726996475021288</c:v>
                </c:pt>
                <c:pt idx="8">
                  <c:v>0.97726996475021288</c:v>
                </c:pt>
                <c:pt idx="9">
                  <c:v>0.97726996475021288</c:v>
                </c:pt>
                <c:pt idx="10">
                  <c:v>0.97726996475021288</c:v>
                </c:pt>
                <c:pt idx="11">
                  <c:v>0.97726996475021288</c:v>
                </c:pt>
                <c:pt idx="12">
                  <c:v>0.97726996475021288</c:v>
                </c:pt>
                <c:pt idx="13">
                  <c:v>0.97726996475021288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E-4468-A3F2-F229718A1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97856"/>
        <c:axId val="44712320"/>
      </c:lineChart>
      <c:catAx>
        <c:axId val="4469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4712320"/>
        <c:crosses val="autoZero"/>
        <c:auto val="1"/>
        <c:lblAlgn val="ctr"/>
        <c:lblOffset val="100"/>
        <c:noMultiLvlLbl val="1"/>
      </c:catAx>
      <c:valAx>
        <c:axId val="44712320"/>
        <c:scaling>
          <c:orientation val="minMax"/>
          <c:max val="1.1000000000000001"/>
          <c:min val="0.4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469785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'TOC stap 13'!$C$11:$C$24</c:f>
              <c:numCache>
                <c:formatCode>0</c:formatCode>
                <c:ptCount val="14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807</c:v>
                </c:pt>
                <c:pt idx="13">
                  <c:v>904</c:v>
                </c:pt>
              </c:numCache>
            </c:numRef>
          </c:cat>
          <c:val>
            <c:numRef>
              <c:f>'TOC stap 13'!$I$11:$I$24</c:f>
              <c:numCache>
                <c:formatCode>0.000</c:formatCode>
                <c:ptCount val="14"/>
                <c:pt idx="0">
                  <c:v>0.97</c:v>
                </c:pt>
                <c:pt idx="1">
                  <c:v>0.9</c:v>
                </c:pt>
                <c:pt idx="2">
                  <c:v>1</c:v>
                </c:pt>
                <c:pt idx="3">
                  <c:v>1.0900000000000001</c:v>
                </c:pt>
                <c:pt idx="4">
                  <c:v>1</c:v>
                </c:pt>
                <c:pt idx="5">
                  <c:v>1.02</c:v>
                </c:pt>
                <c:pt idx="6">
                  <c:v>1.02</c:v>
                </c:pt>
                <c:pt idx="7">
                  <c:v>0.98</c:v>
                </c:pt>
                <c:pt idx="8">
                  <c:v>0.95</c:v>
                </c:pt>
                <c:pt idx="9">
                  <c:v>1.01</c:v>
                </c:pt>
                <c:pt idx="10">
                  <c:v>0.97</c:v>
                </c:pt>
                <c:pt idx="11">
                  <c:v>1.03</c:v>
                </c:pt>
                <c:pt idx="12">
                  <c:v>1</c:v>
                </c:pt>
                <c:pt idx="13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C9-4498-BD3E-34BDFCAFAF0D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13'!$C$11:$C$24</c:f>
              <c:numCache>
                <c:formatCode>0</c:formatCode>
                <c:ptCount val="14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509</c:v>
                </c:pt>
                <c:pt idx="6">
                  <c:v>512</c:v>
                </c:pt>
                <c:pt idx="7">
                  <c:v>579</c:v>
                </c:pt>
                <c:pt idx="8">
                  <c:v>591</c:v>
                </c:pt>
                <c:pt idx="9">
                  <c:v>644</c:v>
                </c:pt>
                <c:pt idx="10">
                  <c:v>689</c:v>
                </c:pt>
                <c:pt idx="11">
                  <c:v>744</c:v>
                </c:pt>
                <c:pt idx="12">
                  <c:v>807</c:v>
                </c:pt>
                <c:pt idx="13">
                  <c:v>904</c:v>
                </c:pt>
              </c:numCache>
            </c:numRef>
          </c:cat>
          <c:val>
            <c:numRef>
              <c:f>'TOC stap 13'!$J$11:$J$24</c:f>
              <c:numCache>
                <c:formatCode>0.00</c:formatCode>
                <c:ptCount val="14"/>
                <c:pt idx="0">
                  <c:v>0.9961786001609011</c:v>
                </c:pt>
                <c:pt idx="1">
                  <c:v>0.9961786001609011</c:v>
                </c:pt>
                <c:pt idx="2">
                  <c:v>0.9961786001609011</c:v>
                </c:pt>
                <c:pt idx="3">
                  <c:v>0.9961786001609011</c:v>
                </c:pt>
                <c:pt idx="4">
                  <c:v>0.9961786001609011</c:v>
                </c:pt>
                <c:pt idx="5">
                  <c:v>0.9961786001609011</c:v>
                </c:pt>
                <c:pt idx="6">
                  <c:v>0.9961786001609011</c:v>
                </c:pt>
                <c:pt idx="7">
                  <c:v>0.9961786001609011</c:v>
                </c:pt>
                <c:pt idx="8">
                  <c:v>0.9961786001609011</c:v>
                </c:pt>
                <c:pt idx="9">
                  <c:v>0.9961786001609011</c:v>
                </c:pt>
                <c:pt idx="10">
                  <c:v>0.9961786001609011</c:v>
                </c:pt>
                <c:pt idx="11">
                  <c:v>0.9961786001609011</c:v>
                </c:pt>
                <c:pt idx="12">
                  <c:v>0.9961786001609011</c:v>
                </c:pt>
                <c:pt idx="13">
                  <c:v>0.9961786001609011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C9-4498-BD3E-34BDFCAFA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0336"/>
        <c:axId val="44752256"/>
      </c:lineChart>
      <c:catAx>
        <c:axId val="4475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4752256"/>
        <c:crosses val="autoZero"/>
        <c:auto val="1"/>
        <c:lblAlgn val="ctr"/>
        <c:lblOffset val="100"/>
        <c:noMultiLvlLbl val="1"/>
      </c:catAx>
      <c:valAx>
        <c:axId val="44752256"/>
        <c:scaling>
          <c:orientation val="minMax"/>
          <c:max val="1.150000000002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475033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130967</xdr:colOff>
      <xdr:row>9</xdr:row>
      <xdr:rowOff>0</xdr:rowOff>
    </xdr:from>
    <xdr:to>
      <xdr:col>18</xdr:col>
      <xdr:colOff>71438</xdr:colOff>
      <xdr:row>30</xdr:row>
      <xdr:rowOff>119063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357185</xdr:colOff>
      <xdr:row>8</xdr:row>
      <xdr:rowOff>631028</xdr:rowOff>
    </xdr:from>
    <xdr:to>
      <xdr:col>18</xdr:col>
      <xdr:colOff>523874</xdr:colOff>
      <xdr:row>30</xdr:row>
      <xdr:rowOff>11905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202405</xdr:colOff>
      <xdr:row>8</xdr:row>
      <xdr:rowOff>571499</xdr:rowOff>
    </xdr:from>
    <xdr:to>
      <xdr:col>18</xdr:col>
      <xdr:colOff>392906</xdr:colOff>
      <xdr:row>28</xdr:row>
      <xdr:rowOff>190501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238124</xdr:colOff>
      <xdr:row>9</xdr:row>
      <xdr:rowOff>11904</xdr:rowOff>
    </xdr:from>
    <xdr:to>
      <xdr:col>18</xdr:col>
      <xdr:colOff>71438</xdr:colOff>
      <xdr:row>30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zoomScale="80" zoomScaleNormal="80" workbookViewId="0">
      <selection activeCell="D35" sqref="D35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2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6</v>
      </c>
      <c r="D1" s="14" t="s">
        <v>13</v>
      </c>
      <c r="E1" s="14"/>
      <c r="G1" s="3"/>
    </row>
    <row r="2" spans="1:10" ht="18" x14ac:dyDescent="0.25">
      <c r="C2" s="4" t="s">
        <v>4</v>
      </c>
      <c r="D2" s="10">
        <v>49.72</v>
      </c>
      <c r="E2" s="2" t="s">
        <v>5</v>
      </c>
    </row>
    <row r="3" spans="1:10" ht="18" x14ac:dyDescent="0.25">
      <c r="C3" s="4" t="s">
        <v>7</v>
      </c>
      <c r="D3" s="26">
        <v>48.88</v>
      </c>
      <c r="E3" s="2" t="s">
        <v>5</v>
      </c>
      <c r="G3" s="5"/>
    </row>
    <row r="4" spans="1:10" ht="18" x14ac:dyDescent="0.25">
      <c r="C4" s="4" t="s">
        <v>8</v>
      </c>
      <c r="D4" s="12">
        <v>1.784</v>
      </c>
      <c r="E4" s="2" t="s">
        <v>5</v>
      </c>
      <c r="G4" s="5"/>
    </row>
    <row r="5" spans="1:10" x14ac:dyDescent="0.25">
      <c r="C5" s="4" t="s">
        <v>9</v>
      </c>
      <c r="D5" s="22">
        <f>(D4/D3)*100</f>
        <v>3.6497545008183305</v>
      </c>
      <c r="E5" s="2" t="s">
        <v>3</v>
      </c>
      <c r="G5" s="5"/>
    </row>
    <row r="6" spans="1:10" x14ac:dyDescent="0.25">
      <c r="C6" s="4" t="s">
        <v>10</v>
      </c>
      <c r="D6" s="13">
        <v>13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47.25" x14ac:dyDescent="0.25">
      <c r="C9" s="5" t="s">
        <v>0</v>
      </c>
      <c r="D9" s="5" t="s">
        <v>18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B11" s="16"/>
      <c r="C11" s="23">
        <v>223</v>
      </c>
      <c r="D11" s="25">
        <v>48.4</v>
      </c>
      <c r="E11" s="24">
        <v>-0.27</v>
      </c>
      <c r="G11" s="23">
        <v>-3</v>
      </c>
      <c r="I11" s="15">
        <f t="shared" ref="I11:I24" si="0">(100+G11)/100</f>
        <v>0.97</v>
      </c>
      <c r="J11" s="2">
        <f t="shared" ref="J11:J24" si="1">1+($D$3-$D$2)/$D$2</f>
        <v>0.98310539018503629</v>
      </c>
    </row>
    <row r="12" spans="1:10" x14ac:dyDescent="0.25">
      <c r="B12" s="16"/>
      <c r="C12" s="23">
        <v>225</v>
      </c>
      <c r="D12" s="25">
        <v>44.8</v>
      </c>
      <c r="E12" s="24">
        <v>-2.29</v>
      </c>
      <c r="F12" s="2" t="s">
        <v>33</v>
      </c>
      <c r="G12" s="23">
        <v>-10</v>
      </c>
      <c r="I12" s="15">
        <f t="shared" si="0"/>
        <v>0.9</v>
      </c>
      <c r="J12" s="2">
        <f t="shared" si="1"/>
        <v>0.98310539018503629</v>
      </c>
    </row>
    <row r="13" spans="1:10" x14ac:dyDescent="0.25">
      <c r="B13" s="16"/>
      <c r="C13" s="23">
        <v>295</v>
      </c>
      <c r="D13" s="25">
        <v>49</v>
      </c>
      <c r="E13" s="24">
        <v>7.0000000000000007E-2</v>
      </c>
      <c r="G13" s="23">
        <v>-1</v>
      </c>
      <c r="I13" s="15">
        <f t="shared" si="0"/>
        <v>0.99</v>
      </c>
      <c r="J13" s="2">
        <f t="shared" si="1"/>
        <v>0.98310539018503629</v>
      </c>
    </row>
    <row r="14" spans="1:10" x14ac:dyDescent="0.25">
      <c r="B14" s="16"/>
      <c r="C14" s="23">
        <v>339</v>
      </c>
      <c r="D14" s="25">
        <v>88</v>
      </c>
      <c r="E14" s="24">
        <v>21.93</v>
      </c>
      <c r="F14" s="2" t="s">
        <v>17</v>
      </c>
      <c r="G14" s="23">
        <v>77</v>
      </c>
      <c r="I14" s="15">
        <f t="shared" si="0"/>
        <v>1.77</v>
      </c>
      <c r="J14" s="2">
        <f t="shared" si="1"/>
        <v>0.98310539018503629</v>
      </c>
    </row>
    <row r="15" spans="1:10" x14ac:dyDescent="0.25">
      <c r="B15" s="16"/>
      <c r="C15" s="23">
        <v>428</v>
      </c>
      <c r="D15" s="25">
        <v>49.7</v>
      </c>
      <c r="E15" s="24">
        <v>0.46</v>
      </c>
      <c r="G15" s="23">
        <v>0</v>
      </c>
      <c r="I15" s="15">
        <f t="shared" si="0"/>
        <v>1</v>
      </c>
      <c r="J15" s="2">
        <f t="shared" si="1"/>
        <v>0.98310539018503629</v>
      </c>
    </row>
    <row r="16" spans="1:10" x14ac:dyDescent="0.25">
      <c r="B16" s="16"/>
      <c r="C16" s="23">
        <v>509</v>
      </c>
      <c r="D16" s="25">
        <v>48.9</v>
      </c>
      <c r="E16" s="24">
        <v>0.01</v>
      </c>
      <c r="G16" s="23">
        <v>-2</v>
      </c>
      <c r="I16" s="15">
        <f t="shared" si="0"/>
        <v>0.98</v>
      </c>
      <c r="J16" s="2">
        <f t="shared" si="1"/>
        <v>0.98310539018503629</v>
      </c>
    </row>
    <row r="17" spans="1:10" x14ac:dyDescent="0.25">
      <c r="A17" s="8"/>
      <c r="B17" s="20"/>
      <c r="C17" s="23">
        <v>512</v>
      </c>
      <c r="D17" s="25">
        <v>50.1</v>
      </c>
      <c r="E17" s="24">
        <v>0.68</v>
      </c>
      <c r="G17" s="23">
        <v>1</v>
      </c>
      <c r="I17" s="15">
        <f t="shared" si="0"/>
        <v>1.01</v>
      </c>
      <c r="J17" s="2">
        <f t="shared" si="1"/>
        <v>0.98310539018503629</v>
      </c>
    </row>
    <row r="18" spans="1:10" x14ac:dyDescent="0.25">
      <c r="A18" s="8"/>
      <c r="B18" s="20"/>
      <c r="C18" s="23">
        <v>579</v>
      </c>
      <c r="D18" s="25">
        <v>48.2</v>
      </c>
      <c r="E18" s="24">
        <v>-0.38</v>
      </c>
      <c r="G18" s="23">
        <v>-3</v>
      </c>
      <c r="I18" s="15">
        <f t="shared" si="0"/>
        <v>0.97</v>
      </c>
      <c r="J18" s="2">
        <f t="shared" si="1"/>
        <v>0.98310539018503629</v>
      </c>
    </row>
    <row r="19" spans="1:10" x14ac:dyDescent="0.25">
      <c r="A19" s="7"/>
      <c r="C19" s="23">
        <v>591</v>
      </c>
      <c r="D19" s="25">
        <v>46.3</v>
      </c>
      <c r="E19" s="24">
        <v>-1.45</v>
      </c>
      <c r="G19" s="23">
        <v>-7</v>
      </c>
      <c r="I19" s="15">
        <f t="shared" si="0"/>
        <v>0.93</v>
      </c>
      <c r="J19" s="2">
        <f t="shared" si="1"/>
        <v>0.98310539018503629</v>
      </c>
    </row>
    <row r="20" spans="1:10" x14ac:dyDescent="0.25">
      <c r="C20" s="23">
        <v>644</v>
      </c>
      <c r="D20" s="25">
        <v>50</v>
      </c>
      <c r="E20" s="24">
        <v>0.63</v>
      </c>
      <c r="G20" s="23">
        <v>1</v>
      </c>
      <c r="I20" s="15">
        <f t="shared" si="0"/>
        <v>1.01</v>
      </c>
      <c r="J20" s="2">
        <f t="shared" si="1"/>
        <v>0.98310539018503629</v>
      </c>
    </row>
    <row r="21" spans="1:10" x14ac:dyDescent="0.25">
      <c r="C21" s="20">
        <v>689</v>
      </c>
      <c r="D21" s="17">
        <v>47.3</v>
      </c>
      <c r="E21" s="8">
        <v>-0.89</v>
      </c>
      <c r="G21" s="7">
        <v>-5</v>
      </c>
      <c r="I21" s="15">
        <f t="shared" si="0"/>
        <v>0.95</v>
      </c>
      <c r="J21" s="2">
        <f t="shared" si="1"/>
        <v>0.98310539018503629</v>
      </c>
    </row>
    <row r="22" spans="1:10" x14ac:dyDescent="0.25">
      <c r="C22" s="7">
        <v>744</v>
      </c>
      <c r="D22" s="17">
        <v>51.5</v>
      </c>
      <c r="E22" s="8">
        <v>1.47</v>
      </c>
      <c r="G22" s="7">
        <v>4</v>
      </c>
      <c r="I22" s="15">
        <f t="shared" si="0"/>
        <v>1.04</v>
      </c>
      <c r="J22" s="2">
        <f t="shared" si="1"/>
        <v>0.98310539018503629</v>
      </c>
    </row>
    <row r="23" spans="1:10" x14ac:dyDescent="0.25">
      <c r="C23" s="7">
        <v>807</v>
      </c>
      <c r="D23" s="17">
        <v>49.5</v>
      </c>
      <c r="E23" s="8">
        <v>0.35</v>
      </c>
      <c r="G23" s="7">
        <v>0</v>
      </c>
      <c r="I23" s="15">
        <f t="shared" si="0"/>
        <v>1</v>
      </c>
      <c r="J23" s="2">
        <f t="shared" si="1"/>
        <v>0.98310539018503629</v>
      </c>
    </row>
    <row r="24" spans="1:10" x14ac:dyDescent="0.25">
      <c r="C24" s="7">
        <v>904</v>
      </c>
      <c r="D24" s="17">
        <v>50.3</v>
      </c>
      <c r="E24" s="8">
        <v>0.8</v>
      </c>
      <c r="G24" s="7">
        <v>1</v>
      </c>
      <c r="I24" s="15">
        <f t="shared" si="0"/>
        <v>1.01</v>
      </c>
      <c r="J24" s="2">
        <f t="shared" si="1"/>
        <v>0.98310539018503629</v>
      </c>
    </row>
    <row r="25" spans="1:10" x14ac:dyDescent="0.25">
      <c r="C25" s="8"/>
      <c r="E25" s="8"/>
      <c r="G25" s="8"/>
    </row>
    <row r="26" spans="1:10" x14ac:dyDescent="0.25">
      <c r="C26" s="8"/>
      <c r="E26" s="8"/>
      <c r="G26" s="8"/>
    </row>
    <row r="27" spans="1:10" x14ac:dyDescent="0.25">
      <c r="C27" s="16"/>
      <c r="D27" s="16"/>
      <c r="G27" s="16"/>
    </row>
    <row r="28" spans="1:10" x14ac:dyDescent="0.25">
      <c r="C28" s="16"/>
      <c r="D28" s="16"/>
      <c r="G28" s="16"/>
    </row>
    <row r="29" spans="1:10" x14ac:dyDescent="0.25">
      <c r="C29" s="16"/>
      <c r="D29" s="16"/>
      <c r="G29" s="16"/>
    </row>
    <row r="30" spans="1:10" x14ac:dyDescent="0.25">
      <c r="C30" s="16"/>
      <c r="D30" s="16"/>
      <c r="G30" s="16"/>
      <c r="I30" s="27"/>
    </row>
    <row r="31" spans="1:10" x14ac:dyDescent="0.25">
      <c r="C31" s="16"/>
      <c r="D31" s="16"/>
      <c r="G31" s="16"/>
    </row>
    <row r="32" spans="1:10" x14ac:dyDescent="0.25">
      <c r="C32" s="16"/>
      <c r="D32" s="16"/>
      <c r="G32" s="16"/>
    </row>
    <row r="33" spans="3:8" x14ac:dyDescent="0.25">
      <c r="C33" s="16"/>
      <c r="D33" s="16"/>
      <c r="G33" s="16"/>
    </row>
    <row r="34" spans="3:8" x14ac:dyDescent="0.25">
      <c r="C34" s="16"/>
      <c r="D34" s="16"/>
      <c r="G34" s="17"/>
    </row>
    <row r="35" spans="3:8" x14ac:dyDescent="0.25">
      <c r="C35" s="16"/>
      <c r="D35" s="16"/>
      <c r="G35" s="16"/>
      <c r="H35" s="16"/>
    </row>
    <row r="44" spans="3:8" x14ac:dyDescent="0.25">
      <c r="C44" s="1"/>
      <c r="E44" s="1"/>
      <c r="G44" s="1"/>
    </row>
    <row r="48" spans="3:8" x14ac:dyDescent="0.25">
      <c r="C48" s="1"/>
      <c r="E48" s="1"/>
      <c r="G48" s="1"/>
    </row>
    <row r="50" spans="3:9" x14ac:dyDescent="0.25">
      <c r="E50" s="1"/>
      <c r="G50" s="1"/>
    </row>
    <row r="51" spans="3:9" x14ac:dyDescent="0.25">
      <c r="E51" s="1"/>
      <c r="G51" s="1"/>
    </row>
    <row r="52" spans="3:9" x14ac:dyDescent="0.25">
      <c r="E52" s="1"/>
      <c r="G52" s="1"/>
    </row>
    <row r="53" spans="3:9" x14ac:dyDescent="0.25">
      <c r="E53" s="1"/>
      <c r="G53" s="1"/>
    </row>
    <row r="54" spans="3:9" x14ac:dyDescent="0.25">
      <c r="E54" s="1"/>
      <c r="G54" s="1"/>
    </row>
    <row r="55" spans="3:9" x14ac:dyDescent="0.25">
      <c r="C55" s="1"/>
      <c r="F55" s="1"/>
      <c r="G55" s="1"/>
      <c r="H55" s="1"/>
      <c r="I55" s="2" t="s">
        <v>1</v>
      </c>
    </row>
  </sheetData>
  <sheetProtection password="DC07" sheet="1" objects="1" scenarios="1" selectLockedCells="1" selectUnlockedCells="1"/>
  <sortState ref="C11:J21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="80" zoomScaleNormal="80" workbookViewId="0">
      <selection activeCell="E24" sqref="E11:E24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2" style="2" bestFit="1" customWidth="1"/>
    <col min="7" max="7" width="12.42578125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6</v>
      </c>
      <c r="D1" s="14" t="s">
        <v>14</v>
      </c>
      <c r="E1" s="14"/>
      <c r="G1" s="3"/>
    </row>
    <row r="2" spans="1:10" ht="18" x14ac:dyDescent="0.25">
      <c r="C2" s="4" t="s">
        <v>4</v>
      </c>
      <c r="D2" s="10">
        <v>35.340000000000003</v>
      </c>
      <c r="E2" s="2" t="s">
        <v>5</v>
      </c>
    </row>
    <row r="3" spans="1:10" ht="18" x14ac:dyDescent="0.25">
      <c r="C3" s="4" t="s">
        <v>7</v>
      </c>
      <c r="D3" s="26">
        <v>34.409999999999997</v>
      </c>
      <c r="E3" s="2" t="s">
        <v>5</v>
      </c>
      <c r="G3" s="5"/>
    </row>
    <row r="4" spans="1:10" ht="18" x14ac:dyDescent="0.25">
      <c r="C4" s="4" t="s">
        <v>8</v>
      </c>
      <c r="D4" s="12">
        <v>1.5649999999999999</v>
      </c>
      <c r="E4" s="2" t="s">
        <v>5</v>
      </c>
      <c r="G4" s="5"/>
    </row>
    <row r="5" spans="1:10" x14ac:dyDescent="0.25">
      <c r="C5" s="4" t="s">
        <v>9</v>
      </c>
      <c r="D5" s="18">
        <f>D4/D3</f>
        <v>4.548096483580355E-2</v>
      </c>
      <c r="E5" s="2" t="s">
        <v>3</v>
      </c>
      <c r="G5" s="5"/>
    </row>
    <row r="6" spans="1:10" x14ac:dyDescent="0.25">
      <c r="C6" s="4" t="s">
        <v>10</v>
      </c>
      <c r="D6" s="13">
        <v>13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63" x14ac:dyDescent="0.25">
      <c r="C9" s="5" t="s">
        <v>0</v>
      </c>
      <c r="D9" s="5" t="s">
        <v>18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C11" s="23">
        <v>223</v>
      </c>
      <c r="D11" s="2">
        <v>34.9</v>
      </c>
      <c r="E11" s="2">
        <v>0.31</v>
      </c>
      <c r="G11" s="20">
        <v>-1</v>
      </c>
      <c r="I11" s="15">
        <f t="shared" ref="I11:I24" si="0">(100+G11)/100</f>
        <v>0.99</v>
      </c>
      <c r="J11" s="2">
        <f t="shared" ref="J11:J24" si="1">1+($D$3-$D$2)/$D$2</f>
        <v>0.9736842105263156</v>
      </c>
    </row>
    <row r="12" spans="1:10" x14ac:dyDescent="0.25">
      <c r="C12" s="23">
        <v>225</v>
      </c>
      <c r="D12" s="2">
        <v>30.4</v>
      </c>
      <c r="E12" s="2">
        <v>-2.56</v>
      </c>
      <c r="F12" s="2" t="s">
        <v>33</v>
      </c>
      <c r="G12" s="20">
        <v>-14</v>
      </c>
      <c r="I12" s="15">
        <f t="shared" si="0"/>
        <v>0.86</v>
      </c>
      <c r="J12" s="2">
        <f t="shared" si="1"/>
        <v>0.9736842105263156</v>
      </c>
    </row>
    <row r="13" spans="1:10" x14ac:dyDescent="0.25">
      <c r="C13" s="23">
        <v>295</v>
      </c>
      <c r="D13" s="2">
        <v>34.700000000000003</v>
      </c>
      <c r="E13" s="2">
        <v>0.19</v>
      </c>
      <c r="G13" s="20">
        <v>-2</v>
      </c>
      <c r="I13" s="15">
        <f t="shared" si="0"/>
        <v>0.98</v>
      </c>
      <c r="J13" s="2">
        <f t="shared" si="1"/>
        <v>0.9736842105263156</v>
      </c>
    </row>
    <row r="14" spans="1:10" x14ac:dyDescent="0.25">
      <c r="C14" s="23">
        <v>339</v>
      </c>
      <c r="D14" s="2">
        <v>53</v>
      </c>
      <c r="E14" s="2">
        <v>11.88</v>
      </c>
      <c r="F14" s="2" t="s">
        <v>17</v>
      </c>
      <c r="G14" s="20">
        <v>50</v>
      </c>
      <c r="I14" s="15">
        <f t="shared" si="0"/>
        <v>1.5</v>
      </c>
      <c r="J14" s="2">
        <f t="shared" si="1"/>
        <v>0.9736842105263156</v>
      </c>
    </row>
    <row r="15" spans="1:10" x14ac:dyDescent="0.25">
      <c r="C15" s="23">
        <v>428</v>
      </c>
      <c r="D15" s="2">
        <v>34.9</v>
      </c>
      <c r="E15" s="2">
        <v>0.31</v>
      </c>
      <c r="G15" s="20">
        <v>-1</v>
      </c>
      <c r="I15" s="15">
        <f t="shared" si="0"/>
        <v>0.99</v>
      </c>
      <c r="J15" s="2">
        <f t="shared" si="1"/>
        <v>0.9736842105263156</v>
      </c>
    </row>
    <row r="16" spans="1:10" x14ac:dyDescent="0.25">
      <c r="C16" s="23">
        <v>509</v>
      </c>
      <c r="D16" s="2">
        <v>35.299999999999997</v>
      </c>
      <c r="E16" s="2">
        <v>0.56999999999999995</v>
      </c>
      <c r="G16" s="20">
        <v>0</v>
      </c>
      <c r="I16" s="15">
        <f t="shared" si="0"/>
        <v>1</v>
      </c>
      <c r="J16" s="2">
        <f t="shared" si="1"/>
        <v>0.9736842105263156</v>
      </c>
    </row>
    <row r="17" spans="1:10" x14ac:dyDescent="0.25">
      <c r="C17" s="23">
        <v>512</v>
      </c>
      <c r="D17" s="2">
        <v>36.1</v>
      </c>
      <c r="E17" s="2">
        <v>1.08</v>
      </c>
      <c r="G17" s="20">
        <v>2</v>
      </c>
      <c r="I17" s="15">
        <f t="shared" si="0"/>
        <v>1.02</v>
      </c>
      <c r="J17" s="2">
        <f t="shared" si="1"/>
        <v>0.9736842105263156</v>
      </c>
    </row>
    <row r="18" spans="1:10" x14ac:dyDescent="0.25">
      <c r="C18" s="23">
        <v>579</v>
      </c>
      <c r="D18" s="2">
        <v>33.200000000000003</v>
      </c>
      <c r="E18" s="2">
        <v>-0.77</v>
      </c>
      <c r="G18" s="20">
        <v>-6</v>
      </c>
      <c r="I18" s="15">
        <f t="shared" si="0"/>
        <v>0.94</v>
      </c>
      <c r="J18" s="2">
        <f t="shared" si="1"/>
        <v>0.9736842105263156</v>
      </c>
    </row>
    <row r="19" spans="1:10" x14ac:dyDescent="0.25">
      <c r="A19" s="7"/>
      <c r="C19" s="23">
        <v>591</v>
      </c>
      <c r="D19" s="8">
        <v>32.1</v>
      </c>
      <c r="E19" s="8">
        <v>-1.48</v>
      </c>
      <c r="G19" s="7">
        <v>-9</v>
      </c>
      <c r="I19" s="15">
        <f t="shared" si="0"/>
        <v>0.91</v>
      </c>
      <c r="J19" s="2">
        <f t="shared" si="1"/>
        <v>0.9736842105263156</v>
      </c>
    </row>
    <row r="20" spans="1:10" x14ac:dyDescent="0.25">
      <c r="A20" s="8"/>
      <c r="C20" s="23">
        <v>644</v>
      </c>
      <c r="D20" s="2">
        <v>34.200000000000003</v>
      </c>
      <c r="E20" s="8">
        <v>-0.13</v>
      </c>
      <c r="G20" s="7">
        <v>-3</v>
      </c>
      <c r="I20" s="15">
        <f t="shared" si="0"/>
        <v>0.97</v>
      </c>
      <c r="J20" s="2">
        <f t="shared" si="1"/>
        <v>0.9736842105263156</v>
      </c>
    </row>
    <row r="21" spans="1:10" x14ac:dyDescent="0.25">
      <c r="C21" s="20">
        <v>689</v>
      </c>
      <c r="D21" s="2">
        <v>33.200000000000003</v>
      </c>
      <c r="E21" s="8">
        <v>-0.77</v>
      </c>
      <c r="G21" s="7">
        <v>-6</v>
      </c>
      <c r="I21" s="15">
        <f t="shared" si="0"/>
        <v>0.94</v>
      </c>
      <c r="J21" s="2">
        <f t="shared" si="1"/>
        <v>0.9736842105263156</v>
      </c>
    </row>
    <row r="22" spans="1:10" x14ac:dyDescent="0.25">
      <c r="C22" s="7">
        <v>744</v>
      </c>
      <c r="D22" s="2">
        <v>36.299999999999997</v>
      </c>
      <c r="E22" s="8">
        <v>1.21</v>
      </c>
      <c r="G22" s="7">
        <v>3</v>
      </c>
      <c r="I22" s="15">
        <f t="shared" si="0"/>
        <v>1.03</v>
      </c>
      <c r="J22" s="2">
        <f t="shared" si="1"/>
        <v>0.9736842105263156</v>
      </c>
    </row>
    <row r="23" spans="1:10" x14ac:dyDescent="0.25">
      <c r="C23" s="7">
        <v>807</v>
      </c>
      <c r="D23" s="2">
        <v>35.1</v>
      </c>
      <c r="E23" s="8">
        <v>0.44</v>
      </c>
      <c r="G23" s="7">
        <v>-1</v>
      </c>
      <c r="I23" s="15">
        <f t="shared" si="0"/>
        <v>0.99</v>
      </c>
      <c r="J23" s="2">
        <f t="shared" si="1"/>
        <v>0.9736842105263156</v>
      </c>
    </row>
    <row r="24" spans="1:10" x14ac:dyDescent="0.25">
      <c r="C24" s="7">
        <v>904</v>
      </c>
      <c r="D24" s="2">
        <v>35.299999999999997</v>
      </c>
      <c r="E24" s="8">
        <v>0.56999999999999995</v>
      </c>
      <c r="G24" s="7">
        <v>0</v>
      </c>
      <c r="I24" s="15">
        <f t="shared" si="0"/>
        <v>1</v>
      </c>
      <c r="J24" s="2">
        <f t="shared" si="1"/>
        <v>0.9736842105263156</v>
      </c>
    </row>
    <row r="25" spans="1:10" x14ac:dyDescent="0.25">
      <c r="C25" s="8"/>
      <c r="E25" s="1"/>
      <c r="G25" s="28"/>
    </row>
    <row r="26" spans="1:10" x14ac:dyDescent="0.25">
      <c r="E26" s="1"/>
      <c r="G26" s="1"/>
    </row>
    <row r="27" spans="1:10" x14ac:dyDescent="0.25">
      <c r="C27" s="1"/>
      <c r="F27" s="1"/>
      <c r="G27" s="1"/>
      <c r="H27" s="1"/>
      <c r="I27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zoomScale="80" zoomScaleNormal="80" workbookViewId="0">
      <selection activeCell="F24" sqref="F24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5703125" style="2" bestFit="1" customWidth="1"/>
    <col min="5" max="5" width="13" style="2" bestFit="1" customWidth="1"/>
    <col min="6" max="6" width="12" style="2" bestFit="1" customWidth="1"/>
    <col min="7" max="7" width="12.42578125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6</v>
      </c>
      <c r="D1" s="14" t="s">
        <v>16</v>
      </c>
      <c r="E1" s="14"/>
      <c r="G1" s="3"/>
    </row>
    <row r="2" spans="1:10" ht="18" x14ac:dyDescent="0.25">
      <c r="C2" s="4" t="s">
        <v>4</v>
      </c>
      <c r="D2" s="10">
        <v>82.27</v>
      </c>
      <c r="E2" s="2" t="s">
        <v>5</v>
      </c>
    </row>
    <row r="3" spans="1:10" ht="18" x14ac:dyDescent="0.25">
      <c r="C3" s="4" t="s">
        <v>7</v>
      </c>
      <c r="D3" s="11">
        <v>80.400000000000006</v>
      </c>
      <c r="E3" s="2" t="s">
        <v>5</v>
      </c>
      <c r="G3" s="5"/>
    </row>
    <row r="4" spans="1:10" ht="18" x14ac:dyDescent="0.25">
      <c r="C4" s="4" t="s">
        <v>8</v>
      </c>
      <c r="D4" s="12">
        <v>1.8460000000000001</v>
      </c>
      <c r="E4" s="2" t="s">
        <v>5</v>
      </c>
      <c r="G4" s="5"/>
    </row>
    <row r="5" spans="1:10" x14ac:dyDescent="0.25">
      <c r="C5" s="4" t="s">
        <v>9</v>
      </c>
      <c r="D5" s="18">
        <f>D4/D3</f>
        <v>2.2960199004975125E-2</v>
      </c>
      <c r="E5" s="2" t="s">
        <v>3</v>
      </c>
      <c r="G5" s="5"/>
    </row>
    <row r="6" spans="1:10" x14ac:dyDescent="0.25">
      <c r="C6" s="4" t="s">
        <v>10</v>
      </c>
      <c r="D6" s="13">
        <v>13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63" x14ac:dyDescent="0.25">
      <c r="C9" s="5" t="s">
        <v>0</v>
      </c>
      <c r="D9" s="5" t="s">
        <v>18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A11" s="8"/>
      <c r="B11" s="8"/>
      <c r="C11" s="23">
        <v>223</v>
      </c>
      <c r="D11" s="19">
        <v>79.900000000000006</v>
      </c>
      <c r="E11" s="2">
        <v>-0.27</v>
      </c>
      <c r="G11" s="19">
        <v>-3</v>
      </c>
      <c r="I11" s="15">
        <f t="shared" ref="I11:I24" si="0">(100+G11)/100</f>
        <v>0.97</v>
      </c>
      <c r="J11" s="2">
        <f t="shared" ref="J11:J24" si="1">1+($D$3-$D$2)/$D$2</f>
        <v>0.97726996475021288</v>
      </c>
    </row>
    <row r="12" spans="1:10" x14ac:dyDescent="0.25">
      <c r="A12" s="8"/>
      <c r="B12" s="8"/>
      <c r="C12" s="23">
        <v>225</v>
      </c>
      <c r="D12" s="19">
        <v>75.2</v>
      </c>
      <c r="E12" s="2">
        <v>-2.82</v>
      </c>
      <c r="F12" s="2" t="s">
        <v>33</v>
      </c>
      <c r="G12" s="19">
        <v>-9</v>
      </c>
      <c r="I12" s="15">
        <f t="shared" si="0"/>
        <v>0.91</v>
      </c>
      <c r="J12" s="2">
        <f t="shared" si="1"/>
        <v>0.97726996475021288</v>
      </c>
    </row>
    <row r="13" spans="1:10" x14ac:dyDescent="0.25">
      <c r="A13" s="8"/>
      <c r="B13" s="8"/>
      <c r="C13" s="23">
        <v>295</v>
      </c>
      <c r="D13" s="19">
        <v>80.400000000000006</v>
      </c>
      <c r="E13" s="2">
        <v>0</v>
      </c>
      <c r="G13" s="19">
        <v>-2</v>
      </c>
      <c r="I13" s="15">
        <f t="shared" si="0"/>
        <v>0.98</v>
      </c>
      <c r="J13" s="2">
        <f t="shared" si="1"/>
        <v>0.97726996475021288</v>
      </c>
    </row>
    <row r="14" spans="1:10" x14ac:dyDescent="0.25">
      <c r="C14" s="23">
        <v>339</v>
      </c>
      <c r="D14" s="17">
        <v>37</v>
      </c>
      <c r="E14" s="2">
        <v>-23.51</v>
      </c>
      <c r="F14" s="2" t="s">
        <v>17</v>
      </c>
      <c r="G14" s="17">
        <v>-55</v>
      </c>
      <c r="I14" s="15">
        <f t="shared" si="0"/>
        <v>0.45</v>
      </c>
      <c r="J14" s="2">
        <f t="shared" si="1"/>
        <v>0.97726996475021288</v>
      </c>
    </row>
    <row r="15" spans="1:10" x14ac:dyDescent="0.25">
      <c r="C15" s="23">
        <v>428</v>
      </c>
      <c r="D15" s="17">
        <v>81.8</v>
      </c>
      <c r="E15" s="2">
        <v>0.76</v>
      </c>
      <c r="G15" s="17">
        <v>-1</v>
      </c>
      <c r="I15" s="15">
        <f t="shared" si="0"/>
        <v>0.99</v>
      </c>
      <c r="J15" s="2">
        <f t="shared" si="1"/>
        <v>0.97726996475021288</v>
      </c>
    </row>
    <row r="16" spans="1:10" x14ac:dyDescent="0.25">
      <c r="C16" s="23">
        <v>509</v>
      </c>
      <c r="D16" s="17">
        <v>80.400000000000006</v>
      </c>
      <c r="E16" s="2">
        <v>0</v>
      </c>
      <c r="G16" s="17">
        <v>-2</v>
      </c>
      <c r="I16" s="15">
        <f t="shared" si="0"/>
        <v>0.98</v>
      </c>
      <c r="J16" s="2">
        <f t="shared" si="1"/>
        <v>0.97726996475021288</v>
      </c>
    </row>
    <row r="17" spans="1:10" x14ac:dyDescent="0.25">
      <c r="C17" s="23">
        <v>512</v>
      </c>
      <c r="D17" s="17">
        <v>82.7</v>
      </c>
      <c r="E17" s="2">
        <v>1.25</v>
      </c>
      <c r="G17" s="17">
        <v>1</v>
      </c>
      <c r="I17" s="15">
        <f t="shared" si="0"/>
        <v>1.01</v>
      </c>
      <c r="J17" s="2">
        <f t="shared" si="1"/>
        <v>0.97726996475021288</v>
      </c>
    </row>
    <row r="18" spans="1:10" x14ac:dyDescent="0.25">
      <c r="A18" s="7"/>
      <c r="B18" s="20"/>
      <c r="C18" s="23">
        <v>579</v>
      </c>
      <c r="D18" s="19">
        <v>78.5</v>
      </c>
      <c r="E18" s="8">
        <v>-1.03</v>
      </c>
      <c r="G18" s="19">
        <v>-5</v>
      </c>
      <c r="I18" s="15">
        <f t="shared" si="0"/>
        <v>0.95</v>
      </c>
      <c r="J18" s="2">
        <f t="shared" si="1"/>
        <v>0.97726996475021288</v>
      </c>
    </row>
    <row r="19" spans="1:10" x14ac:dyDescent="0.25">
      <c r="A19" s="7"/>
      <c r="C19" s="23">
        <v>591</v>
      </c>
      <c r="D19" s="19">
        <v>78.7</v>
      </c>
      <c r="E19" s="8">
        <v>-0.92</v>
      </c>
      <c r="G19" s="19">
        <v>-4</v>
      </c>
      <c r="I19" s="15">
        <f t="shared" si="0"/>
        <v>0.96</v>
      </c>
      <c r="J19" s="2">
        <f t="shared" si="1"/>
        <v>0.97726996475021288</v>
      </c>
    </row>
    <row r="20" spans="1:10" x14ac:dyDescent="0.25">
      <c r="A20" s="8"/>
      <c r="C20" s="23">
        <v>644</v>
      </c>
      <c r="D20" s="17">
        <v>81</v>
      </c>
      <c r="E20" s="8">
        <v>0.33</v>
      </c>
      <c r="G20" s="19">
        <v>-2</v>
      </c>
      <c r="I20" s="15">
        <f t="shared" si="0"/>
        <v>0.98</v>
      </c>
      <c r="J20" s="2">
        <f t="shared" si="1"/>
        <v>0.97726996475021288</v>
      </c>
    </row>
    <row r="21" spans="1:10" x14ac:dyDescent="0.25">
      <c r="C21" s="20">
        <v>689</v>
      </c>
      <c r="D21" s="17">
        <v>79.2</v>
      </c>
      <c r="E21" s="8">
        <v>-0.65</v>
      </c>
      <c r="G21" s="19">
        <v>-4</v>
      </c>
      <c r="I21" s="15">
        <f t="shared" si="0"/>
        <v>0.96</v>
      </c>
      <c r="J21" s="2">
        <f t="shared" si="1"/>
        <v>0.97726996475021288</v>
      </c>
    </row>
    <row r="22" spans="1:10" x14ac:dyDescent="0.25">
      <c r="C22" s="7">
        <v>744</v>
      </c>
      <c r="D22" s="17">
        <v>85.8</v>
      </c>
      <c r="E22" s="8">
        <v>2.93</v>
      </c>
      <c r="F22" s="2" t="s">
        <v>33</v>
      </c>
      <c r="G22" s="19">
        <v>4</v>
      </c>
      <c r="I22" s="15">
        <f t="shared" si="0"/>
        <v>1.04</v>
      </c>
      <c r="J22" s="2">
        <f t="shared" si="1"/>
        <v>0.97726996475021288</v>
      </c>
    </row>
    <row r="23" spans="1:10" x14ac:dyDescent="0.25">
      <c r="C23" s="7">
        <v>807</v>
      </c>
      <c r="D23" s="17">
        <v>81.2</v>
      </c>
      <c r="E23" s="8">
        <v>0.43</v>
      </c>
      <c r="G23" s="8">
        <v>-1</v>
      </c>
      <c r="I23" s="15">
        <f t="shared" si="0"/>
        <v>0.99</v>
      </c>
      <c r="J23" s="2">
        <f t="shared" si="1"/>
        <v>0.97726996475021288</v>
      </c>
    </row>
    <row r="24" spans="1:10" x14ac:dyDescent="0.25">
      <c r="C24" s="7">
        <v>904</v>
      </c>
      <c r="D24" s="17">
        <v>80.599999999999994</v>
      </c>
      <c r="E24" s="8">
        <v>0.11</v>
      </c>
      <c r="G24" s="8">
        <v>-2</v>
      </c>
      <c r="I24" s="15">
        <f t="shared" si="0"/>
        <v>0.98</v>
      </c>
      <c r="J24" s="2">
        <f t="shared" si="1"/>
        <v>0.97726996475021288</v>
      </c>
    </row>
    <row r="25" spans="1:10" x14ac:dyDescent="0.25">
      <c r="C25" s="8"/>
      <c r="E25" s="1"/>
      <c r="G25" s="1"/>
    </row>
    <row r="26" spans="1:10" x14ac:dyDescent="0.25">
      <c r="E26" s="1"/>
      <c r="G26" s="1"/>
    </row>
    <row r="27" spans="1:10" x14ac:dyDescent="0.25">
      <c r="C27" s="1"/>
      <c r="F27" s="1"/>
      <c r="G27" s="1"/>
      <c r="H27" s="1"/>
      <c r="I27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zoomScale="80" zoomScaleNormal="80" workbookViewId="0">
      <selection activeCell="F28" sqref="F28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2.85546875" style="2" bestFit="1" customWidth="1"/>
    <col min="5" max="5" width="13" style="2" bestFit="1" customWidth="1"/>
    <col min="6" max="6" width="12" style="2" bestFit="1" customWidth="1"/>
    <col min="7" max="7" width="12.42578125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6</v>
      </c>
      <c r="D1" s="14" t="s">
        <v>15</v>
      </c>
      <c r="E1" s="14"/>
      <c r="G1" s="3"/>
    </row>
    <row r="2" spans="1:10" ht="18" x14ac:dyDescent="0.25">
      <c r="C2" s="4" t="s">
        <v>4</v>
      </c>
      <c r="D2" s="10">
        <v>49.72</v>
      </c>
      <c r="E2" s="2" t="s">
        <v>5</v>
      </c>
    </row>
    <row r="3" spans="1:10" ht="18" x14ac:dyDescent="0.25">
      <c r="C3" s="4" t="s">
        <v>7</v>
      </c>
      <c r="D3" s="11">
        <v>49.53</v>
      </c>
      <c r="E3" s="2" t="s">
        <v>5</v>
      </c>
      <c r="G3" s="5"/>
    </row>
    <row r="4" spans="1:10" ht="18" x14ac:dyDescent="0.25">
      <c r="C4" s="4" t="s">
        <v>8</v>
      </c>
      <c r="D4" s="12">
        <v>1.6919999999999999</v>
      </c>
      <c r="E4" s="2" t="s">
        <v>5</v>
      </c>
      <c r="G4" s="5"/>
    </row>
    <row r="5" spans="1:10" x14ac:dyDescent="0.25">
      <c r="C5" s="4" t="s">
        <v>9</v>
      </c>
      <c r="D5" s="18">
        <f>D4/D3</f>
        <v>3.4161114476075102E-2</v>
      </c>
      <c r="E5" s="2" t="s">
        <v>3</v>
      </c>
      <c r="G5" s="5"/>
    </row>
    <row r="6" spans="1:10" x14ac:dyDescent="0.25">
      <c r="C6" s="4" t="s">
        <v>10</v>
      </c>
      <c r="D6" s="13">
        <v>14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63" x14ac:dyDescent="0.25">
      <c r="C9" s="5" t="s">
        <v>0</v>
      </c>
      <c r="D9" s="5" t="s">
        <v>18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A11" s="7"/>
      <c r="B11" s="7"/>
      <c r="C11" s="23">
        <v>223</v>
      </c>
      <c r="D11" s="8">
        <v>48.3</v>
      </c>
      <c r="E11" s="8">
        <v>-0.73</v>
      </c>
      <c r="G11" s="7">
        <v>-3</v>
      </c>
      <c r="I11" s="15">
        <f t="shared" ref="I11:I24" si="0">(100+G11)/100</f>
        <v>0.97</v>
      </c>
      <c r="J11" s="2">
        <f t="shared" ref="J11:J24" si="1">1+($D$3-$D$2)/$D$2</f>
        <v>0.9961786001609011</v>
      </c>
    </row>
    <row r="12" spans="1:10" x14ac:dyDescent="0.25">
      <c r="A12" s="7"/>
      <c r="B12" s="7"/>
      <c r="C12" s="23">
        <v>225</v>
      </c>
      <c r="D12" s="8">
        <v>44.8</v>
      </c>
      <c r="E12" s="8">
        <v>-2.8</v>
      </c>
      <c r="F12" s="2" t="s">
        <v>33</v>
      </c>
      <c r="G12" s="7">
        <v>-10</v>
      </c>
      <c r="I12" s="15">
        <f t="shared" si="0"/>
        <v>0.9</v>
      </c>
      <c r="J12" s="2">
        <f t="shared" si="1"/>
        <v>0.9961786001609011</v>
      </c>
    </row>
    <row r="13" spans="1:10" x14ac:dyDescent="0.25">
      <c r="A13" s="7"/>
      <c r="B13" s="7"/>
      <c r="C13" s="23">
        <v>295</v>
      </c>
      <c r="D13" s="8">
        <v>49.5</v>
      </c>
      <c r="E13" s="8">
        <v>-0.02</v>
      </c>
      <c r="G13" s="7">
        <v>0</v>
      </c>
      <c r="I13" s="15">
        <f t="shared" si="0"/>
        <v>1</v>
      </c>
      <c r="J13" s="2">
        <f t="shared" si="1"/>
        <v>0.9961786001609011</v>
      </c>
    </row>
    <row r="14" spans="1:10" x14ac:dyDescent="0.25">
      <c r="A14" s="7"/>
      <c r="B14" s="7"/>
      <c r="C14" s="23">
        <v>339</v>
      </c>
      <c r="D14" s="8">
        <v>54</v>
      </c>
      <c r="E14" s="8">
        <v>2.64</v>
      </c>
      <c r="F14" s="2" t="s">
        <v>33</v>
      </c>
      <c r="G14" s="7">
        <v>9</v>
      </c>
      <c r="I14" s="15">
        <f t="shared" si="0"/>
        <v>1.0900000000000001</v>
      </c>
      <c r="J14" s="2">
        <f t="shared" si="1"/>
        <v>0.9961786001609011</v>
      </c>
    </row>
    <row r="15" spans="1:10" x14ac:dyDescent="0.25">
      <c r="A15" s="7"/>
      <c r="B15" s="7"/>
      <c r="C15" s="23">
        <v>428</v>
      </c>
      <c r="D15" s="8">
        <v>49.9</v>
      </c>
      <c r="E15" s="8">
        <v>0.22</v>
      </c>
      <c r="G15" s="7">
        <v>0</v>
      </c>
      <c r="I15" s="15">
        <f t="shared" si="0"/>
        <v>1</v>
      </c>
      <c r="J15" s="2">
        <f t="shared" si="1"/>
        <v>0.9961786001609011</v>
      </c>
    </row>
    <row r="16" spans="1:10" x14ac:dyDescent="0.25">
      <c r="A16" s="7"/>
      <c r="B16" s="7"/>
      <c r="C16" s="23">
        <v>509</v>
      </c>
      <c r="D16" s="8">
        <v>50.8</v>
      </c>
      <c r="E16" s="8">
        <v>0.75</v>
      </c>
      <c r="G16" s="7">
        <v>2</v>
      </c>
      <c r="I16" s="15">
        <f t="shared" si="0"/>
        <v>1.02</v>
      </c>
      <c r="J16" s="2">
        <f t="shared" si="1"/>
        <v>0.9961786001609011</v>
      </c>
    </row>
    <row r="17" spans="1:10" x14ac:dyDescent="0.25">
      <c r="C17" s="23">
        <v>512</v>
      </c>
      <c r="D17" s="8">
        <v>50.6</v>
      </c>
      <c r="E17" s="8">
        <v>0.63</v>
      </c>
      <c r="G17" s="7">
        <v>2</v>
      </c>
      <c r="I17" s="15">
        <f t="shared" si="0"/>
        <v>1.02</v>
      </c>
      <c r="J17" s="2">
        <f t="shared" si="1"/>
        <v>0.9961786001609011</v>
      </c>
    </row>
    <row r="18" spans="1:10" x14ac:dyDescent="0.25">
      <c r="C18" s="23">
        <v>579</v>
      </c>
      <c r="D18" s="8">
        <v>48.5</v>
      </c>
      <c r="E18" s="8">
        <v>-0.61</v>
      </c>
      <c r="G18" s="7">
        <v>-2</v>
      </c>
      <c r="I18" s="15">
        <f t="shared" si="0"/>
        <v>0.98</v>
      </c>
      <c r="J18" s="2">
        <f t="shared" si="1"/>
        <v>0.9961786001609011</v>
      </c>
    </row>
    <row r="19" spans="1:10" x14ac:dyDescent="0.25">
      <c r="A19" s="7"/>
      <c r="B19" s="7"/>
      <c r="C19" s="23">
        <v>591</v>
      </c>
      <c r="D19" s="8">
        <v>47.3</v>
      </c>
      <c r="E19" s="8">
        <v>-1.32</v>
      </c>
      <c r="G19" s="7">
        <v>-5</v>
      </c>
      <c r="I19" s="15">
        <f t="shared" si="0"/>
        <v>0.95</v>
      </c>
      <c r="J19" s="2">
        <f t="shared" si="1"/>
        <v>0.9961786001609011</v>
      </c>
    </row>
    <row r="20" spans="1:10" x14ac:dyDescent="0.25">
      <c r="A20" s="8"/>
      <c r="C20" s="23">
        <v>644</v>
      </c>
      <c r="D20" s="2">
        <v>50</v>
      </c>
      <c r="E20" s="8">
        <v>0.28000000000000003</v>
      </c>
      <c r="G20" s="7">
        <v>1</v>
      </c>
      <c r="I20" s="15">
        <f t="shared" si="0"/>
        <v>1.01</v>
      </c>
      <c r="J20" s="2">
        <f t="shared" si="1"/>
        <v>0.9961786001609011</v>
      </c>
    </row>
    <row r="21" spans="1:10" x14ac:dyDescent="0.25">
      <c r="C21" s="20">
        <v>689</v>
      </c>
      <c r="D21" s="2">
        <v>48.2</v>
      </c>
      <c r="E21" s="8">
        <v>-0.79</v>
      </c>
      <c r="G21" s="7">
        <v>-3</v>
      </c>
      <c r="I21" s="15">
        <f t="shared" si="0"/>
        <v>0.97</v>
      </c>
      <c r="J21" s="2">
        <f t="shared" si="1"/>
        <v>0.9961786001609011</v>
      </c>
    </row>
    <row r="22" spans="1:10" x14ac:dyDescent="0.25">
      <c r="C22" s="7">
        <v>744</v>
      </c>
      <c r="D22" s="2">
        <v>51.1</v>
      </c>
      <c r="E22" s="8">
        <v>0.93</v>
      </c>
      <c r="G22" s="7">
        <v>3</v>
      </c>
      <c r="I22" s="15">
        <f t="shared" si="0"/>
        <v>1.03</v>
      </c>
      <c r="J22" s="2">
        <f t="shared" si="1"/>
        <v>0.9961786001609011</v>
      </c>
    </row>
    <row r="23" spans="1:10" x14ac:dyDescent="0.25">
      <c r="C23" s="7">
        <v>807</v>
      </c>
      <c r="D23" s="2">
        <v>49.5</v>
      </c>
      <c r="E23" s="8">
        <v>-0.02</v>
      </c>
      <c r="G23" s="7">
        <v>0</v>
      </c>
      <c r="I23" s="15">
        <f t="shared" si="0"/>
        <v>1</v>
      </c>
      <c r="J23" s="2">
        <f t="shared" si="1"/>
        <v>0.9961786001609011</v>
      </c>
    </row>
    <row r="24" spans="1:10" x14ac:dyDescent="0.25">
      <c r="C24" s="7">
        <v>904</v>
      </c>
      <c r="D24" s="2">
        <v>50.6</v>
      </c>
      <c r="E24" s="8">
        <v>0.63</v>
      </c>
      <c r="G24" s="7">
        <v>2</v>
      </c>
      <c r="I24" s="15">
        <f t="shared" si="0"/>
        <v>1.02</v>
      </c>
      <c r="J24" s="2">
        <f t="shared" si="1"/>
        <v>0.9961786001609011</v>
      </c>
    </row>
    <row r="25" spans="1:10" x14ac:dyDescent="0.25">
      <c r="C25" s="8"/>
      <c r="E25" s="1"/>
      <c r="G25" s="1"/>
    </row>
    <row r="26" spans="1:10" x14ac:dyDescent="0.25">
      <c r="E26" s="1"/>
      <c r="G26" s="1"/>
    </row>
    <row r="27" spans="1:10" x14ac:dyDescent="0.25">
      <c r="C27" s="1"/>
      <c r="F27" s="1"/>
      <c r="G27" s="1"/>
      <c r="H27" s="1"/>
      <c r="I27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85"/>
  <sheetViews>
    <sheetView zoomScale="70" zoomScaleNormal="70" workbookViewId="0">
      <selection activeCell="A47" sqref="A47:P47"/>
    </sheetView>
  </sheetViews>
  <sheetFormatPr defaultRowHeight="15.75" x14ac:dyDescent="0.25"/>
  <cols>
    <col min="1" max="8" width="9.140625" style="64"/>
    <col min="9" max="9" width="9.5703125" style="64" bestFit="1" customWidth="1"/>
    <col min="10" max="16" width="9.140625" style="64"/>
    <col min="17" max="18" width="12.5703125" style="64" bestFit="1" customWidth="1"/>
    <col min="19" max="16384" width="9.140625" style="64"/>
  </cols>
  <sheetData>
    <row r="2" spans="1:24" ht="18.75" x14ac:dyDescent="0.3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4" spans="1:24" s="16" customFormat="1" ht="31.5" x14ac:dyDescent="0.25">
      <c r="A4" s="71" t="s">
        <v>19</v>
      </c>
      <c r="B4" s="74" t="s">
        <v>20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71" t="s">
        <v>21</v>
      </c>
      <c r="R4" s="71" t="s">
        <v>22</v>
      </c>
      <c r="S4" s="63" t="s">
        <v>23</v>
      </c>
    </row>
    <row r="5" spans="1:24" x14ac:dyDescent="0.25">
      <c r="A5" s="72"/>
      <c r="B5" s="30">
        <v>644</v>
      </c>
      <c r="C5" s="30">
        <v>591</v>
      </c>
      <c r="D5" s="30">
        <v>579</v>
      </c>
      <c r="E5" s="30">
        <v>428</v>
      </c>
      <c r="F5" s="30">
        <v>120</v>
      </c>
      <c r="G5" s="30">
        <v>295</v>
      </c>
      <c r="H5" s="31">
        <v>223</v>
      </c>
      <c r="I5" s="30">
        <v>807</v>
      </c>
      <c r="J5" s="30">
        <v>509</v>
      </c>
      <c r="K5" s="30">
        <v>225</v>
      </c>
      <c r="L5" s="30">
        <v>512</v>
      </c>
      <c r="M5" s="30">
        <v>339</v>
      </c>
      <c r="N5" s="30">
        <v>689</v>
      </c>
      <c r="O5" s="30">
        <v>744</v>
      </c>
      <c r="P5" s="30">
        <v>904</v>
      </c>
      <c r="Q5" s="72"/>
      <c r="R5" s="72"/>
      <c r="S5" s="60" t="s">
        <v>24</v>
      </c>
      <c r="U5" s="65"/>
      <c r="V5" s="65"/>
      <c r="W5" s="66"/>
      <c r="X5" s="65"/>
    </row>
    <row r="6" spans="1:24" x14ac:dyDescent="0.25">
      <c r="A6" s="33">
        <v>1</v>
      </c>
      <c r="B6" s="34">
        <v>50</v>
      </c>
      <c r="C6" s="34">
        <v>46.3</v>
      </c>
      <c r="D6" s="34">
        <v>48.2</v>
      </c>
      <c r="E6" s="34">
        <v>49.7</v>
      </c>
      <c r="F6" s="34" t="s">
        <v>29</v>
      </c>
      <c r="G6" s="35">
        <v>49.017857142857146</v>
      </c>
      <c r="H6" s="36">
        <v>48.4</v>
      </c>
      <c r="I6" s="34">
        <v>49.5</v>
      </c>
      <c r="J6" s="34">
        <v>48.9</v>
      </c>
      <c r="K6" s="34">
        <v>44.8</v>
      </c>
      <c r="L6" s="34">
        <v>50.1</v>
      </c>
      <c r="M6" s="34">
        <v>88</v>
      </c>
      <c r="N6" s="34">
        <v>47.3</v>
      </c>
      <c r="O6" s="36">
        <v>51.5</v>
      </c>
      <c r="P6" s="36">
        <v>50.3</v>
      </c>
      <c r="Q6" s="38">
        <v>49.717884678110806</v>
      </c>
      <c r="R6" s="37" t="s">
        <v>25</v>
      </c>
      <c r="S6" s="38">
        <v>0</v>
      </c>
      <c r="U6" s="39"/>
      <c r="V6" s="65"/>
      <c r="W6" s="65"/>
      <c r="X6" s="65"/>
    </row>
    <row r="7" spans="1:24" x14ac:dyDescent="0.25">
      <c r="A7" s="33">
        <v>2</v>
      </c>
      <c r="B7" s="34">
        <v>34.200000000000003</v>
      </c>
      <c r="C7" s="34">
        <v>32.1</v>
      </c>
      <c r="D7" s="34">
        <v>33.200000000000003</v>
      </c>
      <c r="E7" s="34">
        <v>34.9</v>
      </c>
      <c r="F7" s="34" t="s">
        <v>29</v>
      </c>
      <c r="G7" s="35">
        <v>34.714285714285715</v>
      </c>
      <c r="H7" s="36">
        <v>34.9</v>
      </c>
      <c r="I7" s="34">
        <v>35.07</v>
      </c>
      <c r="J7" s="34">
        <v>35.299999999999997</v>
      </c>
      <c r="K7" s="34">
        <v>30.4</v>
      </c>
      <c r="L7" s="34">
        <v>36.1</v>
      </c>
      <c r="M7" s="34">
        <v>53</v>
      </c>
      <c r="N7" s="34">
        <v>33.200000000000003</v>
      </c>
      <c r="O7" s="36">
        <v>36.299999999999997</v>
      </c>
      <c r="P7" s="36">
        <v>35.299999999999997</v>
      </c>
      <c r="Q7" s="38">
        <v>35.344176298447813</v>
      </c>
      <c r="R7" s="37" t="s">
        <v>25</v>
      </c>
      <c r="S7" s="38">
        <v>20.95</v>
      </c>
      <c r="U7" s="39"/>
      <c r="V7" s="65"/>
      <c r="W7" s="65"/>
      <c r="X7" s="65"/>
    </row>
    <row r="8" spans="1:24" x14ac:dyDescent="0.25">
      <c r="A8" s="33">
        <v>3</v>
      </c>
      <c r="B8" s="34">
        <v>81</v>
      </c>
      <c r="C8" s="34">
        <v>78.7</v>
      </c>
      <c r="D8" s="34">
        <v>78.5</v>
      </c>
      <c r="E8" s="34">
        <v>81.8</v>
      </c>
      <c r="F8" s="34" t="s">
        <v>29</v>
      </c>
      <c r="G8" s="35">
        <v>80.357142857142861</v>
      </c>
      <c r="H8" s="36">
        <v>79.900000000000006</v>
      </c>
      <c r="I8" s="34">
        <v>81.23</v>
      </c>
      <c r="J8" s="34">
        <v>80.400000000000006</v>
      </c>
      <c r="K8" s="34">
        <v>75.2</v>
      </c>
      <c r="L8" s="34">
        <v>82.7</v>
      </c>
      <c r="M8" s="34">
        <v>37</v>
      </c>
      <c r="N8" s="34">
        <v>79.2</v>
      </c>
      <c r="O8" s="36">
        <v>85.8</v>
      </c>
      <c r="P8" s="36">
        <v>80.599999999999994</v>
      </c>
      <c r="Q8" s="38">
        <v>82.265290564600846</v>
      </c>
      <c r="R8" s="37" t="s">
        <v>25</v>
      </c>
      <c r="S8" s="38">
        <v>6.4793753352239394</v>
      </c>
      <c r="U8" s="39"/>
      <c r="V8" s="65"/>
      <c r="W8" s="65"/>
      <c r="X8" s="65"/>
    </row>
    <row r="9" spans="1:24" x14ac:dyDescent="0.25">
      <c r="A9" s="33">
        <v>4</v>
      </c>
      <c r="B9" s="34">
        <v>183</v>
      </c>
      <c r="C9" s="34">
        <v>167</v>
      </c>
      <c r="D9" s="34">
        <v>162</v>
      </c>
      <c r="E9" s="34">
        <v>177</v>
      </c>
      <c r="F9" s="34" t="s">
        <v>29</v>
      </c>
      <c r="G9" s="35">
        <v>167</v>
      </c>
      <c r="H9" s="36">
        <v>165.6</v>
      </c>
      <c r="I9" s="34">
        <v>170.61</v>
      </c>
      <c r="J9" s="34">
        <v>165</v>
      </c>
      <c r="K9" s="34">
        <v>160</v>
      </c>
      <c r="L9" s="34">
        <v>172</v>
      </c>
      <c r="M9" s="34">
        <v>86</v>
      </c>
      <c r="N9" s="34">
        <v>168</v>
      </c>
      <c r="O9" s="36">
        <v>181</v>
      </c>
      <c r="P9" s="36">
        <v>174.2</v>
      </c>
      <c r="Q9" s="38">
        <v>175.6110541807243</v>
      </c>
      <c r="R9" s="40" t="s">
        <v>26</v>
      </c>
      <c r="S9" s="38">
        <v>0</v>
      </c>
      <c r="U9" s="39"/>
      <c r="V9" s="65"/>
      <c r="W9" s="65"/>
      <c r="X9" s="65"/>
    </row>
    <row r="10" spans="1:24" x14ac:dyDescent="0.25">
      <c r="A10" s="33">
        <v>5</v>
      </c>
      <c r="B10" s="34">
        <v>118</v>
      </c>
      <c r="C10" s="34">
        <v>110</v>
      </c>
      <c r="D10" s="34">
        <v>106</v>
      </c>
      <c r="E10" s="34">
        <v>118</v>
      </c>
      <c r="F10" s="34" t="s">
        <v>29</v>
      </c>
      <c r="G10" s="35">
        <v>110</v>
      </c>
      <c r="H10" s="36">
        <v>109.5</v>
      </c>
      <c r="I10" s="34">
        <v>112.32</v>
      </c>
      <c r="J10" s="34">
        <v>111</v>
      </c>
      <c r="K10" s="34">
        <v>104</v>
      </c>
      <c r="L10" s="34">
        <v>114</v>
      </c>
      <c r="M10" s="34"/>
      <c r="N10" s="34">
        <v>111</v>
      </c>
      <c r="O10" s="36">
        <v>117</v>
      </c>
      <c r="P10" s="36">
        <v>111</v>
      </c>
      <c r="Q10" s="38">
        <v>119.16156004990781</v>
      </c>
      <c r="R10" s="40" t="s">
        <v>26</v>
      </c>
      <c r="S10" s="38">
        <v>5.9820824289710828</v>
      </c>
      <c r="U10" s="39"/>
      <c r="V10" s="65"/>
      <c r="W10" s="65"/>
      <c r="X10" s="65"/>
    </row>
    <row r="11" spans="1:24" x14ac:dyDescent="0.25">
      <c r="A11" s="33">
        <v>6</v>
      </c>
      <c r="B11" s="34">
        <v>122</v>
      </c>
      <c r="C11" s="34">
        <v>130</v>
      </c>
      <c r="D11" s="34">
        <v>120</v>
      </c>
      <c r="E11" s="34">
        <v>130</v>
      </c>
      <c r="F11" s="34" t="s">
        <v>29</v>
      </c>
      <c r="G11" s="35">
        <v>128</v>
      </c>
      <c r="H11" s="36">
        <v>126.7</v>
      </c>
      <c r="I11" s="34">
        <v>131.63999999999999</v>
      </c>
      <c r="J11" s="34">
        <v>125</v>
      </c>
      <c r="K11" s="34">
        <v>120</v>
      </c>
      <c r="L11" s="34">
        <v>133</v>
      </c>
      <c r="M11" s="34">
        <v>133</v>
      </c>
      <c r="N11" s="34">
        <v>127</v>
      </c>
      <c r="O11" s="36">
        <v>133</v>
      </c>
      <c r="P11" s="36">
        <v>124.8</v>
      </c>
      <c r="Q11" s="38">
        <v>134.21579384315427</v>
      </c>
      <c r="R11" s="40" t="s">
        <v>26</v>
      </c>
      <c r="S11" s="38">
        <v>20.522445117848157</v>
      </c>
      <c r="U11" s="39"/>
      <c r="V11" s="65"/>
      <c r="W11" s="65"/>
      <c r="X11" s="65"/>
    </row>
    <row r="12" spans="1:24" x14ac:dyDescent="0.25">
      <c r="A12" s="33">
        <v>7</v>
      </c>
      <c r="B12" s="34">
        <v>13</v>
      </c>
      <c r="C12" s="34">
        <v>12</v>
      </c>
      <c r="D12" s="34">
        <v>13.1</v>
      </c>
      <c r="E12" s="34">
        <v>14</v>
      </c>
      <c r="F12" s="34" t="s">
        <v>29</v>
      </c>
      <c r="G12" s="35">
        <v>14.175000000000001</v>
      </c>
      <c r="H12" s="36">
        <v>13.8</v>
      </c>
      <c r="I12" s="34">
        <v>15.41</v>
      </c>
      <c r="J12" s="34">
        <v>12.1</v>
      </c>
      <c r="K12" s="34">
        <v>11.2</v>
      </c>
      <c r="L12" s="34">
        <v>15.4</v>
      </c>
      <c r="M12" s="34">
        <v>13</v>
      </c>
      <c r="N12" s="34">
        <v>11.5</v>
      </c>
      <c r="O12" s="36">
        <v>13.7</v>
      </c>
      <c r="P12" s="36">
        <v>11.9</v>
      </c>
      <c r="Q12" s="38">
        <v>18.803628609510763</v>
      </c>
      <c r="R12" s="37" t="s">
        <v>27</v>
      </c>
      <c r="S12" s="38">
        <v>0</v>
      </c>
      <c r="U12" s="41"/>
      <c r="V12" s="67"/>
      <c r="W12" s="65"/>
      <c r="X12" s="65"/>
    </row>
    <row r="13" spans="1:24" x14ac:dyDescent="0.25">
      <c r="A13" s="33">
        <v>8</v>
      </c>
      <c r="B13" s="34">
        <v>13</v>
      </c>
      <c r="C13" s="34">
        <v>11.1</v>
      </c>
      <c r="D13" s="34">
        <v>11.9</v>
      </c>
      <c r="E13" s="34">
        <v>12.9</v>
      </c>
      <c r="F13" s="34" t="s">
        <v>29</v>
      </c>
      <c r="G13" s="35">
        <v>13.033928571428572</v>
      </c>
      <c r="H13" s="36">
        <v>12.7</v>
      </c>
      <c r="I13" s="34">
        <v>14.24</v>
      </c>
      <c r="J13" s="34">
        <v>10.9</v>
      </c>
      <c r="K13" s="34">
        <v>9.6</v>
      </c>
      <c r="L13" s="34">
        <v>14.3</v>
      </c>
      <c r="M13" s="34">
        <v>12</v>
      </c>
      <c r="N13" s="34">
        <v>10.4</v>
      </c>
      <c r="O13" s="36">
        <v>12.3</v>
      </c>
      <c r="P13" s="36">
        <v>10.3</v>
      </c>
      <c r="Q13" s="38">
        <v>16.589515077161987</v>
      </c>
      <c r="R13" s="37" t="s">
        <v>27</v>
      </c>
      <c r="S13" s="38">
        <v>5.9834956478528447</v>
      </c>
      <c r="U13" s="41"/>
      <c r="V13" s="67"/>
      <c r="W13" s="65"/>
      <c r="X13" s="65"/>
    </row>
    <row r="14" spans="1:24" x14ac:dyDescent="0.25">
      <c r="A14" s="33">
        <v>9</v>
      </c>
      <c r="B14" s="34">
        <v>23</v>
      </c>
      <c r="C14" s="34">
        <v>20.399999999999999</v>
      </c>
      <c r="D14" s="34">
        <v>19.600000000000001</v>
      </c>
      <c r="E14" s="34">
        <v>20.399999999999999</v>
      </c>
      <c r="F14" s="34" t="s">
        <v>29</v>
      </c>
      <c r="G14" s="35">
        <v>21.857142857142861</v>
      </c>
      <c r="H14" s="36">
        <v>21.4</v>
      </c>
      <c r="I14" s="34">
        <v>24.08</v>
      </c>
      <c r="J14" s="34">
        <v>17.8</v>
      </c>
      <c r="K14" s="34">
        <v>19.2</v>
      </c>
      <c r="L14" s="34">
        <v>23.8</v>
      </c>
      <c r="M14" s="34">
        <v>21</v>
      </c>
      <c r="N14" s="34">
        <v>19.8</v>
      </c>
      <c r="O14" s="36">
        <v>21.3</v>
      </c>
      <c r="P14" s="36">
        <v>17.600000000000001</v>
      </c>
      <c r="Q14" s="38">
        <v>24.808667850622943</v>
      </c>
      <c r="R14" s="37" t="s">
        <v>27</v>
      </c>
      <c r="S14" s="38">
        <v>20.384722163417631</v>
      </c>
      <c r="U14" s="41"/>
      <c r="V14" s="67"/>
      <c r="W14" s="65"/>
      <c r="X14" s="65"/>
    </row>
    <row r="15" spans="1:24" x14ac:dyDescent="0.25">
      <c r="A15" s="33">
        <v>10</v>
      </c>
      <c r="B15" s="34">
        <v>78</v>
      </c>
      <c r="C15" s="34">
        <v>85.5</v>
      </c>
      <c r="D15" s="34">
        <v>82</v>
      </c>
      <c r="E15" s="34">
        <v>90.8</v>
      </c>
      <c r="F15" s="34" t="s">
        <v>29</v>
      </c>
      <c r="G15" s="35">
        <v>85.017857142857139</v>
      </c>
      <c r="H15" s="36">
        <v>85.2</v>
      </c>
      <c r="I15" s="34">
        <v>82.61</v>
      </c>
      <c r="J15" s="34">
        <v>84</v>
      </c>
      <c r="K15" s="34">
        <v>80.5</v>
      </c>
      <c r="L15" s="34">
        <v>87.1</v>
      </c>
      <c r="M15" s="34">
        <v>97</v>
      </c>
      <c r="N15" s="34">
        <v>68.900000000000006</v>
      </c>
      <c r="O15" s="36">
        <v>90.9</v>
      </c>
      <c r="P15" s="36">
        <v>87.9</v>
      </c>
      <c r="Q15" s="38">
        <v>120.88288787192074</v>
      </c>
      <c r="R15" s="40" t="s">
        <v>28</v>
      </c>
      <c r="S15" s="38">
        <v>20.515102627896127</v>
      </c>
      <c r="U15" s="39"/>
      <c r="V15" s="65"/>
      <c r="W15" s="65"/>
      <c r="X15" s="65"/>
    </row>
    <row r="16" spans="1:24" x14ac:dyDescent="0.25">
      <c r="A16" s="33">
        <v>11</v>
      </c>
      <c r="B16" s="34">
        <v>119</v>
      </c>
      <c r="C16" s="34">
        <v>122</v>
      </c>
      <c r="D16" s="34">
        <v>121</v>
      </c>
      <c r="E16" s="34">
        <v>130</v>
      </c>
      <c r="F16" s="34" t="s">
        <v>29</v>
      </c>
      <c r="G16" s="35">
        <v>122</v>
      </c>
      <c r="H16" s="36">
        <v>122.5</v>
      </c>
      <c r="I16" s="34">
        <v>118.32</v>
      </c>
      <c r="J16" s="34">
        <v>116</v>
      </c>
      <c r="K16" s="34">
        <v>117</v>
      </c>
      <c r="L16" s="34">
        <v>125</v>
      </c>
      <c r="M16" s="34">
        <v>139</v>
      </c>
      <c r="N16" s="34">
        <v>124</v>
      </c>
      <c r="O16" s="36">
        <v>131</v>
      </c>
      <c r="P16" s="36">
        <v>124.5</v>
      </c>
      <c r="Q16" s="38">
        <v>168.08149290516192</v>
      </c>
      <c r="R16" s="40" t="s">
        <v>28</v>
      </c>
      <c r="S16" s="38">
        <v>8.8667881889953879</v>
      </c>
      <c r="U16" s="39"/>
      <c r="V16" s="65"/>
      <c r="W16" s="65"/>
      <c r="X16" s="65"/>
    </row>
    <row r="17" spans="1:24" x14ac:dyDescent="0.25">
      <c r="A17" s="33">
        <v>12</v>
      </c>
      <c r="B17" s="34">
        <v>88.4</v>
      </c>
      <c r="C17" s="34">
        <v>87.4</v>
      </c>
      <c r="D17" s="34">
        <v>87.8</v>
      </c>
      <c r="E17" s="34">
        <v>93.1</v>
      </c>
      <c r="F17" s="34" t="s">
        <v>29</v>
      </c>
      <c r="G17" s="35">
        <v>89.357142857142861</v>
      </c>
      <c r="H17" s="36">
        <v>88</v>
      </c>
      <c r="I17" s="34">
        <v>84.94</v>
      </c>
      <c r="J17" s="34">
        <v>85.5</v>
      </c>
      <c r="K17" s="34">
        <v>83.2</v>
      </c>
      <c r="L17" s="34">
        <v>90</v>
      </c>
      <c r="M17" s="34">
        <v>98</v>
      </c>
      <c r="N17" s="34">
        <v>89.6</v>
      </c>
      <c r="O17" s="36">
        <v>94.7</v>
      </c>
      <c r="P17" s="36">
        <v>92.6</v>
      </c>
      <c r="Q17" s="38">
        <v>120.01206268365856</v>
      </c>
      <c r="R17" s="40" t="s">
        <v>28</v>
      </c>
      <c r="S17" s="38">
        <v>0</v>
      </c>
      <c r="U17" s="39"/>
      <c r="V17" s="65"/>
      <c r="W17" s="65"/>
      <c r="X17" s="65"/>
    </row>
    <row r="18" spans="1:24" x14ac:dyDescent="0.25">
      <c r="A18" s="33">
        <v>13</v>
      </c>
      <c r="B18" s="34">
        <v>50</v>
      </c>
      <c r="C18" s="34">
        <v>47.3</v>
      </c>
      <c r="D18" s="34">
        <v>48.5</v>
      </c>
      <c r="E18" s="34">
        <v>49.9</v>
      </c>
      <c r="F18" s="34" t="s">
        <v>29</v>
      </c>
      <c r="G18" s="35">
        <v>49.5</v>
      </c>
      <c r="H18" s="36">
        <v>48.3</v>
      </c>
      <c r="I18" s="34">
        <v>49.49</v>
      </c>
      <c r="J18" s="34">
        <v>50.8</v>
      </c>
      <c r="K18" s="34">
        <v>44.8</v>
      </c>
      <c r="L18" s="34">
        <v>50.6</v>
      </c>
      <c r="M18" s="34">
        <v>54</v>
      </c>
      <c r="N18" s="34">
        <v>48.2</v>
      </c>
      <c r="O18" s="36">
        <v>51.1</v>
      </c>
      <c r="P18" s="36">
        <v>50.6</v>
      </c>
      <c r="Q18" s="38">
        <v>49.717884678110806</v>
      </c>
      <c r="R18" s="37" t="s">
        <v>25</v>
      </c>
      <c r="S18" s="38">
        <v>0</v>
      </c>
      <c r="U18" s="39"/>
      <c r="V18" s="65"/>
      <c r="W18" s="65"/>
      <c r="X18" s="65"/>
    </row>
    <row r="19" spans="1:24" x14ac:dyDescent="0.25">
      <c r="A19" s="42"/>
      <c r="B19" s="42"/>
      <c r="C19" s="77"/>
      <c r="D19" s="77"/>
      <c r="E19" s="77"/>
      <c r="F19" s="77"/>
      <c r="G19" s="77"/>
      <c r="H19" s="77"/>
      <c r="I19" s="77"/>
      <c r="J19" s="77"/>
      <c r="K19" s="77"/>
      <c r="L19" s="42"/>
      <c r="M19" s="42"/>
      <c r="N19" s="42"/>
      <c r="O19" s="42"/>
      <c r="P19" s="42"/>
      <c r="Q19" s="42"/>
      <c r="R19" s="42"/>
      <c r="S19" s="42"/>
      <c r="U19" s="65"/>
      <c r="V19" s="65"/>
      <c r="W19" s="65"/>
      <c r="X19" s="65"/>
    </row>
    <row r="20" spans="1:24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24" ht="18.75" x14ac:dyDescent="0.3">
      <c r="A21" s="73" t="s">
        <v>31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42"/>
    </row>
    <row r="23" spans="1:24" ht="18.75" x14ac:dyDescent="0.25">
      <c r="A23" s="71" t="s">
        <v>19</v>
      </c>
      <c r="B23" s="74" t="s">
        <v>20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  <c r="Q23" s="71" t="s">
        <v>22</v>
      </c>
      <c r="R23" s="59" t="s">
        <v>23</v>
      </c>
      <c r="S23" s="42"/>
    </row>
    <row r="24" spans="1:24" x14ac:dyDescent="0.25">
      <c r="A24" s="72"/>
      <c r="B24" s="30">
        <v>644</v>
      </c>
      <c r="C24" s="30">
        <v>591</v>
      </c>
      <c r="D24" s="30">
        <v>579</v>
      </c>
      <c r="E24" s="30">
        <v>428</v>
      </c>
      <c r="F24" s="30">
        <v>120</v>
      </c>
      <c r="G24" s="30">
        <v>295</v>
      </c>
      <c r="H24" s="31">
        <v>223</v>
      </c>
      <c r="I24" s="30">
        <v>807</v>
      </c>
      <c r="J24" s="30">
        <v>509</v>
      </c>
      <c r="K24" s="30">
        <v>225</v>
      </c>
      <c r="L24" s="30">
        <v>512</v>
      </c>
      <c r="M24" s="30">
        <v>339</v>
      </c>
      <c r="N24" s="30">
        <v>689</v>
      </c>
      <c r="O24" s="30">
        <v>744</v>
      </c>
      <c r="P24" s="30">
        <v>904</v>
      </c>
      <c r="Q24" s="72"/>
      <c r="R24" s="60" t="s">
        <v>24</v>
      </c>
      <c r="S24" s="42"/>
    </row>
    <row r="25" spans="1:24" x14ac:dyDescent="0.25">
      <c r="A25" s="37">
        <v>1</v>
      </c>
      <c r="B25" s="44">
        <v>5.6743227053141299E-3</v>
      </c>
      <c r="C25" s="44">
        <v>-6.8745577174879169E-2</v>
      </c>
      <c r="D25" s="44">
        <v>-3.0529952912077121E-2</v>
      </c>
      <c r="E25" s="44">
        <v>-3.5972323091769772E-4</v>
      </c>
      <c r="F25" s="44">
        <v>-1</v>
      </c>
      <c r="G25" s="44">
        <v>-1.4079994347825907E-2</v>
      </c>
      <c r="H25" s="44">
        <v>-2.650725562125595E-2</v>
      </c>
      <c r="I25" s="44">
        <v>-4.3824205217390111E-3</v>
      </c>
      <c r="J25" s="44">
        <v>-1.645051239420281E-2</v>
      </c>
      <c r="K25" s="44">
        <v>-9.8915806856038596E-2</v>
      </c>
      <c r="L25" s="44">
        <v>7.6856713507247867E-3</v>
      </c>
      <c r="M25" s="44">
        <v>0.76998680796135288</v>
      </c>
      <c r="N25" s="44">
        <v>-4.8632090720772889E-2</v>
      </c>
      <c r="O25" s="44">
        <v>3.5844552386473556E-2</v>
      </c>
      <c r="P25" s="44">
        <v>1.1708368641545957E-2</v>
      </c>
      <c r="Q25" s="37" t="s">
        <v>25</v>
      </c>
      <c r="R25" s="38">
        <v>0</v>
      </c>
      <c r="S25" s="42"/>
    </row>
    <row r="26" spans="1:24" x14ac:dyDescent="0.25">
      <c r="A26" s="37">
        <v>2</v>
      </c>
      <c r="B26" s="45">
        <v>-3.2372413740423156E-2</v>
      </c>
      <c r="C26" s="45">
        <v>-9.1788142721274404E-2</v>
      </c>
      <c r="D26" s="45">
        <v>-6.0665618017018967E-2</v>
      </c>
      <c r="E26" s="45">
        <v>-1.2567170746806206E-2</v>
      </c>
      <c r="F26" s="45">
        <v>-1</v>
      </c>
      <c r="G26" s="45">
        <v>-1.7821622969602501E-2</v>
      </c>
      <c r="H26" s="45">
        <v>-1.2567170746806206E-2</v>
      </c>
      <c r="I26" s="45">
        <v>-7.7573260197848692E-3</v>
      </c>
      <c r="J26" s="45">
        <v>-1.2498890361679208E-3</v>
      </c>
      <c r="K26" s="45">
        <v>-0.13988658999148737</v>
      </c>
      <c r="L26" s="45">
        <v>2.138467438510885E-2</v>
      </c>
      <c r="M26" s="45">
        <v>0.49953982665957802</v>
      </c>
      <c r="N26" s="45">
        <v>-6.0665618017018967E-2</v>
      </c>
      <c r="O26" s="45">
        <v>2.7043315240427891E-2</v>
      </c>
      <c r="P26" s="45">
        <v>-1.2498890361679208E-3</v>
      </c>
      <c r="Q26" s="37" t="s">
        <v>25</v>
      </c>
      <c r="R26" s="38">
        <v>20.95</v>
      </c>
      <c r="S26" s="42"/>
    </row>
    <row r="27" spans="1:24" x14ac:dyDescent="0.25">
      <c r="A27" s="37">
        <v>3</v>
      </c>
      <c r="B27" s="45">
        <v>-1.5380612600003469E-2</v>
      </c>
      <c r="C27" s="45">
        <v>-4.3338940884200865E-2</v>
      </c>
      <c r="D27" s="45">
        <v>-4.5770099865435461E-2</v>
      </c>
      <c r="E27" s="45">
        <v>-5.6559766750652668E-3</v>
      </c>
      <c r="F27" s="45">
        <v>-1</v>
      </c>
      <c r="G27" s="45">
        <v>-2.3195052182543075E-2</v>
      </c>
      <c r="H27" s="45">
        <v>-2.8751986996793478E-2</v>
      </c>
      <c r="I27" s="45">
        <v>-1.2584779771583678E-2</v>
      </c>
      <c r="J27" s="45">
        <v>-2.2674089543707077E-2</v>
      </c>
      <c r="K27" s="45">
        <v>-8.5884223055805661E-2</v>
      </c>
      <c r="L27" s="45">
        <v>5.2842387404903194E-3</v>
      </c>
      <c r="M27" s="45">
        <v>-0.55023558847160647</v>
      </c>
      <c r="N27" s="45">
        <v>-3.7261043431114471E-2</v>
      </c>
      <c r="O27" s="45">
        <v>4.2967202949625923E-2</v>
      </c>
      <c r="P27" s="45">
        <v>-2.0242930562472658E-2</v>
      </c>
      <c r="Q27" s="37" t="s">
        <v>25</v>
      </c>
      <c r="R27" s="38">
        <v>6.4793753352239394</v>
      </c>
      <c r="S27" s="42"/>
    </row>
    <row r="28" spans="1:24" x14ac:dyDescent="0.25">
      <c r="A28" s="37">
        <v>4</v>
      </c>
      <c r="B28" s="45">
        <v>4.2075630453602401E-2</v>
      </c>
      <c r="C28" s="45">
        <v>-4.9034807181685236E-2</v>
      </c>
      <c r="D28" s="45">
        <v>-7.7506818942712621E-2</v>
      </c>
      <c r="E28" s="45">
        <v>7.9092163403695365E-3</v>
      </c>
      <c r="F28" s="45">
        <v>-1</v>
      </c>
      <c r="G28" s="45">
        <v>-4.9034807181685236E-2</v>
      </c>
      <c r="H28" s="45">
        <v>-5.700697047477294E-2</v>
      </c>
      <c r="I28" s="45">
        <v>-2.8478014690223388E-2</v>
      </c>
      <c r="J28" s="45">
        <v>-6.0423611886096192E-2</v>
      </c>
      <c r="K28" s="45">
        <v>-8.8895623647123584E-2</v>
      </c>
      <c r="L28" s="45">
        <v>-2.0562795420657851E-2</v>
      </c>
      <c r="M28" s="45">
        <v>-0.51028139771032888</v>
      </c>
      <c r="N28" s="45">
        <v>-4.3340404829479762E-2</v>
      </c>
      <c r="O28" s="45">
        <v>3.0686825749191446E-2</v>
      </c>
      <c r="P28" s="45">
        <v>-8.0351102458058651E-3</v>
      </c>
      <c r="Q28" s="40" t="s">
        <v>26</v>
      </c>
      <c r="R28" s="38">
        <v>0</v>
      </c>
      <c r="S28" s="42"/>
    </row>
    <row r="29" spans="1:24" x14ac:dyDescent="0.25">
      <c r="A29" s="37">
        <v>5</v>
      </c>
      <c r="B29" s="45">
        <v>-9.7477747809051468E-3</v>
      </c>
      <c r="C29" s="45">
        <v>-7.6883518863555642E-2</v>
      </c>
      <c r="D29" s="45">
        <v>-0.11045139090488089</v>
      </c>
      <c r="E29" s="45">
        <v>-9.7477747809051468E-3</v>
      </c>
      <c r="F29" s="45">
        <v>-1</v>
      </c>
      <c r="G29" s="45">
        <v>-7.6883518863555642E-2</v>
      </c>
      <c r="H29" s="45">
        <v>-8.1079502868721301E-2</v>
      </c>
      <c r="I29" s="45">
        <v>-5.7414153079587062E-2</v>
      </c>
      <c r="J29" s="45">
        <v>-6.8491550853224337E-2</v>
      </c>
      <c r="K29" s="45">
        <v>-0.12723532692554351</v>
      </c>
      <c r="L29" s="45">
        <v>-4.3315646822230394E-2</v>
      </c>
      <c r="M29" s="45">
        <v>-1</v>
      </c>
      <c r="N29" s="45">
        <v>-6.8491550853224337E-2</v>
      </c>
      <c r="O29" s="45">
        <v>-1.8139742791236459E-2</v>
      </c>
      <c r="P29" s="45">
        <v>-6.8491550853224337E-2</v>
      </c>
      <c r="Q29" s="40" t="s">
        <v>26</v>
      </c>
      <c r="R29" s="38">
        <v>5.9820824289710828</v>
      </c>
      <c r="S29" s="42"/>
    </row>
    <row r="30" spans="1:24" x14ac:dyDescent="0.25">
      <c r="A30" s="37">
        <v>6</v>
      </c>
      <c r="B30" s="45">
        <v>-9.1016068179202173E-2</v>
      </c>
      <c r="C30" s="45">
        <v>-3.1410564453248219E-2</v>
      </c>
      <c r="D30" s="45">
        <v>-0.10591744411069066</v>
      </c>
      <c r="E30" s="45">
        <v>-3.1410564453248219E-2</v>
      </c>
      <c r="F30" s="45">
        <v>-1</v>
      </c>
      <c r="G30" s="45">
        <v>-4.6311940384736711E-2</v>
      </c>
      <c r="H30" s="45">
        <v>-5.5997834740204207E-2</v>
      </c>
      <c r="I30" s="45">
        <v>-1.9191436189427764E-2</v>
      </c>
      <c r="J30" s="45">
        <v>-6.8664004281969448E-2</v>
      </c>
      <c r="K30" s="45">
        <v>-0.10591744411069066</v>
      </c>
      <c r="L30" s="45">
        <v>-9.0585005560154894E-3</v>
      </c>
      <c r="M30" s="45">
        <v>-9.0585005560154894E-3</v>
      </c>
      <c r="N30" s="45">
        <v>-5.3762628350480957E-2</v>
      </c>
      <c r="O30" s="45">
        <v>-9.0585005560154894E-3</v>
      </c>
      <c r="P30" s="45">
        <v>-7.0154141875118314E-2</v>
      </c>
      <c r="Q30" s="40" t="s">
        <v>26</v>
      </c>
      <c r="R30" s="38">
        <v>20.522445117848157</v>
      </c>
      <c r="S30" s="42"/>
    </row>
    <row r="31" spans="1:24" x14ac:dyDescent="0.25">
      <c r="A31" s="37">
        <v>7</v>
      </c>
      <c r="B31" s="45">
        <v>-0.30864407769547858</v>
      </c>
      <c r="C31" s="45">
        <v>-0.36182530248813405</v>
      </c>
      <c r="D31" s="45">
        <v>-0.30332595521621303</v>
      </c>
      <c r="E31" s="45">
        <v>-0.25546285290282306</v>
      </c>
      <c r="F31" s="45">
        <v>-1</v>
      </c>
      <c r="G31" s="45">
        <v>-0.24615613856410831</v>
      </c>
      <c r="H31" s="45">
        <v>-0.26609909786135411</v>
      </c>
      <c r="I31" s="45">
        <v>-0.18047732594517879</v>
      </c>
      <c r="J31" s="45">
        <v>-0.3565071800088685</v>
      </c>
      <c r="K31" s="45">
        <v>-0.40437028232225847</v>
      </c>
      <c r="L31" s="45">
        <v>-0.18100913819310535</v>
      </c>
      <c r="M31" s="45">
        <v>-0.30864407769547858</v>
      </c>
      <c r="N31" s="45">
        <v>-0.38841591488446181</v>
      </c>
      <c r="O31" s="45">
        <v>-0.27141722034061977</v>
      </c>
      <c r="P31" s="45">
        <v>-0.3671434249673996</v>
      </c>
      <c r="Q31" s="37" t="s">
        <v>27</v>
      </c>
      <c r="R31" s="38">
        <v>0</v>
      </c>
      <c r="S31" s="42"/>
    </row>
    <row r="32" spans="1:24" x14ac:dyDescent="0.25">
      <c r="A32" s="37">
        <v>8</v>
      </c>
      <c r="B32" s="45">
        <v>-0.21637251363082372</v>
      </c>
      <c r="C32" s="45">
        <v>-0.33090268471554951</v>
      </c>
      <c r="D32" s="45">
        <v>-0.28267945478513862</v>
      </c>
      <c r="E32" s="45">
        <v>-0.22240041737212504</v>
      </c>
      <c r="F32" s="45">
        <v>-1</v>
      </c>
      <c r="G32" s="45">
        <v>-0.21432733200431073</v>
      </c>
      <c r="H32" s="45">
        <v>-0.23445622485472781</v>
      </c>
      <c r="I32" s="45">
        <v>-0.14162650723868689</v>
      </c>
      <c r="J32" s="45">
        <v>-0.34295849219815217</v>
      </c>
      <c r="K32" s="45">
        <v>-0.42132124083506983</v>
      </c>
      <c r="L32" s="45">
        <v>-0.13800976499390602</v>
      </c>
      <c r="M32" s="45">
        <v>-0.27665155104383726</v>
      </c>
      <c r="N32" s="45">
        <v>-0.37309801090465894</v>
      </c>
      <c r="O32" s="45">
        <v>-0.25856783981993314</v>
      </c>
      <c r="P32" s="45">
        <v>-0.37912591464596029</v>
      </c>
      <c r="Q32" s="37" t="s">
        <v>27</v>
      </c>
      <c r="R32" s="38">
        <v>5.9834956478528447</v>
      </c>
      <c r="S32" s="42"/>
    </row>
    <row r="33" spans="1:19" x14ac:dyDescent="0.25">
      <c r="A33" s="37">
        <v>9</v>
      </c>
      <c r="B33" s="45">
        <v>-7.2904674346612575E-2</v>
      </c>
      <c r="C33" s="45">
        <v>-0.17770675463786512</v>
      </c>
      <c r="D33" s="45">
        <v>-0.20995354857363502</v>
      </c>
      <c r="E33" s="45">
        <v>-0.17770675463786512</v>
      </c>
      <c r="F33" s="45">
        <v>-1</v>
      </c>
      <c r="G33" s="45">
        <v>-0.11897152282628383</v>
      </c>
      <c r="H33" s="45">
        <v>-0.13739826221815263</v>
      </c>
      <c r="I33" s="45">
        <v>-2.9371502533323147E-2</v>
      </c>
      <c r="J33" s="45">
        <v>-0.28250883492911755</v>
      </c>
      <c r="K33" s="45">
        <v>-0.22607694554152008</v>
      </c>
      <c r="L33" s="45">
        <v>-4.0657880410842548E-2</v>
      </c>
      <c r="M33" s="45">
        <v>-0.15352165918603758</v>
      </c>
      <c r="N33" s="45">
        <v>-0.20189185008969254</v>
      </c>
      <c r="O33" s="45">
        <v>-0.1414291114601238</v>
      </c>
      <c r="P33" s="45">
        <v>-0.29057053341305999</v>
      </c>
      <c r="Q33" s="37" t="s">
        <v>27</v>
      </c>
      <c r="R33" s="38">
        <v>20.384722163417631</v>
      </c>
      <c r="S33" s="42"/>
    </row>
    <row r="34" spans="1:19" x14ac:dyDescent="0.25">
      <c r="A34" s="37">
        <v>10</v>
      </c>
      <c r="B34" s="45">
        <v>-0.35474738093084379</v>
      </c>
      <c r="C34" s="45">
        <v>-0.29270385986650183</v>
      </c>
      <c r="D34" s="45">
        <v>-0.3216575030298614</v>
      </c>
      <c r="E34" s="45">
        <v>-0.24885977164770021</v>
      </c>
      <c r="F34" s="45">
        <v>-1</v>
      </c>
      <c r="G34" s="45">
        <v>-0.29669237193492387</v>
      </c>
      <c r="H34" s="45">
        <v>-0.29518560070907551</v>
      </c>
      <c r="I34" s="45">
        <v>-0.31661129664996163</v>
      </c>
      <c r="J34" s="45">
        <v>-0.30511256407937021</v>
      </c>
      <c r="K34" s="45">
        <v>-0.33406620724272978</v>
      </c>
      <c r="L34" s="45">
        <v>-0.27946790870610894</v>
      </c>
      <c r="M34" s="45">
        <v>-0.19757046090117752</v>
      </c>
      <c r="N34" s="45">
        <v>-0.43002685315557865</v>
      </c>
      <c r="O34" s="45">
        <v>-0.24803252470017559</v>
      </c>
      <c r="P34" s="45">
        <v>-0.27284993312591238</v>
      </c>
      <c r="Q34" s="40" t="s">
        <v>28</v>
      </c>
      <c r="R34" s="38">
        <v>20.515102627896127</v>
      </c>
      <c r="S34" s="42"/>
    </row>
    <row r="35" spans="1:19" x14ac:dyDescent="0.25">
      <c r="A35" s="37">
        <v>11</v>
      </c>
      <c r="B35" s="45">
        <v>-0.29201009615529533</v>
      </c>
      <c r="C35" s="45">
        <v>-0.27416161118442045</v>
      </c>
      <c r="D35" s="45">
        <v>-0.28011110617471208</v>
      </c>
      <c r="E35" s="45">
        <v>-0.22656565126208733</v>
      </c>
      <c r="F35" s="45">
        <v>-1</v>
      </c>
      <c r="G35" s="45">
        <v>-0.27416161118442045</v>
      </c>
      <c r="H35" s="45">
        <v>-0.27118686368927458</v>
      </c>
      <c r="I35" s="45">
        <v>-0.29605575274869367</v>
      </c>
      <c r="J35" s="45">
        <v>-0.30985858112617026</v>
      </c>
      <c r="K35" s="45">
        <v>-0.30390908613587858</v>
      </c>
      <c r="L35" s="45">
        <v>-0.25631312621354552</v>
      </c>
      <c r="M35" s="45">
        <v>-0.17302019634946261</v>
      </c>
      <c r="N35" s="45">
        <v>-0.26226262120383714</v>
      </c>
      <c r="O35" s="45">
        <v>-0.2206161562717957</v>
      </c>
      <c r="P35" s="45">
        <v>-0.25928787370869133</v>
      </c>
      <c r="Q35" s="40" t="s">
        <v>28</v>
      </c>
      <c r="R35" s="38">
        <v>8.8667881889953879</v>
      </c>
      <c r="S35" s="42"/>
    </row>
    <row r="36" spans="1:19" x14ac:dyDescent="0.25">
      <c r="A36" s="37">
        <v>12</v>
      </c>
      <c r="B36" s="45">
        <v>-0.26340737736493391</v>
      </c>
      <c r="C36" s="45">
        <v>-0.27173987309609982</v>
      </c>
      <c r="D36" s="45">
        <v>-0.26840687480363351</v>
      </c>
      <c r="E36" s="45">
        <v>-0.22424464742845424</v>
      </c>
      <c r="F36" s="45">
        <v>-1</v>
      </c>
      <c r="G36" s="45">
        <v>-0.25543198859367511</v>
      </c>
      <c r="H36" s="45">
        <v>-0.26674037565740027</v>
      </c>
      <c r="I36" s="45">
        <v>-0.292237812594768</v>
      </c>
      <c r="J36" s="45">
        <v>-0.28757161498531508</v>
      </c>
      <c r="K36" s="45">
        <v>-0.3067363551669966</v>
      </c>
      <c r="L36" s="45">
        <v>-0.25007538419506847</v>
      </c>
      <c r="M36" s="45">
        <v>-0.18341541834574124</v>
      </c>
      <c r="N36" s="45">
        <v>-0.25340838248753489</v>
      </c>
      <c r="O36" s="45">
        <v>-0.21091265425858871</v>
      </c>
      <c r="P36" s="45">
        <v>-0.22841089529403719</v>
      </c>
      <c r="Q36" s="40" t="s">
        <v>28</v>
      </c>
      <c r="R36" s="38">
        <v>0</v>
      </c>
      <c r="S36" s="42"/>
    </row>
    <row r="37" spans="1:19" x14ac:dyDescent="0.25">
      <c r="A37" s="37">
        <v>13</v>
      </c>
      <c r="B37" s="45">
        <v>5.6743227053141299E-3</v>
      </c>
      <c r="C37" s="45">
        <v>-4.8632090720772889E-2</v>
      </c>
      <c r="D37" s="45">
        <v>-2.4495906975845295E-2</v>
      </c>
      <c r="E37" s="45">
        <v>3.6629740599034731E-3</v>
      </c>
      <c r="F37" s="45">
        <v>-1</v>
      </c>
      <c r="G37" s="45">
        <v>-4.3824205217390111E-3</v>
      </c>
      <c r="H37" s="45">
        <v>-2.8518604266666608E-2</v>
      </c>
      <c r="I37" s="45">
        <v>-4.5835553862800344E-3</v>
      </c>
      <c r="J37" s="45">
        <v>2.1765111868599099E-2</v>
      </c>
      <c r="K37" s="45">
        <v>-9.8915806856038596E-2</v>
      </c>
      <c r="L37" s="45">
        <v>1.7742414577777928E-2</v>
      </c>
      <c r="M37" s="45">
        <v>8.6128268521739257E-2</v>
      </c>
      <c r="N37" s="45">
        <v>-3.0529952912077121E-2</v>
      </c>
      <c r="O37" s="45">
        <v>2.7799157804831068E-2</v>
      </c>
      <c r="P37" s="45">
        <v>1.7742414577777928E-2</v>
      </c>
      <c r="Q37" s="37" t="s">
        <v>25</v>
      </c>
      <c r="R37" s="38">
        <v>0</v>
      </c>
      <c r="S37" s="42"/>
    </row>
    <row r="38" spans="1:19" x14ac:dyDescent="0.2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9" ht="18.75" x14ac:dyDescent="0.3">
      <c r="A39" s="73" t="s">
        <v>30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42"/>
      <c r="S39" s="42"/>
    </row>
    <row r="40" spans="1:19" x14ac:dyDescent="0.25">
      <c r="A40" s="42"/>
      <c r="B40" s="46"/>
      <c r="C40" s="4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8"/>
      <c r="R40" s="42"/>
      <c r="S40" s="42"/>
    </row>
    <row r="41" spans="1:19" ht="18.75" x14ac:dyDescent="0.25">
      <c r="A41" s="71" t="s">
        <v>19</v>
      </c>
      <c r="B41" s="74" t="s">
        <v>20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6"/>
      <c r="Q41" s="62" t="s">
        <v>23</v>
      </c>
      <c r="R41" s="42"/>
      <c r="S41" s="42"/>
    </row>
    <row r="42" spans="1:19" x14ac:dyDescent="0.25">
      <c r="A42" s="72"/>
      <c r="B42" s="30">
        <v>644</v>
      </c>
      <c r="C42" s="30">
        <v>591</v>
      </c>
      <c r="D42" s="30">
        <v>579</v>
      </c>
      <c r="E42" s="30">
        <v>428</v>
      </c>
      <c r="F42" s="30">
        <v>120</v>
      </c>
      <c r="G42" s="30">
        <v>295</v>
      </c>
      <c r="H42" s="31">
        <v>223</v>
      </c>
      <c r="I42" s="30">
        <v>807</v>
      </c>
      <c r="J42" s="30">
        <v>509</v>
      </c>
      <c r="K42" s="30">
        <v>225</v>
      </c>
      <c r="L42" s="30">
        <v>512</v>
      </c>
      <c r="M42" s="30">
        <v>339</v>
      </c>
      <c r="N42" s="30">
        <v>689</v>
      </c>
      <c r="O42" s="30">
        <v>744</v>
      </c>
      <c r="P42" s="49">
        <v>904</v>
      </c>
      <c r="Q42" s="61" t="s">
        <v>24</v>
      </c>
      <c r="R42" s="42"/>
      <c r="S42" s="42"/>
    </row>
    <row r="43" spans="1:19" x14ac:dyDescent="0.25">
      <c r="A43" s="69" t="s">
        <v>26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32"/>
      <c r="R43" s="42"/>
      <c r="S43" s="42"/>
    </row>
    <row r="44" spans="1:19" x14ac:dyDescent="0.25">
      <c r="A44" s="37">
        <v>4</v>
      </c>
      <c r="B44" s="50">
        <v>1.0361959204152362</v>
      </c>
      <c r="C44" s="50">
        <v>1.0211658269857102</v>
      </c>
      <c r="D44" s="50">
        <v>0.95154376747198766</v>
      </c>
      <c r="E44" s="50">
        <v>1.0082719151713386</v>
      </c>
      <c r="F44" s="50" t="s">
        <v>29</v>
      </c>
      <c r="G44" s="50">
        <v>0.96454599497579196</v>
      </c>
      <c r="H44" s="50">
        <v>0.96866980773135491</v>
      </c>
      <c r="I44" s="50">
        <v>0.97579834399759058</v>
      </c>
      <c r="J44" s="50">
        <v>0.95529142148308688</v>
      </c>
      <c r="K44" s="50">
        <v>1.0111201409204102</v>
      </c>
      <c r="L44" s="50">
        <v>0.9719669857630131</v>
      </c>
      <c r="M44" s="51">
        <v>0.27667923856094861</v>
      </c>
      <c r="N44" s="50">
        <v>1.0055621866574227</v>
      </c>
      <c r="O44" s="50">
        <v>0.99502075226886177</v>
      </c>
      <c r="P44" s="50">
        <v>0.98048500981180764</v>
      </c>
      <c r="Q44" s="38">
        <v>0</v>
      </c>
      <c r="R44" s="42"/>
      <c r="S44" s="42"/>
    </row>
    <row r="45" spans="1:19" x14ac:dyDescent="0.25">
      <c r="A45" s="37">
        <v>5</v>
      </c>
      <c r="B45" s="50">
        <v>1.0057208276529801</v>
      </c>
      <c r="C45" s="50">
        <v>0.96493577567549516</v>
      </c>
      <c r="D45" s="50">
        <v>0.93221623947193011</v>
      </c>
      <c r="E45" s="50">
        <v>0.99588492713803667</v>
      </c>
      <c r="F45" s="50" t="s">
        <v>29</v>
      </c>
      <c r="G45" s="50">
        <v>0.9450366556793427</v>
      </c>
      <c r="H45" s="50">
        <v>0.94612342556035156</v>
      </c>
      <c r="I45" s="50">
        <v>0.95459926848440402</v>
      </c>
      <c r="J45" s="50">
        <v>0.95311956756766425</v>
      </c>
      <c r="K45" s="50">
        <v>0.95476382214081157</v>
      </c>
      <c r="L45" s="50">
        <v>0.95165557790539812</v>
      </c>
      <c r="M45" s="51">
        <v>0</v>
      </c>
      <c r="N45" s="50">
        <v>0.96756077313687128</v>
      </c>
      <c r="O45" s="50">
        <v>0.94141048197100996</v>
      </c>
      <c r="P45" s="50">
        <v>0.95075450660595795</v>
      </c>
      <c r="Q45" s="38">
        <v>5.9820824289710828</v>
      </c>
      <c r="R45" s="52"/>
      <c r="S45" s="53"/>
    </row>
    <row r="46" spans="1:19" x14ac:dyDescent="0.25">
      <c r="A46" s="29">
        <v>6</v>
      </c>
      <c r="B46" s="50">
        <v>0.93939439586931406</v>
      </c>
      <c r="C46" s="50">
        <v>1.066479619027366</v>
      </c>
      <c r="D46" s="50">
        <v>0.95182564700959538</v>
      </c>
      <c r="E46" s="50">
        <v>0.98091678426299289</v>
      </c>
      <c r="F46" s="50" t="s">
        <v>29</v>
      </c>
      <c r="G46" s="50">
        <v>0.97099272588216179</v>
      </c>
      <c r="H46" s="50">
        <v>0.95601658897016306</v>
      </c>
      <c r="I46" s="50">
        <v>0.98847649827055217</v>
      </c>
      <c r="J46" s="50">
        <v>0.93250151914301749</v>
      </c>
      <c r="K46" s="50">
        <v>1.0394937987078476</v>
      </c>
      <c r="L46" s="50">
        <v>0.97019421212732437</v>
      </c>
      <c r="M46" s="51">
        <v>0.6608303973169134</v>
      </c>
      <c r="N46" s="50">
        <v>1.0073488097518217</v>
      </c>
      <c r="O46" s="50">
        <v>0.96484878947097563</v>
      </c>
      <c r="P46" s="50">
        <v>0.93100951671238852</v>
      </c>
      <c r="Q46" s="38">
        <v>20.522445117848157</v>
      </c>
      <c r="R46" s="52"/>
      <c r="S46" s="42"/>
    </row>
    <row r="47" spans="1:19" x14ac:dyDescent="0.25">
      <c r="A47" s="69" t="s">
        <v>27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54"/>
      <c r="R47" s="52"/>
      <c r="S47" s="48"/>
    </row>
    <row r="48" spans="1:19" x14ac:dyDescent="0.25">
      <c r="A48" s="43">
        <v>7</v>
      </c>
      <c r="B48" s="50">
        <v>0.6874550803333026</v>
      </c>
      <c r="C48" s="50">
        <v>0.68528501113138662</v>
      </c>
      <c r="D48" s="50">
        <v>0.71861327420733045</v>
      </c>
      <c r="E48" s="50">
        <v>0.74480507078364311</v>
      </c>
      <c r="F48" s="50" t="s">
        <v>29</v>
      </c>
      <c r="G48" s="50">
        <v>0.76460955971497213</v>
      </c>
      <c r="H48" s="50">
        <v>0.75388430615063395</v>
      </c>
      <c r="I48" s="50">
        <v>0.82312997575261793</v>
      </c>
      <c r="J48" s="50">
        <v>0.65425566084890374</v>
      </c>
      <c r="K48" s="50">
        <v>0.66101450032048337</v>
      </c>
      <c r="L48" s="50">
        <v>0.81274437564354829</v>
      </c>
      <c r="M48" s="51">
        <v>0.39059947746210383</v>
      </c>
      <c r="N48" s="50">
        <v>0.6428470827641064</v>
      </c>
      <c r="O48" s="50">
        <v>0.70337076927305786</v>
      </c>
      <c r="P48" s="50">
        <v>0.62553260865318105</v>
      </c>
      <c r="Q48" s="55">
        <v>0</v>
      </c>
      <c r="R48" s="52"/>
      <c r="S48" s="42"/>
    </row>
    <row r="49" spans="1:19" x14ac:dyDescent="0.25">
      <c r="A49" s="37">
        <v>8</v>
      </c>
      <c r="B49" s="50">
        <v>0.79586843037738375</v>
      </c>
      <c r="C49" s="50">
        <v>0.69940895880393472</v>
      </c>
      <c r="D49" s="50">
        <v>0.75172717299437553</v>
      </c>
      <c r="E49" s="50">
        <v>0.78202268469186409</v>
      </c>
      <c r="F49" s="50" t="s">
        <v>29</v>
      </c>
      <c r="G49" s="50">
        <v>0.80432912399878009</v>
      </c>
      <c r="H49" s="50">
        <v>0.78820627161761281</v>
      </c>
      <c r="I49" s="50">
        <v>0.86931361313505751</v>
      </c>
      <c r="J49" s="50">
        <v>0.67228495711843861</v>
      </c>
      <c r="K49" s="50">
        <v>0.63304755673225599</v>
      </c>
      <c r="L49" s="50">
        <v>0.8574592157995754</v>
      </c>
      <c r="M49" s="51">
        <v>1.6082829819684343</v>
      </c>
      <c r="N49" s="50">
        <v>0.65116507939967749</v>
      </c>
      <c r="O49" s="50">
        <v>0.71088732040970715</v>
      </c>
      <c r="P49" s="50">
        <v>0.63370207240298848</v>
      </c>
      <c r="Q49" s="55">
        <v>5.9834956478528447</v>
      </c>
      <c r="R49" s="52"/>
    </row>
    <row r="50" spans="1:19" x14ac:dyDescent="0.25">
      <c r="A50" s="29">
        <v>9</v>
      </c>
      <c r="B50" s="50">
        <v>0.95811171448421673</v>
      </c>
      <c r="C50" s="50">
        <v>0.90539805087545489</v>
      </c>
      <c r="D50" s="50">
        <v>0.84107051395110022</v>
      </c>
      <c r="E50" s="50">
        <v>0.83275866570493129</v>
      </c>
      <c r="F50" s="50" t="s">
        <v>29</v>
      </c>
      <c r="G50" s="50">
        <v>0.89701473558957123</v>
      </c>
      <c r="H50" s="50">
        <v>0.87358016892576118</v>
      </c>
      <c r="I50" s="50">
        <v>0.97821684444709822</v>
      </c>
      <c r="J50" s="50">
        <v>0.71838907169529731</v>
      </c>
      <c r="K50" s="50">
        <v>0.89979187099387314</v>
      </c>
      <c r="L50" s="50">
        <v>0.93925642673921839</v>
      </c>
      <c r="M50" s="51">
        <v>0.56449207001030721</v>
      </c>
      <c r="N50" s="50">
        <v>0.84965286613427471</v>
      </c>
      <c r="O50" s="50">
        <v>0.8359636597594593</v>
      </c>
      <c r="P50" s="50">
        <v>0.71031728437287822</v>
      </c>
      <c r="Q50" s="38">
        <v>20.384722163417631</v>
      </c>
      <c r="R50" s="52"/>
    </row>
    <row r="51" spans="1:19" x14ac:dyDescent="0.25">
      <c r="A51" s="69" t="s">
        <v>28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54"/>
      <c r="R51" s="52"/>
    </row>
    <row r="52" spans="1:19" x14ac:dyDescent="0.25">
      <c r="A52" s="43">
        <v>10</v>
      </c>
      <c r="B52" s="50">
        <v>0.66683983407647496</v>
      </c>
      <c r="C52" s="50">
        <v>0.77877879975358288</v>
      </c>
      <c r="D52" s="50">
        <v>0.72215231336270713</v>
      </c>
      <c r="E52" s="50">
        <v>0.760700076095703</v>
      </c>
      <c r="F52" s="50" t="s">
        <v>29</v>
      </c>
      <c r="G52" s="50">
        <v>0.71606914234002683</v>
      </c>
      <c r="H52" s="50">
        <v>0.7137846529003733</v>
      </c>
      <c r="I52" s="50">
        <v>0.6887314174956205</v>
      </c>
      <c r="J52" s="50">
        <v>0.69575705503555518</v>
      </c>
      <c r="K52" s="50">
        <v>0.77423951889167664</v>
      </c>
      <c r="L52" s="50">
        <v>0.70544635078616558</v>
      </c>
      <c r="M52" s="51">
        <v>0.53511719050926421</v>
      </c>
      <c r="N52" s="50">
        <v>0.60678407793525035</v>
      </c>
      <c r="O52" s="50">
        <v>0.73216724566654812</v>
      </c>
      <c r="P52" s="50">
        <v>0.72806006116220612</v>
      </c>
      <c r="Q52" s="38">
        <v>20.515102627896127</v>
      </c>
      <c r="R52" s="52"/>
      <c r="S52" s="42"/>
    </row>
    <row r="53" spans="1:19" x14ac:dyDescent="0.25">
      <c r="A53" s="37">
        <v>11</v>
      </c>
      <c r="B53" s="50">
        <v>0.71904932292084489</v>
      </c>
      <c r="C53" s="50">
        <v>0.75872053314936949</v>
      </c>
      <c r="D53" s="50">
        <v>0.75441871369129176</v>
      </c>
      <c r="E53" s="50">
        <v>0.77783375833211743</v>
      </c>
      <c r="F53" s="50" t="s">
        <v>29</v>
      </c>
      <c r="G53" s="50">
        <v>0.7430740297102002</v>
      </c>
      <c r="H53" s="50">
        <v>0.75038829068710722</v>
      </c>
      <c r="I53" s="50">
        <v>0.71291613986714186</v>
      </c>
      <c r="J53" s="50">
        <v>0.70615279047663559</v>
      </c>
      <c r="K53" s="50">
        <v>0.76149097457992665</v>
      </c>
      <c r="L53" s="50">
        <v>0.73977771174271234</v>
      </c>
      <c r="M53" s="51">
        <v>1.8386955091450814</v>
      </c>
      <c r="N53" s="50">
        <v>0.76629014933122896</v>
      </c>
      <c r="O53" s="50">
        <v>0.74727550542722831</v>
      </c>
      <c r="P53" s="50">
        <v>0.7560161078669706</v>
      </c>
      <c r="Q53" s="55">
        <v>8.8667881889953879</v>
      </c>
      <c r="R53" s="52"/>
    </row>
    <row r="54" spans="1:19" x14ac:dyDescent="0.25">
      <c r="A54" s="37">
        <v>12</v>
      </c>
      <c r="B54" s="50">
        <v>0.73243654133834812</v>
      </c>
      <c r="C54" s="50">
        <v>0.7820205832629471</v>
      </c>
      <c r="D54" s="50">
        <v>0.75463200476787617</v>
      </c>
      <c r="E54" s="50">
        <v>0.77603451021286318</v>
      </c>
      <c r="F54" s="50" t="s">
        <v>29</v>
      </c>
      <c r="G54" s="50">
        <v>0.75520124060552174</v>
      </c>
      <c r="H54" s="50">
        <v>0.75322556698719478</v>
      </c>
      <c r="I54" s="50">
        <v>0.7108775517765813</v>
      </c>
      <c r="J54" s="50">
        <v>0.7243442185597716</v>
      </c>
      <c r="K54" s="50">
        <v>0.7693661148512061</v>
      </c>
      <c r="L54" s="50">
        <v>0.74420490151429419</v>
      </c>
      <c r="M54" s="51">
        <v>0.46135065977965678</v>
      </c>
      <c r="N54" s="50">
        <v>0.78475593955875167</v>
      </c>
      <c r="O54" s="50">
        <v>0.76178162439860253</v>
      </c>
      <c r="P54" s="50">
        <v>0.76265960490373408</v>
      </c>
      <c r="Q54" s="55">
        <v>0</v>
      </c>
      <c r="R54" s="52"/>
    </row>
    <row r="55" spans="1:19" x14ac:dyDescent="0.25">
      <c r="A55" s="42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42"/>
      <c r="R55" s="42"/>
    </row>
    <row r="56" spans="1:19" x14ac:dyDescent="0.25">
      <c r="A56" s="48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48"/>
      <c r="R56" s="42"/>
    </row>
    <row r="57" spans="1:19" x14ac:dyDescent="0.25">
      <c r="A57" s="48"/>
      <c r="B57" s="57"/>
      <c r="C57" s="57"/>
      <c r="D57" s="57"/>
      <c r="E57" s="57"/>
      <c r="F57" s="57"/>
      <c r="G57" s="58"/>
      <c r="H57" s="57"/>
      <c r="I57" s="57"/>
      <c r="J57" s="57"/>
      <c r="K57" s="57"/>
      <c r="L57" s="57"/>
      <c r="M57" s="57"/>
      <c r="N57" s="57"/>
      <c r="O57" s="57"/>
      <c r="P57" s="57"/>
      <c r="Q57" s="48"/>
      <c r="R57" s="42"/>
    </row>
    <row r="58" spans="1:19" x14ac:dyDescent="0.25">
      <c r="A58" s="48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8"/>
      <c r="Q58" s="48"/>
      <c r="R58" s="42"/>
    </row>
    <row r="59" spans="1:19" x14ac:dyDescent="0.25">
      <c r="A59" s="48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48"/>
      <c r="R59" s="42"/>
    </row>
    <row r="60" spans="1:19" x14ac:dyDescent="0.25">
      <c r="A60" s="48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48"/>
      <c r="R60" s="42"/>
    </row>
    <row r="61" spans="1:19" x14ac:dyDescent="0.25">
      <c r="A61" s="48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48"/>
      <c r="R61" s="42"/>
    </row>
    <row r="62" spans="1:19" x14ac:dyDescent="0.25">
      <c r="A62" s="4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48"/>
      <c r="R62" s="42"/>
    </row>
    <row r="63" spans="1:19" x14ac:dyDescent="0.25">
      <c r="A63" s="48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48"/>
      <c r="R63" s="42"/>
    </row>
    <row r="64" spans="1:19" x14ac:dyDescent="0.25">
      <c r="A64" s="48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48"/>
      <c r="R64" s="42"/>
    </row>
    <row r="65" spans="1:17" x14ac:dyDescent="0.25">
      <c r="A65" s="48"/>
      <c r="B65" s="58"/>
      <c r="C65" s="58"/>
      <c r="D65" s="58"/>
      <c r="E65" s="57"/>
      <c r="F65" s="57"/>
      <c r="G65" s="57"/>
      <c r="H65" s="58"/>
      <c r="I65" s="57"/>
      <c r="J65" s="57"/>
      <c r="K65" s="58"/>
      <c r="L65" s="57"/>
      <c r="M65" s="57"/>
      <c r="N65" s="57"/>
      <c r="O65" s="57"/>
      <c r="P65" s="58"/>
      <c r="Q65" s="48"/>
    </row>
    <row r="66" spans="1:17" x14ac:dyDescent="0.25">
      <c r="A66" s="48"/>
      <c r="B66" s="57"/>
      <c r="C66" s="57"/>
      <c r="D66" s="58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48"/>
    </row>
    <row r="67" spans="1:17" x14ac:dyDescent="0.25">
      <c r="A67" s="48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48"/>
    </row>
    <row r="68" spans="1:17" x14ac:dyDescent="0.25">
      <c r="A68" s="48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48"/>
    </row>
    <row r="69" spans="1:17" x14ac:dyDescent="0.25">
      <c r="A69" s="48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48"/>
    </row>
    <row r="70" spans="1:17" x14ac:dyDescent="0.25">
      <c r="A70" s="48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48"/>
    </row>
    <row r="71" spans="1:17" x14ac:dyDescent="0.25">
      <c r="A71" s="48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48"/>
    </row>
    <row r="72" spans="1:17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</row>
    <row r="73" spans="1:17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4" spans="1:17" x14ac:dyDescent="0.25">
      <c r="A74" s="4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x14ac:dyDescent="0.25">
      <c r="A75" s="48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48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48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48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x14ac:dyDescent="0.25">
      <c r="A79" s="48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x14ac:dyDescent="0.25">
      <c r="A80" s="48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</row>
    <row r="83" spans="1:17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8"/>
    </row>
    <row r="85" spans="1:17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8"/>
    </row>
  </sheetData>
  <sheetProtection password="DC07" sheet="1" objects="1" scenarios="1" selectLockedCells="1" selectUnlockedCells="1"/>
  <mergeCells count="16">
    <mergeCell ref="A47:P47"/>
    <mergeCell ref="A51:P51"/>
    <mergeCell ref="Q23:Q24"/>
    <mergeCell ref="A23:A24"/>
    <mergeCell ref="A2:S2"/>
    <mergeCell ref="B4:P4"/>
    <mergeCell ref="Q4:Q5"/>
    <mergeCell ref="R4:R5"/>
    <mergeCell ref="C19:K19"/>
    <mergeCell ref="A21:R21"/>
    <mergeCell ref="A4:A5"/>
    <mergeCell ref="A41:A42"/>
    <mergeCell ref="B23:P23"/>
    <mergeCell ref="A39:Q39"/>
    <mergeCell ref="B41:P41"/>
    <mergeCell ref="A43:P4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LABS</Ringtest>
    <Jaar xmlns="08cda046-0f15-45eb-a9d5-77306d3264cd">2013</Jaar>
    <DEEL xmlns="08cda046-0f15-45eb-a9d5-77306d3264cd">Deel 3</DEEL>
    <Publicatiedatum xmlns="dda9e79c-c62e-445e-b991-197574827cb3">2021-05-25T07:55:40+00:00</Publicatiedatum>
    <Distributie_x0020_datum xmlns="eba2475f-4c5c-418a-90c2-2b36802fc485">25 januari 2012</Distributie_x0020_datum>
    <PublicURL xmlns="08cda046-0f15-45eb-a9d5-77306d3264cd">https://reflabos.vito.be/ree/LABS_2013-4_Deel3.xlsx</Public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97B689-7677-4EC1-98F0-6D0A19B159F8}"/>
</file>

<file path=customXml/itemProps2.xml><?xml version="1.0" encoding="utf-8"?>
<ds:datastoreItem xmlns:ds="http://schemas.openxmlformats.org/officeDocument/2006/customXml" ds:itemID="{6FB74008-A169-4A18-9E91-3916934F100A}"/>
</file>

<file path=customXml/itemProps3.xml><?xml version="1.0" encoding="utf-8"?>
<ds:datastoreItem xmlns:ds="http://schemas.openxmlformats.org/officeDocument/2006/customXml" ds:itemID="{F95B91A7-EC86-4052-8D32-514962596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TOC stap 1</vt:lpstr>
      <vt:lpstr>TOC stap 2</vt:lpstr>
      <vt:lpstr>TOC stap 3</vt:lpstr>
      <vt:lpstr>TOC stap 13</vt:lpstr>
      <vt:lpstr>RRF</vt:lpstr>
      <vt:lpstr>'TOC stap 1'!Print_Area</vt:lpstr>
      <vt:lpstr>'TOC stap 13'!Print_Area</vt:lpstr>
      <vt:lpstr>'TOC stap 2'!Print_Area</vt:lpstr>
      <vt:lpstr>'TOC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2013-4</dc:title>
  <dc:creator>BAEYENSB</dc:creator>
  <cp:lastModifiedBy>Meynen Greet</cp:lastModifiedBy>
  <cp:lastPrinted>2013-08-28T07:21:24Z</cp:lastPrinted>
  <dcterms:created xsi:type="dcterms:W3CDTF">2010-09-21T12:11:22Z</dcterms:created>
  <dcterms:modified xsi:type="dcterms:W3CDTF">2019-05-21T13:08:45Z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6600</vt:r8>
  </property>
  <property fmtid="{D5CDD505-2E9C-101B-9397-08002B2CF9AE}" pid="4" name="DEEL">
    <vt:lpwstr>Deel 3</vt:lpwstr>
  </property>
</Properties>
</file>