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05" windowWidth="21105" windowHeight="9975" tabRatio="849"/>
  </bookViews>
  <sheets>
    <sheet name="TOC stap 1" sheetId="33" r:id="rId1"/>
    <sheet name="TOC stap 2" sheetId="34" r:id="rId2"/>
    <sheet name="TOC stap 3" sheetId="29" r:id="rId3"/>
    <sheet name="TOC stap 13" sheetId="30" r:id="rId4"/>
    <sheet name="RRF" sheetId="35" r:id="rId5"/>
  </sheets>
  <definedNames>
    <definedName name="_xlnm.Print_Area" localSheetId="0">'TOC stap 1'!$A$1:$W$20</definedName>
    <definedName name="_xlnm.Print_Area" localSheetId="3">'TOC stap 13'!$A$1:$W$19</definedName>
    <definedName name="_xlnm.Print_Area" localSheetId="1">'TOC stap 2'!$A$1:$W$19</definedName>
    <definedName name="_xlnm.Print_Area" localSheetId="2">'TOC stap 3'!$A$1:$W$19</definedName>
  </definedNames>
  <calcPr calcId="145621"/>
</workbook>
</file>

<file path=xl/calcChain.xml><?xml version="1.0" encoding="utf-8"?>
<calcChain xmlns="http://schemas.openxmlformats.org/spreadsheetml/2006/main">
  <c r="F25" i="33" l="1"/>
  <c r="E25" i="29" l="1"/>
  <c r="E24" i="29"/>
  <c r="E23" i="29"/>
  <c r="E22" i="29"/>
  <c r="E21" i="29"/>
  <c r="E20" i="29"/>
  <c r="E19" i="29"/>
  <c r="E18" i="29"/>
  <c r="E17" i="29"/>
  <c r="E26" i="29"/>
  <c r="E15" i="29"/>
  <c r="E14" i="29"/>
  <c r="E13" i="29"/>
  <c r="E16" i="29"/>
  <c r="E12" i="29"/>
  <c r="E11" i="29"/>
  <c r="E25" i="30"/>
  <c r="E24" i="30"/>
  <c r="E23" i="30"/>
  <c r="E22" i="30"/>
  <c r="E21" i="30"/>
  <c r="E20" i="30"/>
  <c r="E19" i="30"/>
  <c r="E18" i="30"/>
  <c r="E17" i="30"/>
  <c r="E26" i="30"/>
  <c r="E15" i="30"/>
  <c r="E14" i="30"/>
  <c r="E13" i="30"/>
  <c r="E16" i="30"/>
  <c r="E12" i="30"/>
  <c r="E11" i="30"/>
  <c r="E25" i="34"/>
  <c r="E24" i="34"/>
  <c r="E23" i="34"/>
  <c r="E22" i="34"/>
  <c r="E21" i="34"/>
  <c r="E20" i="34"/>
  <c r="E19" i="34"/>
  <c r="E18" i="34"/>
  <c r="E17" i="34"/>
  <c r="E26" i="34"/>
  <c r="E15" i="34"/>
  <c r="E14" i="34"/>
  <c r="E13" i="34"/>
  <c r="E16" i="34"/>
  <c r="E12" i="34"/>
  <c r="E11" i="34"/>
  <c r="E12" i="33"/>
  <c r="E16" i="33"/>
  <c r="E13" i="33"/>
  <c r="E14" i="33"/>
  <c r="E15" i="33"/>
  <c r="E26" i="33"/>
  <c r="E17" i="33"/>
  <c r="E18" i="33"/>
  <c r="E19" i="33"/>
  <c r="E20" i="33"/>
  <c r="E21" i="33"/>
  <c r="E22" i="33"/>
  <c r="E23" i="33"/>
  <c r="E24" i="33"/>
  <c r="E25" i="33"/>
  <c r="E11" i="33"/>
  <c r="F24" i="33" l="1"/>
  <c r="H25" i="33" s="1"/>
  <c r="I25" i="33"/>
  <c r="I26" i="33"/>
  <c r="F24" i="34"/>
  <c r="I25" i="34"/>
  <c r="F25" i="34"/>
  <c r="I26" i="34"/>
  <c r="F24" i="29"/>
  <c r="H25" i="29" s="1"/>
  <c r="I25" i="29"/>
  <c r="F25" i="29"/>
  <c r="I26" i="29"/>
  <c r="F24" i="30"/>
  <c r="I25" i="30"/>
  <c r="F25" i="30"/>
  <c r="I26" i="30"/>
  <c r="H25" i="30" l="1"/>
  <c r="I20" i="30"/>
  <c r="I21" i="30"/>
  <c r="I22" i="30"/>
  <c r="I23" i="30"/>
  <c r="I24" i="30"/>
  <c r="Q54" i="35"/>
  <c r="P54" i="35"/>
  <c r="O54" i="35"/>
  <c r="N54" i="35"/>
  <c r="M54" i="35"/>
  <c r="L54" i="35"/>
  <c r="K54" i="35"/>
  <c r="J54" i="35"/>
  <c r="I54" i="35"/>
  <c r="H54" i="35"/>
  <c r="G54" i="35"/>
  <c r="F54" i="35"/>
  <c r="E54" i="35"/>
  <c r="D54" i="35"/>
  <c r="C54" i="35"/>
  <c r="B54" i="35"/>
  <c r="Q53" i="35"/>
  <c r="P53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C53" i="35"/>
  <c r="B53" i="35"/>
  <c r="Q52" i="35"/>
  <c r="P52" i="35"/>
  <c r="O52" i="35"/>
  <c r="N52" i="35"/>
  <c r="M52" i="35"/>
  <c r="L52" i="35"/>
  <c r="K52" i="35"/>
  <c r="J52" i="35"/>
  <c r="I52" i="35"/>
  <c r="H52" i="35"/>
  <c r="G52" i="35"/>
  <c r="F52" i="35"/>
  <c r="E52" i="35"/>
  <c r="D52" i="35"/>
  <c r="C52" i="35"/>
  <c r="B52" i="35"/>
  <c r="Q50" i="35"/>
  <c r="P50" i="35"/>
  <c r="O50" i="35"/>
  <c r="N50" i="35"/>
  <c r="M50" i="35"/>
  <c r="L50" i="35"/>
  <c r="K50" i="35"/>
  <c r="J50" i="35"/>
  <c r="I50" i="35"/>
  <c r="H50" i="35"/>
  <c r="G50" i="35"/>
  <c r="F50" i="35"/>
  <c r="E50" i="35"/>
  <c r="D50" i="35"/>
  <c r="C50" i="35"/>
  <c r="B50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B49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Q45" i="35"/>
  <c r="P45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B45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C44" i="35"/>
  <c r="B44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B34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B33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B32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B31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B28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B27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D5" i="30" l="1"/>
  <c r="D5" i="29"/>
  <c r="D5" i="34"/>
  <c r="D5" i="33"/>
  <c r="I20" i="29"/>
  <c r="I21" i="29"/>
  <c r="I22" i="29"/>
  <c r="I23" i="29"/>
  <c r="I24" i="29"/>
  <c r="I20" i="34"/>
  <c r="I21" i="34"/>
  <c r="I22" i="34"/>
  <c r="I23" i="34"/>
  <c r="I24" i="34"/>
  <c r="I20" i="33"/>
  <c r="I21" i="33"/>
  <c r="I22" i="33"/>
  <c r="I23" i="33"/>
  <c r="I24" i="33"/>
  <c r="F12" i="33"/>
  <c r="F23" i="29"/>
  <c r="H24" i="29" s="1"/>
  <c r="F22" i="29"/>
  <c r="H23" i="29" s="1"/>
  <c r="F21" i="29"/>
  <c r="H22" i="29" s="1"/>
  <c r="F20" i="29"/>
  <c r="F19" i="29"/>
  <c r="H20" i="29" s="1"/>
  <c r="F18" i="29"/>
  <c r="F17" i="29"/>
  <c r="F26" i="29"/>
  <c r="H26" i="29" s="1"/>
  <c r="F15" i="29"/>
  <c r="F14" i="29"/>
  <c r="F13" i="29"/>
  <c r="F16" i="29"/>
  <c r="F12" i="29"/>
  <c r="F11" i="29"/>
  <c r="F23" i="30"/>
  <c r="H24" i="30" s="1"/>
  <c r="F22" i="30"/>
  <c r="F21" i="30"/>
  <c r="H22" i="30" s="1"/>
  <c r="F20" i="30"/>
  <c r="H21" i="30" s="1"/>
  <c r="F19" i="30"/>
  <c r="H20" i="30" s="1"/>
  <c r="F18" i="30"/>
  <c r="F17" i="30"/>
  <c r="F26" i="30"/>
  <c r="H26" i="30" s="1"/>
  <c r="F15" i="30"/>
  <c r="F14" i="30"/>
  <c r="F13" i="30"/>
  <c r="F16" i="30"/>
  <c r="F12" i="30"/>
  <c r="F11" i="30"/>
  <c r="F23" i="34"/>
  <c r="H24" i="34" s="1"/>
  <c r="F22" i="34"/>
  <c r="F21" i="34"/>
  <c r="H22" i="34" s="1"/>
  <c r="F20" i="34"/>
  <c r="H21" i="34" s="1"/>
  <c r="F19" i="34"/>
  <c r="F18" i="34"/>
  <c r="F17" i="34"/>
  <c r="F26" i="34"/>
  <c r="F15" i="34"/>
  <c r="F14" i="34"/>
  <c r="F13" i="34"/>
  <c r="F16" i="34"/>
  <c r="F12" i="34"/>
  <c r="F11" i="34"/>
  <c r="F11" i="33"/>
  <c r="F16" i="33"/>
  <c r="F13" i="33"/>
  <c r="F14" i="33"/>
  <c r="F15" i="33"/>
  <c r="F26" i="33"/>
  <c r="H26" i="33" s="1"/>
  <c r="F17" i="33"/>
  <c r="F18" i="33"/>
  <c r="F19" i="33"/>
  <c r="F20" i="33"/>
  <c r="F21" i="33"/>
  <c r="H22" i="33" s="1"/>
  <c r="F22" i="33"/>
  <c r="F23" i="33"/>
  <c r="H24" i="33" s="1"/>
  <c r="H21" i="33" l="1"/>
  <c r="H20" i="33"/>
  <c r="H23" i="33"/>
  <c r="H25" i="34"/>
  <c r="H26" i="34"/>
  <c r="H23" i="34"/>
  <c r="H20" i="34"/>
  <c r="H21" i="29"/>
  <c r="H23" i="30"/>
  <c r="I17" i="30"/>
  <c r="I18" i="30"/>
  <c r="I19" i="30"/>
  <c r="H11" i="30"/>
  <c r="H12" i="30"/>
  <c r="H13" i="30"/>
  <c r="H14" i="30"/>
  <c r="H15" i="30"/>
  <c r="H16" i="30"/>
  <c r="H17" i="30"/>
  <c r="H18" i="30"/>
  <c r="H19" i="30"/>
  <c r="I11" i="29" l="1"/>
  <c r="I12" i="29"/>
  <c r="I13" i="29"/>
  <c r="I14" i="29"/>
  <c r="I15" i="29"/>
  <c r="I16" i="29"/>
  <c r="I17" i="29"/>
  <c r="I18" i="29"/>
  <c r="I19" i="29"/>
  <c r="H11" i="29"/>
  <c r="H12" i="29"/>
  <c r="H13" i="29"/>
  <c r="H14" i="29"/>
  <c r="H15" i="29"/>
  <c r="H16" i="29"/>
  <c r="H17" i="29"/>
  <c r="H18" i="29"/>
  <c r="H19" i="29"/>
  <c r="I17" i="34"/>
  <c r="I18" i="34"/>
  <c r="I19" i="34"/>
  <c r="H11" i="34"/>
  <c r="H12" i="34"/>
  <c r="H13" i="34"/>
  <c r="H14" i="34"/>
  <c r="H15" i="34"/>
  <c r="H16" i="34"/>
  <c r="H17" i="34"/>
  <c r="H18" i="34"/>
  <c r="H19" i="34"/>
  <c r="H11" i="33" l="1"/>
  <c r="H12" i="33"/>
  <c r="H13" i="33"/>
  <c r="H14" i="33"/>
  <c r="H15" i="33"/>
  <c r="H16" i="33"/>
  <c r="H17" i="33"/>
  <c r="H18" i="33"/>
  <c r="H19" i="33"/>
  <c r="I11" i="33"/>
  <c r="I12" i="33"/>
  <c r="I13" i="33"/>
  <c r="I14" i="33"/>
  <c r="I15" i="33"/>
  <c r="I16" i="33"/>
  <c r="I17" i="33"/>
  <c r="I18" i="33"/>
  <c r="I19" i="33"/>
  <c r="I16" i="34" l="1"/>
  <c r="I15" i="34"/>
  <c r="I14" i="34"/>
  <c r="I13" i="34"/>
  <c r="I12" i="34"/>
  <c r="I11" i="34"/>
  <c r="I16" i="30"/>
  <c r="I15" i="30"/>
  <c r="I14" i="30"/>
  <c r="I13" i="30"/>
  <c r="I12" i="30"/>
  <c r="I11" i="30"/>
</calcChain>
</file>

<file path=xl/sharedStrings.xml><?xml version="1.0" encoding="utf-8"?>
<sst xmlns="http://schemas.openxmlformats.org/spreadsheetml/2006/main" count="118" uniqueCount="39">
  <si>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</si>
  <si>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</si>
  <si>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</si>
  <si>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</si>
  <si>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</si>
  <si>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</si>
  <si>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</si>
  <si>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</si>
  <si>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</si>
  <si>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TOC stap 1</t>
  </si>
  <si>
    <t>TOC stap 2</t>
  </si>
  <si>
    <t>TOC stap 13</t>
  </si>
  <si>
    <t>TOC stap 3</t>
  </si>
  <si>
    <t>Resultaat</t>
  </si>
  <si>
    <t>Stap</t>
  </si>
  <si>
    <t>Labo</t>
  </si>
  <si>
    <t>Ref</t>
  </si>
  <si>
    <t>Component</t>
  </si>
  <si>
    <t>Zuurstof-</t>
  </si>
  <si>
    <t>gehalte%</t>
  </si>
  <si>
    <t>Tabel 2: gemeten concentraties (mgC/Nm³)(*) tijdens de interlaboratoriumvergelijking</t>
  </si>
  <si>
    <t>(*) normaalcondities gerefereerd naar 101,3kPa, 0°C, droog gas</t>
  </si>
  <si>
    <t>Tabel 3: Afwijking (%) van de resultaten van de deelnemers t.o.v. de referentiewaarde</t>
  </si>
  <si>
    <t>Tabel 5: Relatieve respons factoren (RRF) voor dichloormethaan, aceton en benzeen bij verschillende zuurstofgehaltes</t>
  </si>
  <si>
    <t>45,75</t>
  </si>
  <si>
    <t>68,67</t>
  </si>
  <si>
    <t>92,32</t>
  </si>
  <si>
    <t>Statistisch gemiddelde:</t>
  </si>
  <si>
    <t>Statistisch standaard afw. abs.:</t>
  </si>
  <si>
    <t>Statistisch standaard afw. rel.:</t>
  </si>
  <si>
    <t>92,68</t>
  </si>
  <si>
    <t>2,125</t>
  </si>
  <si>
    <t>2,206</t>
  </si>
  <si>
    <t>46,35</t>
  </si>
  <si>
    <t>1,994</t>
  </si>
  <si>
    <t>propaan</t>
  </si>
  <si>
    <t>1,1,1-trichloorethaan</t>
  </si>
  <si>
    <t>ethylbenzeen</t>
  </si>
  <si>
    <t>2-butanon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</si>
</sst>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5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1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0" xfId="0" applyFont="1" applyBorder="1"/>
    <xf numFmtId="0" fontId="5" fillId="0" borderId="0" xfId="0" quotePrefix="1" applyFont="1" applyBorder="1"/>
    <xf numFmtId="0" fontId="4" fillId="0" borderId="6" xfId="1" applyFont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2" fontId="5" fillId="0" borderId="3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5" applyNumberFormat="1" applyFont="1" applyBorder="1"/>
    <xf numFmtId="0" fontId="4" fillId="0" borderId="0" xfId="1" applyFont="1"/>
    <xf numFmtId="0" fontId="4" fillId="0" borderId="0" xfId="1" applyFont="1" applyFill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6" fontId="4" fillId="0" borderId="4" xfId="5" applyNumberFormat="1" applyFont="1" applyBorder="1" applyAlignment="1">
      <alignment horizontal="center"/>
    </xf>
    <xf numFmtId="166" fontId="11" fillId="0" borderId="4" xfId="5" applyNumberFormat="1" applyFont="1" applyBorder="1" applyAlignment="1">
      <alignment horizontal="center"/>
    </xf>
    <xf numFmtId="166" fontId="4" fillId="0" borderId="3" xfId="5" applyNumberFormat="1" applyFont="1" applyBorder="1" applyAlignment="1">
      <alignment horizontal="center"/>
    </xf>
    <xf numFmtId="166" fontId="11" fillId="0" borderId="3" xfId="5" applyNumberFormat="1" applyFont="1" applyBorder="1" applyAlignment="1">
      <alignment horizontal="center"/>
    </xf>
    <xf numFmtId="166" fontId="14" fillId="0" borderId="3" xfId="5" applyNumberFormat="1" applyFont="1" applyFill="1" applyBorder="1" applyAlignment="1">
      <alignment horizontal="center"/>
    </xf>
    <xf numFmtId="166" fontId="14" fillId="0" borderId="3" xfId="5" applyNumberFormat="1" applyFont="1" applyBorder="1" applyAlignment="1">
      <alignment horizontal="center"/>
    </xf>
    <xf numFmtId="166" fontId="5" fillId="0" borderId="0" xfId="0" applyNumberFormat="1" applyFont="1"/>
    <xf numFmtId="2" fontId="4" fillId="0" borderId="0" xfId="1" applyNumberFormat="1" applyFont="1" applyBorder="1" applyAlignment="1">
      <alignment horizontal="center" vertical="center"/>
    </xf>
    <xf numFmtId="2" fontId="4" fillId="0" borderId="0" xfId="4" applyNumberFormat="1" applyFont="1" applyFill="1" applyBorder="1" applyAlignment="1" applyProtection="1">
      <alignment horizontal="center" vertical="center"/>
      <protection locked="0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1" applyNumberFormat="1" applyFont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1" fontId="4" fillId="0" borderId="0" xfId="1" applyNumberFormat="1" applyFont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12" fillId="0" borderId="0" xfId="1" applyNumberFormat="1" applyFont="1" applyBorder="1" applyAlignment="1">
      <alignment horizontal="center"/>
    </xf>
    <xf numFmtId="9" fontId="5" fillId="2" borderId="0" xfId="5" applyFont="1" applyFill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right" vertical="center"/>
    </xf>
    <xf numFmtId="2" fontId="0" fillId="3" borderId="0" xfId="0" applyNumberFormat="1" applyFont="1" applyFill="1" applyBorder="1" applyAlignment="1">
      <alignment horizontal="center"/>
    </xf>
    <xf numFmtId="2" fontId="15" fillId="5" borderId="0" xfId="0" applyNumberFormat="1" applyFont="1" applyFill="1" applyBorder="1" applyAlignment="1">
      <alignment horizontal="center"/>
    </xf>
    <xf numFmtId="2" fontId="15" fillId="4" borderId="0" xfId="0" applyNumberFormat="1" applyFont="1" applyFill="1" applyBorder="1" applyAlignment="1">
      <alignment horizontal="center"/>
    </xf>
    <xf numFmtId="0" fontId="4" fillId="0" borderId="0" xfId="1" applyFont="1" applyFill="1"/>
    <xf numFmtId="0" fontId="5" fillId="0" borderId="0" xfId="0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7" xfId="0" applyBorder="1"/>
    <xf numFmtId="0" fontId="4" fillId="0" borderId="8" xfId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2 2" xfId="6"/>
    <cellStyle name="Normal 3" xfId="2"/>
    <cellStyle name="Normal 4" xfId="3"/>
    <cellStyle name="Percent" xfId="5" builtinId="5"/>
    <cellStyle name="Percent 2" xfId="4"/>
  </cellStyles>
  <dxfs count="8">
    <dxf>
      <font>
        <color auto="1"/>
      </font>
      <fill>
        <patternFill>
          <bgColor rgb="FFFF5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5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1'!$C$11:$C$26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1'!$H$11:$H$26</c:f>
              <c:numCache>
                <c:formatCode>0.000</c:formatCode>
                <c:ptCount val="16"/>
                <c:pt idx="0">
                  <c:v>0.97049180327868856</c:v>
                </c:pt>
                <c:pt idx="1">
                  <c:v>0.96612021857923513</c:v>
                </c:pt>
                <c:pt idx="2">
                  <c:v>0.99016393442622941</c:v>
                </c:pt>
                <c:pt idx="3">
                  <c:v>0.95081967213114749</c:v>
                </c:pt>
                <c:pt idx="4">
                  <c:v>1.0207650273224045</c:v>
                </c:pt>
                <c:pt idx="5">
                  <c:v>1.0032786885245901</c:v>
                </c:pt>
                <c:pt idx="6">
                  <c:v>0.99672131147540977</c:v>
                </c:pt>
                <c:pt idx="7">
                  <c:v>1.0316939890710382</c:v>
                </c:pt>
                <c:pt idx="8">
                  <c:v>1.0120218579234972</c:v>
                </c:pt>
                <c:pt idx="9">
                  <c:v>0.99672131147540977</c:v>
                </c:pt>
                <c:pt idx="10">
                  <c:v>1.0469945355191257</c:v>
                </c:pt>
                <c:pt idx="11">
                  <c:v>1.0295081967213116</c:v>
                </c:pt>
                <c:pt idx="12">
                  <c:v>1.0513661202185793</c:v>
                </c:pt>
                <c:pt idx="13">
                  <c:v>1.0928961748633881</c:v>
                </c:pt>
                <c:pt idx="14">
                  <c:v>1.0273224043715847</c:v>
                </c:pt>
                <c:pt idx="15">
                  <c:v>1.0622950819672132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1'!$I$11:$I$26</c:f>
              <c:numCache>
                <c:formatCode>0.00</c:formatCode>
                <c:ptCount val="16"/>
                <c:pt idx="0">
                  <c:v>1.0146448087431694</c:v>
                </c:pt>
                <c:pt idx="1">
                  <c:v>1.0146448087431694</c:v>
                </c:pt>
                <c:pt idx="2">
                  <c:v>1.0146448087431694</c:v>
                </c:pt>
                <c:pt idx="3">
                  <c:v>1.0146448087431694</c:v>
                </c:pt>
                <c:pt idx="4">
                  <c:v>1.0146448087431694</c:v>
                </c:pt>
                <c:pt idx="5">
                  <c:v>1.0146448087431694</c:v>
                </c:pt>
                <c:pt idx="6">
                  <c:v>1.0146448087431694</c:v>
                </c:pt>
                <c:pt idx="7">
                  <c:v>1.0146448087431694</c:v>
                </c:pt>
                <c:pt idx="8">
                  <c:v>1.0146448087431694</c:v>
                </c:pt>
                <c:pt idx="9">
                  <c:v>1.0146448087431694</c:v>
                </c:pt>
                <c:pt idx="10">
                  <c:v>1.0146448087431694</c:v>
                </c:pt>
                <c:pt idx="11">
                  <c:v>1.0146448087431694</c:v>
                </c:pt>
                <c:pt idx="12">
                  <c:v>1.0146448087431694</c:v>
                </c:pt>
                <c:pt idx="13">
                  <c:v>1.0146448087431694</c:v>
                </c:pt>
                <c:pt idx="14">
                  <c:v>1.0146448087431694</c:v>
                </c:pt>
                <c:pt idx="15">
                  <c:v>1.0146448087431694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9024"/>
        <c:axId val="39177216"/>
      </c:lineChart>
      <c:catAx>
        <c:axId val="3916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9177216"/>
        <c:crosses val="autoZero"/>
        <c:auto val="1"/>
        <c:lblAlgn val="ctr"/>
        <c:lblOffset val="100"/>
        <c:noMultiLvlLbl val="1"/>
      </c:catAx>
      <c:valAx>
        <c:axId val="39177216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9169024"/>
        <c:crosses val="autoZero"/>
        <c:crossBetween val="midCat"/>
        <c:majorUnit val="2.0000000000000004E-2"/>
        <c:minorUnit val="1.0000000000000002E-3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2'!$C$11:$C$26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2'!$H$11:$H$26</c:f>
              <c:numCache>
                <c:formatCode>0.000</c:formatCode>
                <c:ptCount val="16"/>
                <c:pt idx="0">
                  <c:v>0.94562391681109192</c:v>
                </c:pt>
                <c:pt idx="1">
                  <c:v>0.97920277296360492</c:v>
                </c:pt>
                <c:pt idx="2">
                  <c:v>1.0181975736568458</c:v>
                </c:pt>
                <c:pt idx="3">
                  <c:v>0.96078856152513015</c:v>
                </c:pt>
                <c:pt idx="4">
                  <c:v>1.0041161178509532</c:v>
                </c:pt>
                <c:pt idx="5">
                  <c:v>0.9976169844020798</c:v>
                </c:pt>
                <c:pt idx="6">
                  <c:v>1.0149480069324093</c:v>
                </c:pt>
                <c:pt idx="7">
                  <c:v>1.0127816291161178</c:v>
                </c:pt>
                <c:pt idx="8">
                  <c:v>0.99003466204506085</c:v>
                </c:pt>
                <c:pt idx="9">
                  <c:v>0.99978336221837094</c:v>
                </c:pt>
                <c:pt idx="10">
                  <c:v>1.0149480069324093</c:v>
                </c:pt>
                <c:pt idx="11">
                  <c:v>1.0008665511265165</c:v>
                </c:pt>
                <c:pt idx="12">
                  <c:v>1.0539428076256498</c:v>
                </c:pt>
                <c:pt idx="13">
                  <c:v>1.0831889081455808</c:v>
                </c:pt>
                <c:pt idx="14">
                  <c:v>1.00736568457539</c:v>
                </c:pt>
                <c:pt idx="15">
                  <c:v>1.00736568457539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2'!$C$11:$C$26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2'!$I$11:$I$26</c:f>
              <c:numCache>
                <c:formatCode>0.00</c:formatCode>
                <c:ptCount val="16"/>
                <c:pt idx="0">
                  <c:v>1.0038994800693242</c:v>
                </c:pt>
                <c:pt idx="1">
                  <c:v>1.0038994800693242</c:v>
                </c:pt>
                <c:pt idx="2">
                  <c:v>1.0038994800693242</c:v>
                </c:pt>
                <c:pt idx="3">
                  <c:v>1.0038994800693242</c:v>
                </c:pt>
                <c:pt idx="4">
                  <c:v>1.0038994800693242</c:v>
                </c:pt>
                <c:pt idx="5">
                  <c:v>1.0038994800693242</c:v>
                </c:pt>
                <c:pt idx="6">
                  <c:v>1.0038994800693242</c:v>
                </c:pt>
                <c:pt idx="7">
                  <c:v>1.0038994800693242</c:v>
                </c:pt>
                <c:pt idx="8">
                  <c:v>1.0038994800693242</c:v>
                </c:pt>
                <c:pt idx="9">
                  <c:v>1.0038994800693242</c:v>
                </c:pt>
                <c:pt idx="10">
                  <c:v>1.0038994800693242</c:v>
                </c:pt>
                <c:pt idx="11">
                  <c:v>1.0038994800693242</c:v>
                </c:pt>
                <c:pt idx="12">
                  <c:v>1.0038994800693242</c:v>
                </c:pt>
                <c:pt idx="13">
                  <c:v>1.0038994800693242</c:v>
                </c:pt>
                <c:pt idx="14">
                  <c:v>1.0038994800693242</c:v>
                </c:pt>
                <c:pt idx="15">
                  <c:v>1.0038994800693242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8432"/>
        <c:axId val="42180992"/>
      </c:lineChart>
      <c:catAx>
        <c:axId val="421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2180992"/>
        <c:crosses val="autoZero"/>
        <c:auto val="1"/>
        <c:lblAlgn val="ctr"/>
        <c:lblOffset val="100"/>
        <c:noMultiLvlLbl val="1"/>
      </c:catAx>
      <c:valAx>
        <c:axId val="42180992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17843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3'!$C$11:$C$26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3'!$H$11:$H$26</c:f>
              <c:numCache>
                <c:formatCode>0.000</c:formatCode>
                <c:ptCount val="16"/>
                <c:pt idx="0">
                  <c:v>0.94218727246250178</c:v>
                </c:pt>
                <c:pt idx="1">
                  <c:v>0.99024319207805445</c:v>
                </c:pt>
                <c:pt idx="2">
                  <c:v>0.98296199213630397</c:v>
                </c:pt>
                <c:pt idx="3">
                  <c:v>0.93053735255570114</c:v>
                </c:pt>
                <c:pt idx="4">
                  <c:v>1.0164555118683558</c:v>
                </c:pt>
                <c:pt idx="5">
                  <c:v>0.9800495121596039</c:v>
                </c:pt>
                <c:pt idx="6">
                  <c:v>0.99606815203145482</c:v>
                </c:pt>
                <c:pt idx="7">
                  <c:v>1.0106305519149557</c:v>
                </c:pt>
                <c:pt idx="8">
                  <c:v>0.98441823212465407</c:v>
                </c:pt>
                <c:pt idx="9">
                  <c:v>0.99024319207805445</c:v>
                </c:pt>
                <c:pt idx="10">
                  <c:v>1.019367991845056</c:v>
                </c:pt>
                <c:pt idx="11">
                  <c:v>0.99461191204310462</c:v>
                </c:pt>
                <c:pt idx="12">
                  <c:v>1.0455803116353575</c:v>
                </c:pt>
                <c:pt idx="13">
                  <c:v>1.0776175913790593</c:v>
                </c:pt>
                <c:pt idx="14">
                  <c:v>1.0048055919615553</c:v>
                </c:pt>
                <c:pt idx="15">
                  <c:v>1.032474151740207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3'!$C$11:$C$26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3'!$I$11:$I$26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26432"/>
        <c:axId val="42228736"/>
      </c:lineChart>
      <c:catAx>
        <c:axId val="422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2228736"/>
        <c:crosses val="autoZero"/>
        <c:auto val="1"/>
        <c:lblAlgn val="ctr"/>
        <c:lblOffset val="100"/>
        <c:noMultiLvlLbl val="1"/>
      </c:catAx>
      <c:valAx>
        <c:axId val="42228736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22643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13'!$C$11:$C$26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13'!$H$11:$H$26</c:f>
              <c:numCache>
                <c:formatCode>0.000</c:formatCode>
                <c:ptCount val="16"/>
                <c:pt idx="0">
                  <c:v>0.94863387978142066</c:v>
                </c:pt>
                <c:pt idx="1">
                  <c:v>0.96830601092896174</c:v>
                </c:pt>
                <c:pt idx="2">
                  <c:v>1.0010928961748633</c:v>
                </c:pt>
                <c:pt idx="3">
                  <c:v>0.95956284153005456</c:v>
                </c:pt>
                <c:pt idx="4">
                  <c:v>1.0098360655737706</c:v>
                </c:pt>
                <c:pt idx="5">
                  <c:v>1.0054644808743169</c:v>
                </c:pt>
                <c:pt idx="6">
                  <c:v>0.98797814207650281</c:v>
                </c:pt>
                <c:pt idx="7">
                  <c:v>1.0251366120218579</c:v>
                </c:pt>
                <c:pt idx="8">
                  <c:v>1.0098360655737706</c:v>
                </c:pt>
                <c:pt idx="9">
                  <c:v>0.99016393442622941</c:v>
                </c:pt>
                <c:pt idx="10">
                  <c:v>1.0557377049180328</c:v>
                </c:pt>
                <c:pt idx="11">
                  <c:v>1.0120218579234972</c:v>
                </c:pt>
                <c:pt idx="12">
                  <c:v>1.0601092896174864</c:v>
                </c:pt>
                <c:pt idx="13">
                  <c:v>1.0928961748633881</c:v>
                </c:pt>
                <c:pt idx="14">
                  <c:v>1.0273224043715847</c:v>
                </c:pt>
                <c:pt idx="15">
                  <c:v>1.0688524590163935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13'!$C$11:$C$26</c:f>
              <c:numCache>
                <c:formatCode>0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482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748</c:v>
                </c:pt>
                <c:pt idx="14">
                  <c:v>904</c:v>
                </c:pt>
                <c:pt idx="15">
                  <c:v>961</c:v>
                </c:pt>
              </c:numCache>
            </c:numRef>
          </c:cat>
          <c:val>
            <c:numRef>
              <c:f>'TOC stap 13'!$I$11:$I$26</c:f>
              <c:numCache>
                <c:formatCode>0.00</c:formatCode>
                <c:ptCount val="16"/>
                <c:pt idx="0">
                  <c:v>1.0131147540983607</c:v>
                </c:pt>
                <c:pt idx="1">
                  <c:v>1.0131147540983607</c:v>
                </c:pt>
                <c:pt idx="2">
                  <c:v>1.0131147540983607</c:v>
                </c:pt>
                <c:pt idx="3">
                  <c:v>1.0131147540983607</c:v>
                </c:pt>
                <c:pt idx="4">
                  <c:v>1.0131147540983607</c:v>
                </c:pt>
                <c:pt idx="5">
                  <c:v>1.0131147540983607</c:v>
                </c:pt>
                <c:pt idx="6">
                  <c:v>1.0131147540983607</c:v>
                </c:pt>
                <c:pt idx="7">
                  <c:v>1.0131147540983607</c:v>
                </c:pt>
                <c:pt idx="8">
                  <c:v>1.0131147540983607</c:v>
                </c:pt>
                <c:pt idx="9">
                  <c:v>1.0131147540983607</c:v>
                </c:pt>
                <c:pt idx="10">
                  <c:v>1.0131147540983607</c:v>
                </c:pt>
                <c:pt idx="11">
                  <c:v>1.0131147540983607</c:v>
                </c:pt>
                <c:pt idx="12">
                  <c:v>1.0131147540983607</c:v>
                </c:pt>
                <c:pt idx="13">
                  <c:v>1.0131147540983607</c:v>
                </c:pt>
                <c:pt idx="14">
                  <c:v>1.0131147540983607</c:v>
                </c:pt>
                <c:pt idx="15">
                  <c:v>1.0131147540983607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1536"/>
        <c:axId val="42488192"/>
      </c:lineChart>
      <c:catAx>
        <c:axId val="424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2488192"/>
        <c:crosses val="autoZero"/>
        <c:auto val="1"/>
        <c:lblAlgn val="ctr"/>
        <c:lblOffset val="100"/>
        <c:noMultiLvlLbl val="1"/>
      </c:catAx>
      <c:valAx>
        <c:axId val="42488192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481536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9</xdr:row>
      <xdr:rowOff>107155</xdr:rowOff>
    </xdr:from>
    <xdr:to>
      <xdr:col>18</xdr:col>
      <xdr:colOff>166688</xdr:colOff>
      <xdr:row>27</xdr:row>
      <xdr:rowOff>11905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511969</xdr:colOff>
      <xdr:row>9</xdr:row>
      <xdr:rowOff>190496</xdr:rowOff>
    </xdr:from>
    <xdr:to>
      <xdr:col>18</xdr:col>
      <xdr:colOff>119062</xdr:colOff>
      <xdr:row>26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559595</xdr:colOff>
      <xdr:row>9</xdr:row>
      <xdr:rowOff>190499</xdr:rowOff>
    </xdr:from>
    <xdr:to>
      <xdr:col>18</xdr:col>
      <xdr:colOff>250031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178591</xdr:rowOff>
    </xdr:from>
    <xdr:to>
      <xdr:col>18</xdr:col>
      <xdr:colOff>35719</xdr:colOff>
      <xdr:row>26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80" zoomScaleNormal="80" workbookViewId="0">
      <selection activeCell="C11" sqref="C11:C26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9</v>
      </c>
      <c r="E1" s="14"/>
      <c r="F1" s="3"/>
    </row>
    <row r="2" spans="1:10" ht="18" x14ac:dyDescent="0.25">
      <c r="C2" s="4" t="s">
        <v>3</v>
      </c>
      <c r="D2" s="21">
        <v>45.75</v>
      </c>
      <c r="E2" s="2" t="s">
        <v>4</v>
      </c>
    </row>
    <row r="3" spans="1:10" ht="18" x14ac:dyDescent="0.25">
      <c r="C3" s="4" t="s">
        <v>27</v>
      </c>
      <c r="D3" s="21">
        <v>46.42</v>
      </c>
      <c r="E3" s="2" t="s">
        <v>4</v>
      </c>
      <c r="F3" s="5"/>
    </row>
    <row r="4" spans="1:10" ht="18" x14ac:dyDescent="0.25">
      <c r="C4" s="4" t="s">
        <v>28</v>
      </c>
      <c r="D4" s="63">
        <v>1.7969999999999999</v>
      </c>
      <c r="E4" s="2" t="s">
        <v>4</v>
      </c>
      <c r="F4" s="5"/>
    </row>
    <row r="5" spans="1:10" x14ac:dyDescent="0.25">
      <c r="C5" s="4" t="s">
        <v>29</v>
      </c>
      <c r="D5" s="19">
        <f>(D4/D3)*100</f>
        <v>3.8711762171477808</v>
      </c>
      <c r="E5" s="2" t="s">
        <v>2</v>
      </c>
      <c r="F5" s="5"/>
    </row>
    <row r="6" spans="1:10" x14ac:dyDescent="0.25">
      <c r="C6" s="4" t="s">
        <v>6</v>
      </c>
      <c r="D6" s="13">
        <v>16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31.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C10" s="17"/>
      <c r="D10" s="22"/>
      <c r="E10" s="5"/>
      <c r="F10" s="5"/>
    </row>
    <row r="11" spans="1:10" x14ac:dyDescent="0.25">
      <c r="B11" s="16"/>
      <c r="C11" s="62">
        <v>223</v>
      </c>
      <c r="D11" s="23">
        <v>44.4</v>
      </c>
      <c r="E11" s="64">
        <f t="shared" ref="E11:E26" si="0">(D11-$D$3)/$D$4</f>
        <v>-1.1240957150806918</v>
      </c>
      <c r="F11" s="20">
        <f t="shared" ref="F11:F26" si="1">((D11-$D$2)/$D$2)*100</f>
        <v>-2.9508196721311508</v>
      </c>
      <c r="H11" s="15">
        <f t="shared" ref="H11:H19" si="2">(100+F11)/100</f>
        <v>0.97049180327868856</v>
      </c>
      <c r="I11" s="2">
        <f t="shared" ref="I11:I26" si="3">1+($D$3-$D$2)/$D$2</f>
        <v>1.0146448087431694</v>
      </c>
      <c r="J11" s="61"/>
    </row>
    <row r="12" spans="1:10" x14ac:dyDescent="0.25">
      <c r="B12" s="16"/>
      <c r="C12" s="62">
        <v>225</v>
      </c>
      <c r="D12" s="23">
        <v>44.2</v>
      </c>
      <c r="E12" s="64">
        <f t="shared" si="0"/>
        <v>-1.2353923205342232</v>
      </c>
      <c r="F12" s="20">
        <f t="shared" si="1"/>
        <v>-3.3879781420764963</v>
      </c>
      <c r="H12" s="15">
        <f t="shared" si="2"/>
        <v>0.96612021857923513</v>
      </c>
      <c r="I12" s="2">
        <f t="shared" si="3"/>
        <v>1.0146448087431694</v>
      </c>
      <c r="J12" s="61"/>
    </row>
    <row r="13" spans="1:10" x14ac:dyDescent="0.25">
      <c r="A13" s="8"/>
      <c r="B13" s="17"/>
      <c r="C13" s="62">
        <v>295</v>
      </c>
      <c r="D13" s="23">
        <v>45.3</v>
      </c>
      <c r="E13" s="64">
        <f t="shared" si="0"/>
        <v>-0.62326099053979112</v>
      </c>
      <c r="F13" s="20">
        <f t="shared" si="1"/>
        <v>-0.98360655737705538</v>
      </c>
      <c r="H13" s="15">
        <f t="shared" si="2"/>
        <v>0.99016393442622941</v>
      </c>
      <c r="I13" s="2">
        <f t="shared" si="3"/>
        <v>1.0146448087431694</v>
      </c>
      <c r="J13" s="61"/>
    </row>
    <row r="14" spans="1:10" x14ac:dyDescent="0.25">
      <c r="A14" s="8"/>
      <c r="B14" s="17"/>
      <c r="C14" s="62">
        <v>339</v>
      </c>
      <c r="D14" s="23">
        <v>43.5</v>
      </c>
      <c r="E14" s="64">
        <f t="shared" si="0"/>
        <v>-1.6249304396215924</v>
      </c>
      <c r="F14" s="20">
        <f t="shared" si="1"/>
        <v>-4.918032786885246</v>
      </c>
      <c r="H14" s="15">
        <f t="shared" si="2"/>
        <v>0.95081967213114749</v>
      </c>
      <c r="I14" s="2">
        <f t="shared" si="3"/>
        <v>1.0146448087431694</v>
      </c>
      <c r="J14" s="61"/>
    </row>
    <row r="15" spans="1:10" x14ac:dyDescent="0.25">
      <c r="A15" s="7"/>
      <c r="C15" s="62">
        <v>428</v>
      </c>
      <c r="D15" s="23">
        <v>46.7</v>
      </c>
      <c r="E15" s="64">
        <f t="shared" si="0"/>
        <v>0.15581524763494778</v>
      </c>
      <c r="F15" s="20">
        <f t="shared" si="1"/>
        <v>2.0765027322404435</v>
      </c>
      <c r="H15" s="15">
        <f t="shared" si="2"/>
        <v>1.0207650273224045</v>
      </c>
      <c r="I15" s="2">
        <f t="shared" si="3"/>
        <v>1.0146448087431694</v>
      </c>
      <c r="J15" s="61"/>
    </row>
    <row r="16" spans="1:10" x14ac:dyDescent="0.25">
      <c r="C16" s="62">
        <v>482</v>
      </c>
      <c r="D16" s="23">
        <v>45.9</v>
      </c>
      <c r="E16" s="64">
        <f t="shared" si="0"/>
        <v>-0.28937117417918928</v>
      </c>
      <c r="F16" s="20">
        <f t="shared" si="1"/>
        <v>0.32786885245901326</v>
      </c>
      <c r="H16" s="15">
        <f t="shared" si="2"/>
        <v>1.0032786885245901</v>
      </c>
      <c r="I16" s="2">
        <f t="shared" si="3"/>
        <v>1.0146448087431694</v>
      </c>
      <c r="J16" s="61"/>
    </row>
    <row r="17" spans="3:10" x14ac:dyDescent="0.25">
      <c r="C17" s="62">
        <v>509</v>
      </c>
      <c r="D17" s="23">
        <v>45.6</v>
      </c>
      <c r="E17" s="64">
        <f t="shared" si="0"/>
        <v>-0.45631608235948823</v>
      </c>
      <c r="F17" s="20">
        <f t="shared" si="1"/>
        <v>-0.32786885245901326</v>
      </c>
      <c r="H17" s="15">
        <f t="shared" si="2"/>
        <v>0.99672131147540977</v>
      </c>
      <c r="I17" s="2">
        <f t="shared" si="3"/>
        <v>1.0146448087431694</v>
      </c>
      <c r="J17" s="61"/>
    </row>
    <row r="18" spans="3:10" x14ac:dyDescent="0.25">
      <c r="C18" s="62">
        <v>512</v>
      </c>
      <c r="D18" s="23">
        <v>47.2</v>
      </c>
      <c r="E18" s="64">
        <f t="shared" si="0"/>
        <v>0.43405676126878195</v>
      </c>
      <c r="F18" s="20">
        <f t="shared" si="1"/>
        <v>3.1693989071038313</v>
      </c>
      <c r="H18" s="15">
        <f t="shared" si="2"/>
        <v>1.0316939890710382</v>
      </c>
      <c r="I18" s="2">
        <f t="shared" si="3"/>
        <v>1.0146448087431694</v>
      </c>
      <c r="J18" s="61"/>
    </row>
    <row r="19" spans="3:10" x14ac:dyDescent="0.25">
      <c r="C19" s="62">
        <v>579</v>
      </c>
      <c r="D19" s="23">
        <v>46.3</v>
      </c>
      <c r="E19" s="64">
        <f t="shared" si="0"/>
        <v>-6.6777963272122737E-2</v>
      </c>
      <c r="F19" s="20">
        <f t="shared" si="1"/>
        <v>1.2021857923497206</v>
      </c>
      <c r="H19" s="15">
        <f t="shared" si="2"/>
        <v>1.0120218579234972</v>
      </c>
      <c r="I19" s="2">
        <f t="shared" si="3"/>
        <v>1.0146448087431694</v>
      </c>
      <c r="J19" s="61"/>
    </row>
    <row r="20" spans="3:10" x14ac:dyDescent="0.25">
      <c r="C20" s="62">
        <v>591</v>
      </c>
      <c r="D20" s="23">
        <v>45.6</v>
      </c>
      <c r="E20" s="64">
        <f t="shared" si="0"/>
        <v>-0.45631608235948823</v>
      </c>
      <c r="F20" s="20">
        <f t="shared" si="1"/>
        <v>-0.32786885245901326</v>
      </c>
      <c r="H20" s="15">
        <f t="shared" ref="H20:H24" si="4">(100+F20)/100</f>
        <v>0.99672131147540977</v>
      </c>
      <c r="I20" s="2">
        <f t="shared" si="3"/>
        <v>1.0146448087431694</v>
      </c>
      <c r="J20" s="61"/>
    </row>
    <row r="21" spans="3:10" x14ac:dyDescent="0.25">
      <c r="C21" s="62">
        <v>644</v>
      </c>
      <c r="D21" s="23">
        <v>47.9</v>
      </c>
      <c r="E21" s="64">
        <f t="shared" si="0"/>
        <v>0.82359488035614747</v>
      </c>
      <c r="F21" s="20">
        <f t="shared" si="1"/>
        <v>4.6994535519125646</v>
      </c>
      <c r="H21" s="15">
        <f t="shared" si="4"/>
        <v>1.0469945355191257</v>
      </c>
      <c r="I21" s="2">
        <f t="shared" si="3"/>
        <v>1.0146448087431694</v>
      </c>
      <c r="J21" s="61"/>
    </row>
    <row r="22" spans="3:10" x14ac:dyDescent="0.25">
      <c r="C22" s="62">
        <v>689</v>
      </c>
      <c r="D22" s="23">
        <v>47.1</v>
      </c>
      <c r="E22" s="64">
        <f t="shared" si="0"/>
        <v>0.37840845854201433</v>
      </c>
      <c r="F22" s="20">
        <f t="shared" si="1"/>
        <v>2.9508196721311508</v>
      </c>
      <c r="H22" s="15">
        <f t="shared" si="4"/>
        <v>1.0295081967213116</v>
      </c>
      <c r="I22" s="2">
        <f t="shared" si="3"/>
        <v>1.0146448087431694</v>
      </c>
      <c r="J22" s="61"/>
    </row>
    <row r="23" spans="3:10" x14ac:dyDescent="0.25">
      <c r="C23" s="62">
        <v>744</v>
      </c>
      <c r="D23" s="23">
        <v>48.1</v>
      </c>
      <c r="E23" s="64">
        <f t="shared" si="0"/>
        <v>0.93489148580968273</v>
      </c>
      <c r="F23" s="20">
        <f t="shared" si="1"/>
        <v>5.1366120218579265</v>
      </c>
      <c r="H23" s="15">
        <f t="shared" si="4"/>
        <v>1.0513661202185793</v>
      </c>
      <c r="I23" s="2">
        <f t="shared" si="3"/>
        <v>1.0146448087431694</v>
      </c>
      <c r="J23" s="61"/>
    </row>
    <row r="24" spans="3:10" x14ac:dyDescent="0.25">
      <c r="C24" s="62">
        <v>748</v>
      </c>
      <c r="D24" s="23">
        <v>50</v>
      </c>
      <c r="E24" s="64">
        <f t="shared" si="0"/>
        <v>1.9922092376182519</v>
      </c>
      <c r="F24" s="20">
        <f t="shared" si="1"/>
        <v>9.2896174863387984</v>
      </c>
      <c r="H24" s="15">
        <f t="shared" si="4"/>
        <v>1.0928961748633881</v>
      </c>
      <c r="I24" s="2">
        <f t="shared" si="3"/>
        <v>1.0146448087431694</v>
      </c>
      <c r="J24" s="61"/>
    </row>
    <row r="25" spans="3:10" x14ac:dyDescent="0.25">
      <c r="C25" s="62">
        <v>904</v>
      </c>
      <c r="D25" s="23">
        <v>47</v>
      </c>
      <c r="E25" s="64">
        <f t="shared" si="0"/>
        <v>0.3227601558152467</v>
      </c>
      <c r="F25" s="20">
        <f t="shared" si="1"/>
        <v>2.7322404371584699</v>
      </c>
      <c r="H25" s="15">
        <f t="shared" ref="H25:H26" si="5">(100+F25)/100</f>
        <v>1.0273224043715847</v>
      </c>
      <c r="I25" s="2">
        <f t="shared" si="3"/>
        <v>1.0146448087431694</v>
      </c>
      <c r="J25" s="61"/>
    </row>
    <row r="26" spans="3:10" x14ac:dyDescent="0.25">
      <c r="C26" s="62">
        <v>961</v>
      </c>
      <c r="D26" s="23">
        <v>48.6</v>
      </c>
      <c r="E26" s="64">
        <f t="shared" si="0"/>
        <v>1.2131329994435169</v>
      </c>
      <c r="F26" s="20">
        <f t="shared" si="1"/>
        <v>6.2295081967213148</v>
      </c>
      <c r="H26" s="15">
        <f t="shared" si="5"/>
        <v>1.0622950819672132</v>
      </c>
      <c r="I26" s="2">
        <f t="shared" si="3"/>
        <v>1.0146448087431694</v>
      </c>
      <c r="J26" s="61"/>
    </row>
    <row r="27" spans="3:10" x14ac:dyDescent="0.25">
      <c r="C27" s="23"/>
      <c r="D27" s="23"/>
    </row>
    <row r="34" spans="3:8" x14ac:dyDescent="0.25">
      <c r="C34" s="1"/>
      <c r="E34" s="1"/>
      <c r="F34" s="1"/>
    </row>
    <row r="38" spans="3:8" x14ac:dyDescent="0.25">
      <c r="C38" s="1"/>
      <c r="E38" s="1"/>
      <c r="F38" s="1"/>
    </row>
    <row r="40" spans="3:8" x14ac:dyDescent="0.25">
      <c r="E40" s="1"/>
      <c r="F40" s="1"/>
    </row>
    <row r="41" spans="3:8" x14ac:dyDescent="0.25">
      <c r="E41" s="1"/>
      <c r="F41" s="1"/>
    </row>
    <row r="42" spans="3:8" x14ac:dyDescent="0.25">
      <c r="E42" s="1"/>
      <c r="F42" s="1"/>
    </row>
    <row r="43" spans="3:8" x14ac:dyDescent="0.25">
      <c r="E43" s="1"/>
      <c r="F43" s="1"/>
    </row>
    <row r="44" spans="3:8" x14ac:dyDescent="0.25">
      <c r="E44" s="1"/>
      <c r="F44" s="1"/>
    </row>
    <row r="45" spans="3:8" x14ac:dyDescent="0.25">
      <c r="C45" s="1"/>
      <c r="F45" s="1"/>
      <c r="G45" s="1"/>
      <c r="H45" s="2" t="s">
        <v>1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0" zoomScaleNormal="80" workbookViewId="0">
      <selection activeCell="D47" sqref="D47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6.42578125" style="2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10</v>
      </c>
      <c r="E1" s="14"/>
      <c r="F1" s="3"/>
    </row>
    <row r="2" spans="1:10" ht="18" x14ac:dyDescent="0.25">
      <c r="C2" s="4" t="s">
        <v>3</v>
      </c>
      <c r="D2" s="10" t="s">
        <v>26</v>
      </c>
      <c r="E2" s="2" t="s">
        <v>4</v>
      </c>
    </row>
    <row r="3" spans="1:10" ht="18" x14ac:dyDescent="0.25">
      <c r="C3" s="4" t="s">
        <v>27</v>
      </c>
      <c r="D3" s="21" t="s">
        <v>30</v>
      </c>
      <c r="E3" s="2" t="s">
        <v>4</v>
      </c>
      <c r="F3" s="5"/>
    </row>
    <row r="4" spans="1:10" ht="18" x14ac:dyDescent="0.25">
      <c r="C4" s="4" t="s">
        <v>28</v>
      </c>
      <c r="D4" s="12" t="s">
        <v>31</v>
      </c>
      <c r="E4" s="2" t="s">
        <v>4</v>
      </c>
      <c r="F4" s="5"/>
    </row>
    <row r="5" spans="1:10" x14ac:dyDescent="0.25">
      <c r="C5" s="4" t="s">
        <v>29</v>
      </c>
      <c r="D5" s="19">
        <f>(D4/D3)*100</f>
        <v>2.2928355632283122</v>
      </c>
      <c r="E5" s="2" t="s">
        <v>2</v>
      </c>
      <c r="F5" s="5"/>
    </row>
    <row r="6" spans="1:10" x14ac:dyDescent="0.25">
      <c r="C6" s="4" t="s">
        <v>6</v>
      </c>
      <c r="D6" s="13">
        <v>16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31.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D10" s="22"/>
      <c r="E10" s="5"/>
      <c r="F10" s="5"/>
    </row>
    <row r="11" spans="1:10" x14ac:dyDescent="0.25">
      <c r="C11" s="17">
        <v>223</v>
      </c>
      <c r="D11" s="23">
        <v>87.3</v>
      </c>
      <c r="E11" s="65">
        <f t="shared" ref="E11:E26" si="0">(D11-$D$3)/$D$4</f>
        <v>-2.5317647058823574</v>
      </c>
      <c r="F11" s="20">
        <f t="shared" ref="F11:F26" si="1">((D11-$D$2)/$D$2)*100</f>
        <v>-5.4376083188908106</v>
      </c>
      <c r="H11" s="15">
        <f t="shared" ref="H11:H19" si="2">(100+F11)/100</f>
        <v>0.94562391681109192</v>
      </c>
      <c r="I11" s="2">
        <f t="shared" ref="I11:I26" si="3">1+($D$3-$D$2)/$D$2</f>
        <v>1.0038994800693242</v>
      </c>
      <c r="J11" s="61"/>
    </row>
    <row r="12" spans="1:10" x14ac:dyDescent="0.25">
      <c r="C12" s="17">
        <v>225</v>
      </c>
      <c r="D12" s="23">
        <v>90.4</v>
      </c>
      <c r="E12" s="64">
        <f t="shared" si="0"/>
        <v>-1.0729411764705887</v>
      </c>
      <c r="F12" s="20">
        <f t="shared" si="1"/>
        <v>-2.0797227036395012</v>
      </c>
      <c r="H12" s="15">
        <f t="shared" si="2"/>
        <v>0.97920277296360492</v>
      </c>
      <c r="I12" s="2">
        <f t="shared" si="3"/>
        <v>1.0038994800693242</v>
      </c>
      <c r="J12" s="61"/>
    </row>
    <row r="13" spans="1:10" x14ac:dyDescent="0.25">
      <c r="C13" s="17">
        <v>295</v>
      </c>
      <c r="D13" s="23">
        <v>94</v>
      </c>
      <c r="E13" s="64">
        <f t="shared" si="0"/>
        <v>0.62117647058823211</v>
      </c>
      <c r="F13" s="20">
        <f t="shared" si="1"/>
        <v>1.8197573656845829</v>
      </c>
      <c r="H13" s="15">
        <f t="shared" si="2"/>
        <v>1.0181975736568458</v>
      </c>
      <c r="I13" s="2">
        <f t="shared" si="3"/>
        <v>1.0038994800693242</v>
      </c>
      <c r="J13" s="61"/>
    </row>
    <row r="14" spans="1:10" x14ac:dyDescent="0.25">
      <c r="C14" s="17">
        <v>339</v>
      </c>
      <c r="D14" s="23">
        <v>88.7</v>
      </c>
      <c r="E14" s="64">
        <f t="shared" si="0"/>
        <v>-1.8729411764705901</v>
      </c>
      <c r="F14" s="20">
        <f t="shared" si="1"/>
        <v>-3.9211438474869915</v>
      </c>
      <c r="H14" s="15">
        <f t="shared" si="2"/>
        <v>0.96078856152513015</v>
      </c>
      <c r="I14" s="2">
        <f t="shared" si="3"/>
        <v>1.0038994800693242</v>
      </c>
      <c r="J14" s="61"/>
    </row>
    <row r="15" spans="1:10" x14ac:dyDescent="0.25">
      <c r="A15" s="7"/>
      <c r="C15" s="17">
        <v>428</v>
      </c>
      <c r="D15" s="23">
        <v>92.7</v>
      </c>
      <c r="E15" s="64">
        <f t="shared" si="0"/>
        <v>9.4117647058804804E-3</v>
      </c>
      <c r="F15" s="20">
        <f t="shared" si="1"/>
        <v>0.41161178509533114</v>
      </c>
      <c r="H15" s="15">
        <f t="shared" si="2"/>
        <v>1.0041161178509532</v>
      </c>
      <c r="I15" s="2">
        <f t="shared" si="3"/>
        <v>1.0038994800693242</v>
      </c>
      <c r="J15" s="61"/>
    </row>
    <row r="16" spans="1:10" x14ac:dyDescent="0.25">
      <c r="A16" s="8"/>
      <c r="C16" s="17">
        <v>482</v>
      </c>
      <c r="D16" s="23">
        <v>92.1</v>
      </c>
      <c r="E16" s="64">
        <f t="shared" si="0"/>
        <v>-0.27294117647059413</v>
      </c>
      <c r="F16" s="20">
        <f t="shared" si="1"/>
        <v>-0.2383015597920265</v>
      </c>
      <c r="H16" s="15">
        <f t="shared" si="2"/>
        <v>0.9976169844020798</v>
      </c>
      <c r="I16" s="2">
        <f t="shared" si="3"/>
        <v>1.0038994800693242</v>
      </c>
      <c r="J16" s="61"/>
    </row>
    <row r="17" spans="3:10" x14ac:dyDescent="0.25">
      <c r="C17" s="17">
        <v>509</v>
      </c>
      <c r="D17" s="23">
        <v>93.7</v>
      </c>
      <c r="E17" s="64">
        <f t="shared" si="0"/>
        <v>0.47999999999999815</v>
      </c>
      <c r="F17" s="20">
        <f t="shared" si="1"/>
        <v>1.4948006932409119</v>
      </c>
      <c r="H17" s="15">
        <f t="shared" si="2"/>
        <v>1.0149480069324093</v>
      </c>
      <c r="I17" s="2">
        <f t="shared" si="3"/>
        <v>1.0038994800693242</v>
      </c>
      <c r="J17" s="61"/>
    </row>
    <row r="18" spans="3:10" x14ac:dyDescent="0.25">
      <c r="C18" s="17">
        <v>512</v>
      </c>
      <c r="D18" s="23">
        <v>93.5</v>
      </c>
      <c r="E18" s="64">
        <f t="shared" si="0"/>
        <v>0.38588235294117323</v>
      </c>
      <c r="F18" s="20">
        <f t="shared" si="1"/>
        <v>1.2781629116117925</v>
      </c>
      <c r="H18" s="15">
        <f t="shared" si="2"/>
        <v>1.0127816291161178</v>
      </c>
      <c r="I18" s="2">
        <f t="shared" si="3"/>
        <v>1.0038994800693242</v>
      </c>
      <c r="J18" s="61"/>
    </row>
    <row r="19" spans="3:10" x14ac:dyDescent="0.25">
      <c r="C19" s="17">
        <v>579</v>
      </c>
      <c r="D19" s="23">
        <v>91.4</v>
      </c>
      <c r="E19" s="64">
        <f t="shared" si="0"/>
        <v>-0.60235294117647109</v>
      </c>
      <c r="F19" s="20">
        <f t="shared" si="1"/>
        <v>-0.99653379549392074</v>
      </c>
      <c r="H19" s="15">
        <f t="shared" si="2"/>
        <v>0.99003466204506085</v>
      </c>
      <c r="I19" s="2">
        <f t="shared" si="3"/>
        <v>1.0038994800693242</v>
      </c>
      <c r="J19" s="61"/>
    </row>
    <row r="20" spans="3:10" x14ac:dyDescent="0.25">
      <c r="C20" s="17">
        <v>591</v>
      </c>
      <c r="D20" s="23">
        <v>92.3</v>
      </c>
      <c r="E20" s="64">
        <f t="shared" si="0"/>
        <v>-0.17882352941176927</v>
      </c>
      <c r="F20" s="20">
        <f t="shared" si="1"/>
        <v>-2.1663778162907304E-2</v>
      </c>
      <c r="H20" s="15">
        <f t="shared" ref="H20:H24" si="4">(100+F20)/100</f>
        <v>0.99978336221837094</v>
      </c>
      <c r="I20" s="2">
        <f t="shared" si="3"/>
        <v>1.0038994800693242</v>
      </c>
      <c r="J20" s="61"/>
    </row>
    <row r="21" spans="3:10" x14ac:dyDescent="0.25">
      <c r="C21" s="17">
        <v>644</v>
      </c>
      <c r="D21" s="23">
        <v>93.7</v>
      </c>
      <c r="E21" s="64">
        <f t="shared" si="0"/>
        <v>0.47999999999999815</v>
      </c>
      <c r="F21" s="20">
        <f t="shared" si="1"/>
        <v>1.4948006932409119</v>
      </c>
      <c r="H21" s="15">
        <f t="shared" si="4"/>
        <v>1.0149480069324093</v>
      </c>
      <c r="I21" s="2">
        <f t="shared" si="3"/>
        <v>1.0038994800693242</v>
      </c>
      <c r="J21" s="61"/>
    </row>
    <row r="22" spans="3:10" x14ac:dyDescent="0.25">
      <c r="C22" s="17">
        <v>689</v>
      </c>
      <c r="D22" s="23">
        <v>92.4</v>
      </c>
      <c r="E22" s="64">
        <f t="shared" si="0"/>
        <v>-0.13176470588235348</v>
      </c>
      <c r="F22" s="20">
        <f t="shared" si="1"/>
        <v>8.6655112651659996E-2</v>
      </c>
      <c r="H22" s="15">
        <f t="shared" si="4"/>
        <v>1.0008665511265165</v>
      </c>
      <c r="I22" s="2">
        <f t="shared" si="3"/>
        <v>1.0038994800693242</v>
      </c>
      <c r="J22" s="61"/>
    </row>
    <row r="23" spans="3:10" x14ac:dyDescent="0.25">
      <c r="C23" s="17">
        <v>744</v>
      </c>
      <c r="D23" s="23">
        <v>97.3</v>
      </c>
      <c r="E23" s="65">
        <f t="shared" si="0"/>
        <v>2.1741176470588188</v>
      </c>
      <c r="F23" s="20">
        <f t="shared" si="1"/>
        <v>5.3942807625649962</v>
      </c>
      <c r="H23" s="15">
        <f t="shared" si="4"/>
        <v>1.0539428076256498</v>
      </c>
      <c r="I23" s="2">
        <f t="shared" si="3"/>
        <v>1.0038994800693242</v>
      </c>
      <c r="J23" s="61"/>
    </row>
    <row r="24" spans="3:10" x14ac:dyDescent="0.25">
      <c r="C24" s="17">
        <v>748</v>
      </c>
      <c r="D24" s="23">
        <v>100</v>
      </c>
      <c r="E24" s="66">
        <f t="shared" si="0"/>
        <v>3.4447058823529382</v>
      </c>
      <c r="F24" s="20">
        <f t="shared" si="1"/>
        <v>8.3188908145580669</v>
      </c>
      <c r="H24" s="15">
        <f t="shared" si="4"/>
        <v>1.0831889081455808</v>
      </c>
      <c r="I24" s="2">
        <f t="shared" si="3"/>
        <v>1.0038994800693242</v>
      </c>
      <c r="J24" s="61"/>
    </row>
    <row r="25" spans="3:10" x14ac:dyDescent="0.25">
      <c r="C25" s="17">
        <v>904</v>
      </c>
      <c r="D25" s="23">
        <v>93</v>
      </c>
      <c r="E25" s="64">
        <f t="shared" si="0"/>
        <v>0.15058823529411444</v>
      </c>
      <c r="F25" s="20">
        <f t="shared" si="1"/>
        <v>0.73656845753900224</v>
      </c>
      <c r="H25" s="15">
        <f t="shared" ref="H25:H26" si="5">(100+F25)/100</f>
        <v>1.00736568457539</v>
      </c>
      <c r="I25" s="2">
        <f t="shared" si="3"/>
        <v>1.0038994800693242</v>
      </c>
      <c r="J25" s="61"/>
    </row>
    <row r="26" spans="3:10" x14ac:dyDescent="0.25">
      <c r="C26" s="17">
        <v>961</v>
      </c>
      <c r="D26" s="23">
        <v>93</v>
      </c>
      <c r="E26" s="64">
        <f t="shared" si="0"/>
        <v>0.15058823529411444</v>
      </c>
      <c r="F26" s="20">
        <f t="shared" si="1"/>
        <v>0.73656845753900224</v>
      </c>
      <c r="H26" s="15">
        <f t="shared" si="5"/>
        <v>1.00736568457539</v>
      </c>
      <c r="I26" s="2">
        <f t="shared" si="3"/>
        <v>1.0038994800693242</v>
      </c>
      <c r="J26" s="61"/>
    </row>
    <row r="27" spans="3:10" x14ac:dyDescent="0.25">
      <c r="D27" s="23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0" zoomScaleNormal="80" workbookViewId="0">
      <selection activeCell="C32" sqref="C32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12</v>
      </c>
      <c r="E1" s="14"/>
      <c r="F1" s="3"/>
    </row>
    <row r="2" spans="1:10" ht="18" x14ac:dyDescent="0.25">
      <c r="C2" s="4" t="s">
        <v>3</v>
      </c>
      <c r="D2" s="10" t="s">
        <v>25</v>
      </c>
      <c r="E2" s="2" t="s">
        <v>4</v>
      </c>
    </row>
    <row r="3" spans="1:10" ht="18" x14ac:dyDescent="0.25">
      <c r="C3" s="4" t="s">
        <v>27</v>
      </c>
      <c r="D3" s="11" t="s">
        <v>25</v>
      </c>
      <c r="E3" s="2" t="s">
        <v>4</v>
      </c>
      <c r="F3" s="5"/>
    </row>
    <row r="4" spans="1:10" ht="18" x14ac:dyDescent="0.25">
      <c r="C4" s="4" t="s">
        <v>28</v>
      </c>
      <c r="D4" s="12" t="s">
        <v>32</v>
      </c>
      <c r="E4" s="2" t="s">
        <v>4</v>
      </c>
      <c r="F4" s="5"/>
    </row>
    <row r="5" spans="1:10" x14ac:dyDescent="0.25">
      <c r="C5" s="4" t="s">
        <v>29</v>
      </c>
      <c r="D5" s="19">
        <f>(D4/D3)*100</f>
        <v>3.2124654143002767</v>
      </c>
      <c r="E5" s="2" t="s">
        <v>2</v>
      </c>
      <c r="F5" s="5"/>
    </row>
    <row r="6" spans="1:10" x14ac:dyDescent="0.25">
      <c r="C6" s="4" t="s">
        <v>6</v>
      </c>
      <c r="D6" s="13">
        <v>16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31.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D10" s="22"/>
      <c r="E10" s="5"/>
      <c r="F10" s="5"/>
    </row>
    <row r="11" spans="1:10" x14ac:dyDescent="0.25">
      <c r="A11" s="8"/>
      <c r="B11" s="8"/>
      <c r="C11" s="17">
        <v>223</v>
      </c>
      <c r="D11" s="23">
        <v>64.7</v>
      </c>
      <c r="E11" s="64">
        <f t="shared" ref="E11:E26" si="0">(D11-$D$3)/$D$4</f>
        <v>-1.7996373526745235</v>
      </c>
      <c r="F11" s="20">
        <f t="shared" ref="F11:F26" si="1">((D11-$D$2)/$D$2)*100</f>
        <v>-5.7812727537498159</v>
      </c>
      <c r="H11" s="15">
        <f t="shared" ref="H11:H19" si="2">(100+F11)/100</f>
        <v>0.94218727246250178</v>
      </c>
      <c r="I11" s="2">
        <f t="shared" ref="I11:I26" si="3">1+($D$3-$D$2)/$D$2</f>
        <v>1</v>
      </c>
      <c r="J11" s="61"/>
    </row>
    <row r="12" spans="1:10" x14ac:dyDescent="0.25">
      <c r="C12" s="17">
        <v>225</v>
      </c>
      <c r="D12" s="23">
        <v>68</v>
      </c>
      <c r="E12" s="64">
        <f t="shared" si="0"/>
        <v>-0.30371713508612952</v>
      </c>
      <c r="F12" s="20">
        <f t="shared" si="1"/>
        <v>-0.97568079219455606</v>
      </c>
      <c r="H12" s="15">
        <f t="shared" si="2"/>
        <v>0.99024319207805445</v>
      </c>
      <c r="I12" s="2">
        <f t="shared" si="3"/>
        <v>1</v>
      </c>
      <c r="J12" s="61"/>
    </row>
    <row r="13" spans="1:10" x14ac:dyDescent="0.25">
      <c r="C13" s="17">
        <v>295</v>
      </c>
      <c r="D13" s="23">
        <v>67.5</v>
      </c>
      <c r="E13" s="64">
        <f t="shared" si="0"/>
        <v>-0.53037171350861367</v>
      </c>
      <c r="F13" s="20">
        <f t="shared" si="1"/>
        <v>-1.7038007863695963</v>
      </c>
      <c r="H13" s="15">
        <f t="shared" si="2"/>
        <v>0.98296199213630397</v>
      </c>
      <c r="I13" s="2">
        <f t="shared" si="3"/>
        <v>1</v>
      </c>
      <c r="J13" s="61"/>
    </row>
    <row r="14" spans="1:10" x14ac:dyDescent="0.25">
      <c r="A14" s="7"/>
      <c r="B14" s="17"/>
      <c r="C14" s="17">
        <v>339</v>
      </c>
      <c r="D14" s="23">
        <v>63.9</v>
      </c>
      <c r="E14" s="65">
        <f t="shared" si="0"/>
        <v>-2.1622846781505003</v>
      </c>
      <c r="F14" s="20">
        <f t="shared" si="1"/>
        <v>-6.946264744429886</v>
      </c>
      <c r="H14" s="15">
        <f t="shared" si="2"/>
        <v>0.93053735255570114</v>
      </c>
      <c r="I14" s="2">
        <f t="shared" si="3"/>
        <v>1</v>
      </c>
      <c r="J14" s="61"/>
    </row>
    <row r="15" spans="1:10" x14ac:dyDescent="0.25">
      <c r="A15" s="7"/>
      <c r="C15" s="17">
        <v>428</v>
      </c>
      <c r="D15" s="23">
        <v>69.8</v>
      </c>
      <c r="E15" s="64">
        <f t="shared" si="0"/>
        <v>0.51223934723481213</v>
      </c>
      <c r="F15" s="20">
        <f t="shared" si="1"/>
        <v>1.6455511868355837</v>
      </c>
      <c r="H15" s="15">
        <f t="shared" si="2"/>
        <v>1.0164555118683558</v>
      </c>
      <c r="I15" s="2">
        <f t="shared" si="3"/>
        <v>1</v>
      </c>
      <c r="J15" s="61"/>
    </row>
    <row r="16" spans="1:10" x14ac:dyDescent="0.25">
      <c r="A16" s="8"/>
      <c r="C16" s="17">
        <v>482</v>
      </c>
      <c r="D16" s="23">
        <v>67.3</v>
      </c>
      <c r="E16" s="64">
        <f t="shared" si="0"/>
        <v>-0.62103354487760865</v>
      </c>
      <c r="F16" s="20">
        <f t="shared" si="1"/>
        <v>-1.9950487840396163</v>
      </c>
      <c r="H16" s="15">
        <f t="shared" si="2"/>
        <v>0.9800495121596039</v>
      </c>
      <c r="I16" s="2">
        <f t="shared" si="3"/>
        <v>1</v>
      </c>
      <c r="J16" s="61"/>
    </row>
    <row r="17" spans="3:10" x14ac:dyDescent="0.25">
      <c r="C17" s="17">
        <v>509</v>
      </c>
      <c r="D17" s="23">
        <v>68.400000000000006</v>
      </c>
      <c r="E17" s="64">
        <f t="shared" si="0"/>
        <v>-0.12239347234813963</v>
      </c>
      <c r="F17" s="20">
        <f t="shared" si="1"/>
        <v>-0.39318479685451585</v>
      </c>
      <c r="H17" s="15">
        <f t="shared" si="2"/>
        <v>0.99606815203145482</v>
      </c>
      <c r="I17" s="2">
        <f t="shared" si="3"/>
        <v>1</v>
      </c>
      <c r="J17" s="61"/>
    </row>
    <row r="18" spans="3:10" x14ac:dyDescent="0.25">
      <c r="C18" s="17">
        <v>512</v>
      </c>
      <c r="D18" s="23">
        <v>69.400000000000006</v>
      </c>
      <c r="E18" s="64">
        <f t="shared" si="0"/>
        <v>0.33091568449682862</v>
      </c>
      <c r="F18" s="20">
        <f t="shared" si="1"/>
        <v>1.0630551914955644</v>
      </c>
      <c r="H18" s="15">
        <f t="shared" si="2"/>
        <v>1.0106305519149557</v>
      </c>
      <c r="I18" s="2">
        <f t="shared" si="3"/>
        <v>1</v>
      </c>
      <c r="J18" s="61"/>
    </row>
    <row r="19" spans="3:10" x14ac:dyDescent="0.25">
      <c r="C19" s="17">
        <v>579</v>
      </c>
      <c r="D19" s="23">
        <v>67.599999999999994</v>
      </c>
      <c r="E19" s="64">
        <f t="shared" si="0"/>
        <v>-0.48504079782411941</v>
      </c>
      <c r="F19" s="20">
        <f t="shared" si="1"/>
        <v>-1.5581767875345964</v>
      </c>
      <c r="H19" s="15">
        <f t="shared" si="2"/>
        <v>0.98441823212465407</v>
      </c>
      <c r="I19" s="2">
        <f t="shared" si="3"/>
        <v>1</v>
      </c>
      <c r="J19" s="61"/>
    </row>
    <row r="20" spans="3:10" x14ac:dyDescent="0.25">
      <c r="C20" s="17">
        <v>591</v>
      </c>
      <c r="D20" s="23">
        <v>68</v>
      </c>
      <c r="E20" s="64">
        <f t="shared" si="0"/>
        <v>-0.30371713508612952</v>
      </c>
      <c r="F20" s="20">
        <f t="shared" si="1"/>
        <v>-0.97568079219455606</v>
      </c>
      <c r="H20" s="15">
        <f t="shared" ref="H20:H24" si="4">(100+F20)/100</f>
        <v>0.99024319207805445</v>
      </c>
      <c r="I20" s="2">
        <f t="shared" si="3"/>
        <v>1</v>
      </c>
      <c r="J20" s="61"/>
    </row>
    <row r="21" spans="3:10" x14ac:dyDescent="0.25">
      <c r="C21" s="17">
        <v>644</v>
      </c>
      <c r="D21" s="23">
        <v>70</v>
      </c>
      <c r="E21" s="64">
        <f t="shared" si="0"/>
        <v>0.60290117860380699</v>
      </c>
      <c r="F21" s="20">
        <f t="shared" si="1"/>
        <v>1.9367991845056041</v>
      </c>
      <c r="H21" s="15">
        <f t="shared" si="4"/>
        <v>1.019367991845056</v>
      </c>
      <c r="I21" s="2">
        <f t="shared" si="3"/>
        <v>1</v>
      </c>
      <c r="J21" s="61"/>
    </row>
    <row r="22" spans="3:10" x14ac:dyDescent="0.25">
      <c r="C22" s="17">
        <v>689</v>
      </c>
      <c r="D22" s="23">
        <v>68.3</v>
      </c>
      <c r="E22" s="64">
        <f t="shared" si="0"/>
        <v>-0.16772438803264034</v>
      </c>
      <c r="F22" s="20">
        <f t="shared" si="1"/>
        <v>-0.53880879568953621</v>
      </c>
      <c r="H22" s="15">
        <f t="shared" si="4"/>
        <v>0.99461191204310462</v>
      </c>
      <c r="I22" s="2">
        <f t="shared" si="3"/>
        <v>1</v>
      </c>
      <c r="J22" s="61"/>
    </row>
    <row r="23" spans="3:10" x14ac:dyDescent="0.25">
      <c r="C23" s="17">
        <v>744</v>
      </c>
      <c r="D23" s="23">
        <v>71.8</v>
      </c>
      <c r="E23" s="64">
        <f t="shared" si="0"/>
        <v>1.4188576609247487</v>
      </c>
      <c r="F23" s="20">
        <f t="shared" si="1"/>
        <v>4.5580311635357438</v>
      </c>
      <c r="H23" s="15">
        <f t="shared" si="4"/>
        <v>1.0455803116353575</v>
      </c>
      <c r="I23" s="2">
        <f t="shared" si="3"/>
        <v>1</v>
      </c>
      <c r="J23" s="61"/>
    </row>
    <row r="24" spans="3:10" x14ac:dyDescent="0.25">
      <c r="C24" s="17">
        <v>748</v>
      </c>
      <c r="D24" s="23">
        <v>74</v>
      </c>
      <c r="E24" s="65">
        <f t="shared" si="0"/>
        <v>2.4161378059836802</v>
      </c>
      <c r="F24" s="20">
        <f t="shared" si="1"/>
        <v>7.7617591379059245</v>
      </c>
      <c r="H24" s="15">
        <f t="shared" si="4"/>
        <v>1.0776175913790593</v>
      </c>
      <c r="I24" s="2">
        <f t="shared" si="3"/>
        <v>1</v>
      </c>
      <c r="J24" s="61"/>
    </row>
    <row r="25" spans="3:10" x14ac:dyDescent="0.25">
      <c r="C25" s="17">
        <v>904</v>
      </c>
      <c r="D25" s="23">
        <v>69</v>
      </c>
      <c r="E25" s="64">
        <f t="shared" si="0"/>
        <v>0.14959202175883876</v>
      </c>
      <c r="F25" s="20">
        <f t="shared" si="1"/>
        <v>0.48055919615552395</v>
      </c>
      <c r="H25" s="15">
        <f t="shared" ref="H25:H26" si="5">(100+F25)/100</f>
        <v>1.0048055919615553</v>
      </c>
      <c r="I25" s="2">
        <f t="shared" si="3"/>
        <v>1</v>
      </c>
      <c r="J25" s="61"/>
    </row>
    <row r="26" spans="3:10" x14ac:dyDescent="0.25">
      <c r="C26" s="17">
        <v>961</v>
      </c>
      <c r="D26" s="23">
        <v>70.900000000000006</v>
      </c>
      <c r="E26" s="64">
        <f t="shared" si="0"/>
        <v>1.010879419764281</v>
      </c>
      <c r="F26" s="20">
        <f t="shared" si="1"/>
        <v>3.2474151740206838</v>
      </c>
      <c r="H26" s="15">
        <f t="shared" si="5"/>
        <v>1.032474151740207</v>
      </c>
      <c r="I26" s="2">
        <f t="shared" si="3"/>
        <v>1</v>
      </c>
      <c r="J26" s="61"/>
    </row>
    <row r="27" spans="3:10" x14ac:dyDescent="0.25">
      <c r="D27" s="23"/>
    </row>
  </sheetData>
  <sheetProtection password="DC07" sheet="1" objects="1" scenarios="1" selectLockedCells="1" selectUnlockedCells="1"/>
  <sortState ref="C11:F27">
    <sortCondition ref="C11:C27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0" zoomScaleNormal="80" workbookViewId="0">
      <selection activeCell="D41" sqref="D41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.85546875" style="2" bestFit="1" customWidth="1"/>
    <col min="5" max="5" width="13" style="2" bestFit="1" customWidth="1"/>
    <col min="6" max="6" width="12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10" x14ac:dyDescent="0.25">
      <c r="C1" s="9" t="s">
        <v>5</v>
      </c>
      <c r="D1" s="14" t="s">
        <v>11</v>
      </c>
      <c r="E1" s="14"/>
      <c r="F1" s="3"/>
    </row>
    <row r="2" spans="1:10" ht="18" x14ac:dyDescent="0.25">
      <c r="C2" s="4" t="s">
        <v>3</v>
      </c>
      <c r="D2" s="10" t="s">
        <v>24</v>
      </c>
      <c r="E2" s="2" t="s">
        <v>4</v>
      </c>
    </row>
    <row r="3" spans="1:10" ht="18" x14ac:dyDescent="0.25">
      <c r="C3" s="4" t="s">
        <v>27</v>
      </c>
      <c r="D3" s="11" t="s">
        <v>33</v>
      </c>
      <c r="E3" s="2" t="s">
        <v>4</v>
      </c>
      <c r="F3" s="5"/>
    </row>
    <row r="4" spans="1:10" ht="18" x14ac:dyDescent="0.25">
      <c r="C4" s="4" t="s">
        <v>28</v>
      </c>
      <c r="D4" s="12" t="s">
        <v>34</v>
      </c>
      <c r="E4" s="2" t="s">
        <v>4</v>
      </c>
      <c r="F4" s="5"/>
    </row>
    <row r="5" spans="1:10" x14ac:dyDescent="0.25">
      <c r="C5" s="4" t="s">
        <v>29</v>
      </c>
      <c r="D5" s="19">
        <f>(D4/D3)*100</f>
        <v>4.3020496224379725</v>
      </c>
      <c r="E5" s="2" t="s">
        <v>2</v>
      </c>
      <c r="F5" s="5"/>
    </row>
    <row r="6" spans="1:10" x14ac:dyDescent="0.25">
      <c r="C6" s="4" t="s">
        <v>6</v>
      </c>
      <c r="D6" s="13">
        <v>16</v>
      </c>
      <c r="E6" s="5"/>
      <c r="F6" s="5"/>
    </row>
    <row r="7" spans="1:10" x14ac:dyDescent="0.25">
      <c r="C7" s="5"/>
      <c r="D7" s="5"/>
      <c r="E7" s="5"/>
      <c r="F7" s="5"/>
    </row>
    <row r="8" spans="1:10" x14ac:dyDescent="0.25">
      <c r="C8" s="5"/>
      <c r="D8" s="5"/>
      <c r="E8" s="5"/>
      <c r="F8" s="5"/>
    </row>
    <row r="9" spans="1:10" ht="47.25" x14ac:dyDescent="0.25">
      <c r="C9" s="5" t="s">
        <v>0</v>
      </c>
      <c r="D9" s="5" t="s">
        <v>13</v>
      </c>
      <c r="E9" s="18" t="s">
        <v>7</v>
      </c>
      <c r="F9" s="18" t="s">
        <v>8</v>
      </c>
    </row>
    <row r="10" spans="1:10" x14ac:dyDescent="0.25">
      <c r="A10" s="6"/>
      <c r="D10" s="22"/>
      <c r="E10" s="5"/>
      <c r="F10" s="5"/>
    </row>
    <row r="11" spans="1:10" x14ac:dyDescent="0.25">
      <c r="A11" s="7"/>
      <c r="B11" s="7"/>
      <c r="C11" s="17">
        <v>223</v>
      </c>
      <c r="D11" s="23">
        <v>43.4</v>
      </c>
      <c r="E11" s="64">
        <f t="shared" ref="E11:E26" si="0">(D11-$D$3)/$D$4</f>
        <v>-1.479438314944836</v>
      </c>
      <c r="F11" s="20">
        <f t="shared" ref="F11:F26" si="1">((D11-$D$2)/$D$2)*100</f>
        <v>-5.1366120218579265</v>
      </c>
      <c r="H11" s="15">
        <f t="shared" ref="H11:H19" si="2">(100+F11)/100</f>
        <v>0.94863387978142066</v>
      </c>
      <c r="I11" s="2">
        <f t="shared" ref="I11:I26" si="3">1+($D$3-$D$2)/$D$2</f>
        <v>1.0131147540983607</v>
      </c>
      <c r="J11" s="61"/>
    </row>
    <row r="12" spans="1:10" x14ac:dyDescent="0.25">
      <c r="A12" s="7"/>
      <c r="B12" s="7"/>
      <c r="C12" s="17">
        <v>225</v>
      </c>
      <c r="D12" s="23">
        <v>44.3</v>
      </c>
      <c r="E12" s="64">
        <f t="shared" si="0"/>
        <v>-1.028084252758277</v>
      </c>
      <c r="F12" s="20">
        <f t="shared" si="1"/>
        <v>-3.1693989071038313</v>
      </c>
      <c r="H12" s="15">
        <f t="shared" si="2"/>
        <v>0.96830601092896174</v>
      </c>
      <c r="I12" s="2">
        <f t="shared" si="3"/>
        <v>1.0131147540983607</v>
      </c>
      <c r="J12" s="61"/>
    </row>
    <row r="13" spans="1:10" x14ac:dyDescent="0.25">
      <c r="C13" s="17">
        <v>295</v>
      </c>
      <c r="D13" s="23">
        <v>45.8</v>
      </c>
      <c r="E13" s="64">
        <f t="shared" si="0"/>
        <v>-0.27582748244734417</v>
      </c>
      <c r="F13" s="20">
        <f t="shared" si="1"/>
        <v>0.10928961748633259</v>
      </c>
      <c r="H13" s="15">
        <f t="shared" si="2"/>
        <v>1.0010928961748633</v>
      </c>
      <c r="I13" s="2">
        <f t="shared" si="3"/>
        <v>1.0131147540983607</v>
      </c>
      <c r="J13" s="61"/>
    </row>
    <row r="14" spans="1:10" x14ac:dyDescent="0.25">
      <c r="C14" s="17">
        <v>339</v>
      </c>
      <c r="D14" s="23">
        <v>43.9</v>
      </c>
      <c r="E14" s="64">
        <f t="shared" si="0"/>
        <v>-1.2286860581745249</v>
      </c>
      <c r="F14" s="20">
        <f t="shared" si="1"/>
        <v>-4.0437158469945391</v>
      </c>
      <c r="H14" s="15">
        <f t="shared" si="2"/>
        <v>0.95956284153005456</v>
      </c>
      <c r="I14" s="2">
        <f t="shared" si="3"/>
        <v>1.0131147540983607</v>
      </c>
      <c r="J14" s="61"/>
    </row>
    <row r="15" spans="1:10" x14ac:dyDescent="0.25">
      <c r="A15" s="7"/>
      <c r="B15" s="7"/>
      <c r="C15" s="17">
        <v>428</v>
      </c>
      <c r="D15" s="23">
        <v>46.2</v>
      </c>
      <c r="E15" s="64">
        <f t="shared" si="0"/>
        <v>-7.5225677031092564E-2</v>
      </c>
      <c r="F15" s="20">
        <f t="shared" si="1"/>
        <v>0.98360655737705538</v>
      </c>
      <c r="H15" s="15">
        <f t="shared" si="2"/>
        <v>1.0098360655737706</v>
      </c>
      <c r="I15" s="2">
        <f t="shared" si="3"/>
        <v>1.0131147540983607</v>
      </c>
      <c r="J15" s="61"/>
    </row>
    <row r="16" spans="1:10" x14ac:dyDescent="0.25">
      <c r="A16" s="8"/>
      <c r="C16" s="17">
        <v>482</v>
      </c>
      <c r="D16" s="23">
        <v>46</v>
      </c>
      <c r="E16" s="64">
        <f t="shared" si="0"/>
        <v>-0.17552657973921837</v>
      </c>
      <c r="F16" s="20">
        <f t="shared" si="1"/>
        <v>0.54644808743169404</v>
      </c>
      <c r="H16" s="15">
        <f t="shared" si="2"/>
        <v>1.0054644808743169</v>
      </c>
      <c r="I16" s="2">
        <f t="shared" si="3"/>
        <v>1.0131147540983607</v>
      </c>
      <c r="J16" s="61"/>
    </row>
    <row r="17" spans="3:10" x14ac:dyDescent="0.25">
      <c r="C17" s="17">
        <v>509</v>
      </c>
      <c r="D17" s="23">
        <v>45.2</v>
      </c>
      <c r="E17" s="64">
        <f t="shared" si="0"/>
        <v>-0.57673019057171448</v>
      </c>
      <c r="F17" s="20">
        <f t="shared" si="1"/>
        <v>-1.2021857923497206</v>
      </c>
      <c r="H17" s="15">
        <f t="shared" si="2"/>
        <v>0.98797814207650281</v>
      </c>
      <c r="I17" s="2">
        <f t="shared" si="3"/>
        <v>1.0131147540983607</v>
      </c>
      <c r="J17" s="61"/>
    </row>
    <row r="18" spans="3:10" x14ac:dyDescent="0.25">
      <c r="C18" s="17">
        <v>512</v>
      </c>
      <c r="D18" s="23">
        <v>46.9</v>
      </c>
      <c r="E18" s="64">
        <f t="shared" si="0"/>
        <v>0.27582748244734062</v>
      </c>
      <c r="F18" s="20">
        <f t="shared" si="1"/>
        <v>2.5136612021857894</v>
      </c>
      <c r="H18" s="15">
        <f t="shared" si="2"/>
        <v>1.0251366120218579</v>
      </c>
      <c r="I18" s="2">
        <f t="shared" si="3"/>
        <v>1.0131147540983607</v>
      </c>
      <c r="J18" s="61"/>
    </row>
    <row r="19" spans="3:10" x14ac:dyDescent="0.25">
      <c r="C19" s="17">
        <v>579</v>
      </c>
      <c r="D19" s="23">
        <v>46.2</v>
      </c>
      <c r="E19" s="64">
        <f t="shared" si="0"/>
        <v>-7.5225677031092564E-2</v>
      </c>
      <c r="F19" s="20">
        <f t="shared" si="1"/>
        <v>0.98360655737705538</v>
      </c>
      <c r="H19" s="15">
        <f t="shared" si="2"/>
        <v>1.0098360655737706</v>
      </c>
      <c r="I19" s="2">
        <f t="shared" si="3"/>
        <v>1.0131147540983607</v>
      </c>
      <c r="J19" s="61"/>
    </row>
    <row r="20" spans="3:10" x14ac:dyDescent="0.25">
      <c r="C20" s="17">
        <v>591</v>
      </c>
      <c r="D20" s="23">
        <v>45.3</v>
      </c>
      <c r="E20" s="64">
        <f t="shared" si="0"/>
        <v>-0.52657973921765511</v>
      </c>
      <c r="F20" s="20">
        <f t="shared" si="1"/>
        <v>-0.98360655737705538</v>
      </c>
      <c r="H20" s="15">
        <f t="shared" ref="H20:H24" si="4">(100+F20)/100</f>
        <v>0.99016393442622941</v>
      </c>
      <c r="I20" s="2">
        <f t="shared" si="3"/>
        <v>1.0131147540983607</v>
      </c>
      <c r="J20" s="61"/>
    </row>
    <row r="21" spans="3:10" x14ac:dyDescent="0.25">
      <c r="C21" s="17">
        <v>644</v>
      </c>
      <c r="D21" s="23">
        <v>48.3</v>
      </c>
      <c r="E21" s="64">
        <f t="shared" si="0"/>
        <v>0.97793380140421049</v>
      </c>
      <c r="F21" s="20">
        <f t="shared" si="1"/>
        <v>5.5737704918032724</v>
      </c>
      <c r="H21" s="15">
        <f t="shared" si="4"/>
        <v>1.0557377049180328</v>
      </c>
      <c r="I21" s="2">
        <f t="shared" si="3"/>
        <v>1.0131147540983607</v>
      </c>
      <c r="J21" s="61"/>
    </row>
    <row r="22" spans="3:10" x14ac:dyDescent="0.25">
      <c r="C22" s="17">
        <v>689</v>
      </c>
      <c r="D22" s="23">
        <v>46.3</v>
      </c>
      <c r="E22" s="64">
        <f t="shared" si="0"/>
        <v>-2.5075225677033231E-2</v>
      </c>
      <c r="F22" s="20">
        <f t="shared" si="1"/>
        <v>1.2021857923497206</v>
      </c>
      <c r="H22" s="15">
        <f t="shared" si="4"/>
        <v>1.0120218579234972</v>
      </c>
      <c r="I22" s="2">
        <f t="shared" si="3"/>
        <v>1.0131147540983607</v>
      </c>
      <c r="J22" s="61"/>
    </row>
    <row r="23" spans="3:10" x14ac:dyDescent="0.25">
      <c r="C23" s="17">
        <v>744</v>
      </c>
      <c r="D23" s="23">
        <v>48.5</v>
      </c>
      <c r="E23" s="64">
        <f t="shared" si="0"/>
        <v>1.0782347041123364</v>
      </c>
      <c r="F23" s="20">
        <f t="shared" si="1"/>
        <v>6.0109289617486334</v>
      </c>
      <c r="H23" s="15">
        <f t="shared" si="4"/>
        <v>1.0601092896174864</v>
      </c>
      <c r="I23" s="2">
        <f t="shared" si="3"/>
        <v>1.0131147540983607</v>
      </c>
      <c r="J23" s="61"/>
    </row>
    <row r="24" spans="3:10" x14ac:dyDescent="0.25">
      <c r="C24" s="17">
        <v>748</v>
      </c>
      <c r="D24" s="23">
        <v>50</v>
      </c>
      <c r="E24" s="64">
        <f t="shared" si="0"/>
        <v>1.8304914744232692</v>
      </c>
      <c r="F24" s="20">
        <f t="shared" si="1"/>
        <v>9.2896174863387984</v>
      </c>
      <c r="H24" s="15">
        <f t="shared" si="4"/>
        <v>1.0928961748633881</v>
      </c>
      <c r="I24" s="2">
        <f t="shared" si="3"/>
        <v>1.0131147540983607</v>
      </c>
      <c r="J24" s="61"/>
    </row>
    <row r="25" spans="3:10" x14ac:dyDescent="0.25">
      <c r="C25" s="17">
        <v>904</v>
      </c>
      <c r="D25" s="23">
        <v>47</v>
      </c>
      <c r="E25" s="64">
        <f t="shared" si="0"/>
        <v>0.3259779338014035</v>
      </c>
      <c r="F25" s="20">
        <f t="shared" si="1"/>
        <v>2.7322404371584699</v>
      </c>
      <c r="H25" s="15">
        <f t="shared" ref="H25:H26" si="5">(100+F25)/100</f>
        <v>1.0273224043715847</v>
      </c>
      <c r="I25" s="2">
        <f t="shared" si="3"/>
        <v>1.0131147540983607</v>
      </c>
      <c r="J25" s="61"/>
    </row>
    <row r="26" spans="3:10" x14ac:dyDescent="0.25">
      <c r="C26" s="17">
        <v>961</v>
      </c>
      <c r="D26" s="23">
        <v>48.9</v>
      </c>
      <c r="E26" s="64">
        <f t="shared" si="0"/>
        <v>1.2788365095285843</v>
      </c>
      <c r="F26" s="20">
        <f t="shared" si="1"/>
        <v>6.8852459016393404</v>
      </c>
      <c r="H26" s="15">
        <f t="shared" si="5"/>
        <v>1.0688524590163935</v>
      </c>
      <c r="I26" s="2">
        <f t="shared" si="3"/>
        <v>1.0131147540983607</v>
      </c>
      <c r="J26" s="61"/>
    </row>
    <row r="27" spans="3:10" x14ac:dyDescent="0.25">
      <c r="D27" s="23"/>
    </row>
  </sheetData>
  <sheetProtection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5"/>
  <sheetViews>
    <sheetView zoomScale="70" zoomScaleNormal="70" workbookViewId="0">
      <selection activeCell="T45" sqref="T45"/>
    </sheetView>
  </sheetViews>
  <sheetFormatPr defaultRowHeight="15.75" x14ac:dyDescent="0.25"/>
  <cols>
    <col min="1" max="8" width="9.140625" style="24"/>
    <col min="9" max="9" width="9.5703125" style="24" bestFit="1" customWidth="1"/>
    <col min="10" max="17" width="9.140625" style="24"/>
    <col min="18" max="19" width="20.140625" style="24" bestFit="1" customWidth="1"/>
    <col min="20" max="16384" width="9.140625" style="24"/>
  </cols>
  <sheetData>
    <row r="2" spans="1:25" x14ac:dyDescent="0.2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4" spans="1:25" x14ac:dyDescent="0.25">
      <c r="A4" s="25" t="s">
        <v>14</v>
      </c>
      <c r="B4" s="73" t="s">
        <v>15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 t="s">
        <v>16</v>
      </c>
      <c r="S4" s="75" t="s">
        <v>17</v>
      </c>
      <c r="T4" s="26" t="s">
        <v>18</v>
      </c>
    </row>
    <row r="5" spans="1:25" x14ac:dyDescent="0.25">
      <c r="A5" s="27"/>
      <c r="B5" s="71">
        <v>223</v>
      </c>
      <c r="C5" s="71">
        <v>225</v>
      </c>
      <c r="D5" s="71">
        <v>295</v>
      </c>
      <c r="E5" s="71">
        <v>339</v>
      </c>
      <c r="F5" s="71">
        <v>428</v>
      </c>
      <c r="G5" s="71">
        <v>482</v>
      </c>
      <c r="H5" s="71">
        <v>509</v>
      </c>
      <c r="I5" s="71">
        <v>512</v>
      </c>
      <c r="J5" s="71">
        <v>579</v>
      </c>
      <c r="K5" s="71">
        <v>591</v>
      </c>
      <c r="L5" s="71">
        <v>644</v>
      </c>
      <c r="M5" s="71">
        <v>689</v>
      </c>
      <c r="N5" s="71">
        <v>744</v>
      </c>
      <c r="O5" s="71">
        <v>748</v>
      </c>
      <c r="P5" s="71">
        <v>904</v>
      </c>
      <c r="Q5" s="71">
        <v>961</v>
      </c>
      <c r="R5" s="76"/>
      <c r="S5" s="76"/>
      <c r="T5" s="28" t="s">
        <v>19</v>
      </c>
      <c r="V5" s="29"/>
      <c r="W5" s="29"/>
      <c r="X5" s="30"/>
      <c r="Y5" s="29"/>
    </row>
    <row r="6" spans="1:25" x14ac:dyDescent="0.25">
      <c r="A6" s="31">
        <v>1</v>
      </c>
      <c r="B6" s="32">
        <v>44.4</v>
      </c>
      <c r="C6" s="32">
        <v>44.16</v>
      </c>
      <c r="D6" s="32">
        <v>45.3</v>
      </c>
      <c r="E6" s="32">
        <v>43.5</v>
      </c>
      <c r="F6" s="32">
        <v>46.7</v>
      </c>
      <c r="G6" s="33">
        <v>45.9</v>
      </c>
      <c r="H6" s="34">
        <v>45.6</v>
      </c>
      <c r="I6" s="32">
        <v>47.2</v>
      </c>
      <c r="J6" s="32">
        <v>46.3</v>
      </c>
      <c r="K6" s="32">
        <v>45.6</v>
      </c>
      <c r="L6" s="32">
        <v>47.9</v>
      </c>
      <c r="M6" s="32">
        <v>47.09</v>
      </c>
      <c r="N6" s="32">
        <v>48.1</v>
      </c>
      <c r="O6" s="34">
        <v>50</v>
      </c>
      <c r="P6" s="34">
        <v>47</v>
      </c>
      <c r="Q6" s="34">
        <v>48.6</v>
      </c>
      <c r="R6" s="35">
        <v>45.75</v>
      </c>
      <c r="S6" s="35" t="s">
        <v>35</v>
      </c>
      <c r="T6" s="35">
        <v>0</v>
      </c>
      <c r="V6" s="36"/>
      <c r="W6" s="29"/>
      <c r="X6" s="29"/>
      <c r="Y6" s="29"/>
    </row>
    <row r="7" spans="1:25" x14ac:dyDescent="0.25">
      <c r="A7" s="31">
        <v>2</v>
      </c>
      <c r="B7" s="32">
        <v>87.3</v>
      </c>
      <c r="C7" s="32">
        <v>90.4</v>
      </c>
      <c r="D7" s="32">
        <v>94</v>
      </c>
      <c r="E7" s="32">
        <v>88.7</v>
      </c>
      <c r="F7" s="32">
        <v>92.7</v>
      </c>
      <c r="G7" s="33">
        <v>92.1</v>
      </c>
      <c r="H7" s="34">
        <v>93.7</v>
      </c>
      <c r="I7" s="32">
        <v>93.5</v>
      </c>
      <c r="J7" s="32">
        <v>91.4</v>
      </c>
      <c r="K7" s="32">
        <v>92.3</v>
      </c>
      <c r="L7" s="32">
        <v>93.7</v>
      </c>
      <c r="M7" s="32">
        <v>92.41</v>
      </c>
      <c r="N7" s="32">
        <v>97.3</v>
      </c>
      <c r="O7" s="34">
        <v>100</v>
      </c>
      <c r="P7" s="34">
        <v>93</v>
      </c>
      <c r="Q7" s="34">
        <v>93</v>
      </c>
      <c r="R7" s="37">
        <v>92.32</v>
      </c>
      <c r="S7" s="37" t="s">
        <v>35</v>
      </c>
      <c r="T7" s="37">
        <v>20.95</v>
      </c>
      <c r="V7" s="36"/>
      <c r="W7" s="29"/>
      <c r="X7" s="29"/>
      <c r="Y7" s="29"/>
    </row>
    <row r="8" spans="1:25" x14ac:dyDescent="0.25">
      <c r="A8" s="31">
        <v>3</v>
      </c>
      <c r="B8" s="32">
        <v>64.7</v>
      </c>
      <c r="C8" s="32">
        <v>68</v>
      </c>
      <c r="D8" s="32">
        <v>67.5</v>
      </c>
      <c r="E8" s="32">
        <v>63.9</v>
      </c>
      <c r="F8" s="32">
        <v>69.8</v>
      </c>
      <c r="G8" s="33">
        <v>67.3</v>
      </c>
      <c r="H8" s="34">
        <v>68.400000000000006</v>
      </c>
      <c r="I8" s="32">
        <v>69.400000000000006</v>
      </c>
      <c r="J8" s="32">
        <v>67.599999999999994</v>
      </c>
      <c r="K8" s="32">
        <v>68</v>
      </c>
      <c r="L8" s="32">
        <v>70</v>
      </c>
      <c r="M8" s="32">
        <v>68.3</v>
      </c>
      <c r="N8" s="32">
        <v>71.8</v>
      </c>
      <c r="O8" s="34">
        <v>74</v>
      </c>
      <c r="P8" s="34">
        <v>69</v>
      </c>
      <c r="Q8" s="34">
        <v>70.900000000000006</v>
      </c>
      <c r="R8" s="35">
        <v>68.67</v>
      </c>
      <c r="S8" s="35" t="s">
        <v>35</v>
      </c>
      <c r="T8" s="35">
        <v>6.6287675166453264</v>
      </c>
      <c r="V8" s="36"/>
      <c r="W8" s="29"/>
      <c r="X8" s="29"/>
      <c r="Y8" s="29"/>
    </row>
    <row r="9" spans="1:25" x14ac:dyDescent="0.25">
      <c r="A9" s="31">
        <v>4</v>
      </c>
      <c r="B9" s="32">
        <v>27.8</v>
      </c>
      <c r="C9" s="32">
        <v>28.8</v>
      </c>
      <c r="D9" s="32">
        <v>26.4</v>
      </c>
      <c r="E9" s="32">
        <v>25.4</v>
      </c>
      <c r="F9" s="32">
        <v>28.7</v>
      </c>
      <c r="G9" s="33">
        <v>25.3</v>
      </c>
      <c r="H9" s="34">
        <v>26.9</v>
      </c>
      <c r="I9" s="32">
        <v>28.5</v>
      </c>
      <c r="J9" s="32">
        <v>27.1</v>
      </c>
      <c r="K9" s="32">
        <v>28.7</v>
      </c>
      <c r="L9" s="32">
        <v>27.1</v>
      </c>
      <c r="M9" s="32">
        <v>27.48</v>
      </c>
      <c r="N9" s="32">
        <v>28.3</v>
      </c>
      <c r="O9" s="34">
        <v>30</v>
      </c>
      <c r="P9" s="34">
        <v>27</v>
      </c>
      <c r="Q9" s="34">
        <v>26.4</v>
      </c>
      <c r="R9" s="35">
        <v>27.48</v>
      </c>
      <c r="S9" s="35" t="s">
        <v>36</v>
      </c>
      <c r="T9" s="35">
        <v>0</v>
      </c>
      <c r="V9" s="36"/>
      <c r="W9" s="29"/>
      <c r="X9" s="29"/>
      <c r="Y9" s="29"/>
    </row>
    <row r="10" spans="1:25" x14ac:dyDescent="0.25">
      <c r="A10" s="31">
        <v>5</v>
      </c>
      <c r="B10" s="32">
        <v>26.6</v>
      </c>
      <c r="C10" s="32">
        <v>26.72</v>
      </c>
      <c r="D10" s="32">
        <v>24.8</v>
      </c>
      <c r="E10" s="32">
        <v>23.8</v>
      </c>
      <c r="F10" s="32">
        <v>26.6</v>
      </c>
      <c r="G10" s="33">
        <v>22.5</v>
      </c>
      <c r="H10" s="34">
        <v>24.9</v>
      </c>
      <c r="I10" s="32">
        <v>26.6</v>
      </c>
      <c r="J10" s="32">
        <v>24.6</v>
      </c>
      <c r="K10" s="32">
        <v>27.7</v>
      </c>
      <c r="L10" s="32">
        <v>24</v>
      </c>
      <c r="M10" s="32">
        <v>25.55</v>
      </c>
      <c r="N10" s="32">
        <v>26.4</v>
      </c>
      <c r="O10" s="34">
        <v>27</v>
      </c>
      <c r="P10" s="34">
        <v>25</v>
      </c>
      <c r="Q10" s="34">
        <v>24.2</v>
      </c>
      <c r="R10" s="35">
        <v>25.55</v>
      </c>
      <c r="S10" s="35" t="s">
        <v>36</v>
      </c>
      <c r="T10" s="35">
        <v>6.2629946409431945</v>
      </c>
      <c r="V10" s="36"/>
      <c r="W10" s="29"/>
      <c r="X10" s="29"/>
      <c r="Y10" s="29"/>
    </row>
    <row r="11" spans="1:25" x14ac:dyDescent="0.25">
      <c r="A11" s="31">
        <v>6</v>
      </c>
      <c r="B11" s="32">
        <v>38.700000000000003</v>
      </c>
      <c r="C11" s="32">
        <v>33.76</v>
      </c>
      <c r="D11" s="32">
        <v>35.700000000000003</v>
      </c>
      <c r="E11" s="32">
        <v>34.799999999999997</v>
      </c>
      <c r="F11" s="32">
        <v>35.299999999999997</v>
      </c>
      <c r="G11" s="33">
        <v>30.8</v>
      </c>
      <c r="H11" s="34">
        <v>34.9</v>
      </c>
      <c r="I11" s="32">
        <v>37.9</v>
      </c>
      <c r="J11" s="32">
        <v>34.299999999999997</v>
      </c>
      <c r="K11" s="32">
        <v>41.4</v>
      </c>
      <c r="L11" s="32">
        <v>29.4</v>
      </c>
      <c r="M11" s="32">
        <v>35.520000000000003</v>
      </c>
      <c r="N11" s="32">
        <v>37.700000000000003</v>
      </c>
      <c r="O11" s="34">
        <v>37</v>
      </c>
      <c r="P11" s="34">
        <v>34</v>
      </c>
      <c r="Q11" s="34">
        <v>31.5</v>
      </c>
      <c r="R11" s="35">
        <v>33.33</v>
      </c>
      <c r="S11" s="35" t="s">
        <v>36</v>
      </c>
      <c r="T11" s="35">
        <v>20.589626841063971</v>
      </c>
      <c r="V11" s="36"/>
      <c r="W11" s="29"/>
      <c r="X11" s="29"/>
      <c r="Y11" s="29"/>
    </row>
    <row r="12" spans="1:25" x14ac:dyDescent="0.25">
      <c r="A12" s="31">
        <v>7</v>
      </c>
      <c r="B12" s="32">
        <v>127</v>
      </c>
      <c r="C12" s="32">
        <v>130.72</v>
      </c>
      <c r="D12" s="32">
        <v>133</v>
      </c>
      <c r="E12" s="32">
        <v>128</v>
      </c>
      <c r="F12" s="32">
        <v>134.80000000000001</v>
      </c>
      <c r="G12" s="33">
        <v>132</v>
      </c>
      <c r="H12" s="34">
        <v>133</v>
      </c>
      <c r="I12" s="32">
        <v>137</v>
      </c>
      <c r="J12" s="32">
        <v>133.6</v>
      </c>
      <c r="K12" s="32">
        <v>136</v>
      </c>
      <c r="L12" s="32">
        <v>135</v>
      </c>
      <c r="M12" s="32">
        <v>133.71</v>
      </c>
      <c r="N12" s="32">
        <v>140</v>
      </c>
      <c r="O12" s="34">
        <v>140</v>
      </c>
      <c r="P12" s="34">
        <v>135</v>
      </c>
      <c r="Q12" s="34">
        <v>137.4</v>
      </c>
      <c r="R12" s="35">
        <v>141.62</v>
      </c>
      <c r="S12" s="35" t="s">
        <v>37</v>
      </c>
      <c r="T12" s="35">
        <v>20.68182434010745</v>
      </c>
      <c r="V12" s="38"/>
      <c r="W12" s="39"/>
      <c r="X12" s="29"/>
      <c r="Y12" s="29"/>
    </row>
    <row r="13" spans="1:25" x14ac:dyDescent="0.25">
      <c r="A13" s="31">
        <v>8</v>
      </c>
      <c r="B13" s="32">
        <v>112</v>
      </c>
      <c r="C13" s="32">
        <v>116.64</v>
      </c>
      <c r="D13" s="32">
        <v>119</v>
      </c>
      <c r="E13" s="32">
        <v>113</v>
      </c>
      <c r="F13" s="32">
        <v>123.9</v>
      </c>
      <c r="G13" s="33">
        <v>121</v>
      </c>
      <c r="H13" s="34">
        <v>120</v>
      </c>
      <c r="I13" s="32">
        <v>123</v>
      </c>
      <c r="J13" s="32">
        <v>120.5</v>
      </c>
      <c r="K13" s="32">
        <v>120</v>
      </c>
      <c r="L13" s="32">
        <v>126</v>
      </c>
      <c r="M13" s="32">
        <v>121.66</v>
      </c>
      <c r="N13" s="32">
        <v>127</v>
      </c>
      <c r="O13" s="34">
        <v>129</v>
      </c>
      <c r="P13" s="34">
        <v>124</v>
      </c>
      <c r="Q13" s="34">
        <v>128.69999999999999</v>
      </c>
      <c r="R13" s="35">
        <v>127.83</v>
      </c>
      <c r="S13" s="35" t="s">
        <v>37</v>
      </c>
      <c r="T13" s="35">
        <v>6.2734840676801511</v>
      </c>
      <c r="V13" s="38"/>
      <c r="W13" s="39"/>
      <c r="X13" s="29"/>
      <c r="Y13" s="29"/>
    </row>
    <row r="14" spans="1:25" x14ac:dyDescent="0.25">
      <c r="A14" s="31">
        <v>9</v>
      </c>
      <c r="B14" s="32">
        <v>146</v>
      </c>
      <c r="C14" s="32">
        <v>153.12</v>
      </c>
      <c r="D14" s="32">
        <v>157</v>
      </c>
      <c r="E14" s="32">
        <v>148</v>
      </c>
      <c r="F14" s="32">
        <v>161.19999999999999</v>
      </c>
      <c r="G14" s="33">
        <v>163</v>
      </c>
      <c r="H14" s="34">
        <v>159</v>
      </c>
      <c r="I14" s="32">
        <v>163</v>
      </c>
      <c r="J14" s="32">
        <v>160</v>
      </c>
      <c r="K14" s="32">
        <v>155</v>
      </c>
      <c r="L14" s="32">
        <v>170</v>
      </c>
      <c r="M14" s="32">
        <v>160.22999999999999</v>
      </c>
      <c r="N14" s="32">
        <v>169</v>
      </c>
      <c r="O14" s="34">
        <v>168</v>
      </c>
      <c r="P14" s="34">
        <v>163</v>
      </c>
      <c r="Q14" s="34">
        <v>162.4</v>
      </c>
      <c r="R14" s="35">
        <v>162.46</v>
      </c>
      <c r="S14" s="35" t="s">
        <v>37</v>
      </c>
      <c r="T14" s="35">
        <v>0</v>
      </c>
      <c r="V14" s="38"/>
      <c r="W14" s="39"/>
      <c r="X14" s="29"/>
      <c r="Y14" s="29"/>
    </row>
    <row r="15" spans="1:25" x14ac:dyDescent="0.25">
      <c r="A15" s="31">
        <v>10</v>
      </c>
      <c r="B15" s="32">
        <v>67.7</v>
      </c>
      <c r="C15" s="32">
        <v>69.92</v>
      </c>
      <c r="D15" s="32">
        <v>71</v>
      </c>
      <c r="E15" s="32">
        <v>66.400000000000006</v>
      </c>
      <c r="F15" s="32">
        <v>70.8</v>
      </c>
      <c r="G15" s="33">
        <v>70.7</v>
      </c>
      <c r="H15" s="34">
        <v>70.7</v>
      </c>
      <c r="I15" s="32">
        <v>71.900000000000006</v>
      </c>
      <c r="J15" s="32">
        <v>71.2</v>
      </c>
      <c r="K15" s="32">
        <v>71.5</v>
      </c>
      <c r="L15" s="32">
        <v>70.900000000000006</v>
      </c>
      <c r="M15" s="32">
        <v>71.989999999999995</v>
      </c>
      <c r="N15" s="32">
        <v>78.400000000000006</v>
      </c>
      <c r="O15" s="34">
        <v>79</v>
      </c>
      <c r="P15" s="34">
        <v>72</v>
      </c>
      <c r="Q15" s="34">
        <v>75.5</v>
      </c>
      <c r="R15" s="35">
        <v>93.11</v>
      </c>
      <c r="S15" s="35" t="s">
        <v>38</v>
      </c>
      <c r="T15" s="35">
        <v>0</v>
      </c>
      <c r="V15" s="36"/>
      <c r="W15" s="29"/>
      <c r="X15" s="29"/>
      <c r="Y15" s="29"/>
    </row>
    <row r="16" spans="1:25" x14ac:dyDescent="0.25">
      <c r="A16" s="31">
        <v>11</v>
      </c>
      <c r="B16" s="32">
        <v>84.5</v>
      </c>
      <c r="C16" s="32">
        <v>86.88</v>
      </c>
      <c r="D16" s="32">
        <v>87.1</v>
      </c>
      <c r="E16" s="32">
        <v>82.9</v>
      </c>
      <c r="F16" s="32">
        <v>87.6</v>
      </c>
      <c r="G16" s="33">
        <v>86.8</v>
      </c>
      <c r="H16" s="34">
        <v>86.6</v>
      </c>
      <c r="I16" s="32">
        <v>89.6</v>
      </c>
      <c r="J16" s="32">
        <v>87.1</v>
      </c>
      <c r="K16" s="32">
        <v>89.6</v>
      </c>
      <c r="L16" s="32">
        <v>87.9</v>
      </c>
      <c r="M16" s="32">
        <v>89.19</v>
      </c>
      <c r="N16" s="32">
        <v>94.5</v>
      </c>
      <c r="O16" s="34">
        <v>95</v>
      </c>
      <c r="P16" s="34">
        <v>89</v>
      </c>
      <c r="Q16" s="34">
        <v>90.3</v>
      </c>
      <c r="R16" s="35">
        <v>115.15</v>
      </c>
      <c r="S16" s="35" t="s">
        <v>38</v>
      </c>
      <c r="T16" s="35">
        <v>8.0469510851602966</v>
      </c>
      <c r="V16" s="36"/>
      <c r="W16" s="29"/>
      <c r="X16" s="29"/>
      <c r="Y16" s="29"/>
    </row>
    <row r="17" spans="1:25" x14ac:dyDescent="0.25">
      <c r="A17" s="31">
        <v>12</v>
      </c>
      <c r="B17" s="32">
        <v>70.900000000000006</v>
      </c>
      <c r="C17" s="32">
        <v>71.36</v>
      </c>
      <c r="D17" s="32">
        <v>75.2</v>
      </c>
      <c r="E17" s="32">
        <v>70.900000000000006</v>
      </c>
      <c r="F17" s="32">
        <v>72</v>
      </c>
      <c r="G17" s="33">
        <v>72.5</v>
      </c>
      <c r="H17" s="34">
        <v>72.7</v>
      </c>
      <c r="I17" s="32">
        <v>74.099999999999994</v>
      </c>
      <c r="J17" s="32">
        <v>72.400000000000006</v>
      </c>
      <c r="K17" s="32">
        <v>74.8</v>
      </c>
      <c r="L17" s="32">
        <v>70.7</v>
      </c>
      <c r="M17" s="32">
        <v>73.44</v>
      </c>
      <c r="N17" s="32">
        <v>78.400000000000006</v>
      </c>
      <c r="O17" s="34">
        <v>79</v>
      </c>
      <c r="P17" s="34">
        <v>73</v>
      </c>
      <c r="Q17" s="34">
        <v>72.3</v>
      </c>
      <c r="R17" s="35">
        <v>95.01</v>
      </c>
      <c r="S17" s="35" t="s">
        <v>38</v>
      </c>
      <c r="T17" s="35">
        <v>20.695497131074053</v>
      </c>
      <c r="V17" s="36"/>
      <c r="W17" s="29"/>
      <c r="X17" s="29"/>
      <c r="Y17" s="29"/>
    </row>
    <row r="18" spans="1:25" x14ac:dyDescent="0.25">
      <c r="A18" s="31">
        <v>13</v>
      </c>
      <c r="B18" s="32">
        <v>43.4</v>
      </c>
      <c r="C18" s="32">
        <v>44.32</v>
      </c>
      <c r="D18" s="32">
        <v>45.8</v>
      </c>
      <c r="E18" s="32">
        <v>43.9</v>
      </c>
      <c r="F18" s="32">
        <v>46.2</v>
      </c>
      <c r="G18" s="33">
        <v>46</v>
      </c>
      <c r="H18" s="34">
        <v>45.2</v>
      </c>
      <c r="I18" s="32">
        <v>46.9</v>
      </c>
      <c r="J18" s="32">
        <v>46.2</v>
      </c>
      <c r="K18" s="32">
        <v>45.3</v>
      </c>
      <c r="L18" s="32">
        <v>48.3</v>
      </c>
      <c r="M18" s="32">
        <v>46.28</v>
      </c>
      <c r="N18" s="32">
        <v>48.5</v>
      </c>
      <c r="O18" s="34">
        <v>50</v>
      </c>
      <c r="P18" s="34">
        <v>47</v>
      </c>
      <c r="Q18" s="34">
        <v>48.9</v>
      </c>
      <c r="R18" s="35">
        <v>45.75</v>
      </c>
      <c r="S18" s="35" t="s">
        <v>35</v>
      </c>
      <c r="T18" s="35">
        <v>0</v>
      </c>
      <c r="V18" s="36"/>
      <c r="W18" s="29"/>
      <c r="X18" s="29"/>
      <c r="Y18" s="29"/>
    </row>
    <row r="19" spans="1:25" x14ac:dyDescent="0.25">
      <c r="A19" s="40"/>
      <c r="B19" s="40"/>
      <c r="C19" s="72" t="s">
        <v>21</v>
      </c>
      <c r="D19" s="72"/>
      <c r="E19" s="72"/>
      <c r="F19" s="72"/>
      <c r="G19" s="72"/>
      <c r="H19" s="72"/>
      <c r="I19" s="72"/>
      <c r="J19" s="72"/>
      <c r="K19" s="72"/>
      <c r="L19" s="40"/>
      <c r="M19" s="40"/>
      <c r="N19" s="40"/>
      <c r="O19" s="40"/>
      <c r="P19" s="40"/>
      <c r="Q19" s="40"/>
      <c r="R19" s="40"/>
      <c r="S19" s="40"/>
      <c r="T19" s="41"/>
      <c r="V19" s="29"/>
      <c r="W19" s="29"/>
      <c r="X19" s="29"/>
      <c r="Y19" s="29"/>
    </row>
    <row r="20" spans="1:25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</row>
    <row r="21" spans="1:25" x14ac:dyDescent="0.25">
      <c r="A21" s="72" t="s">
        <v>22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40"/>
    </row>
    <row r="23" spans="1:25" x14ac:dyDescent="0.25">
      <c r="A23" s="25" t="s">
        <v>14</v>
      </c>
      <c r="B23" s="79" t="s">
        <v>15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25" t="s">
        <v>17</v>
      </c>
      <c r="S23" s="26" t="s">
        <v>18</v>
      </c>
      <c r="T23" s="40"/>
    </row>
    <row r="24" spans="1:25" x14ac:dyDescent="0.25">
      <c r="A24" s="42"/>
      <c r="B24" s="71">
        <v>223</v>
      </c>
      <c r="C24" s="71">
        <v>225</v>
      </c>
      <c r="D24" s="71">
        <v>295</v>
      </c>
      <c r="E24" s="71">
        <v>339</v>
      </c>
      <c r="F24" s="71">
        <v>428</v>
      </c>
      <c r="G24" s="71">
        <v>482</v>
      </c>
      <c r="H24" s="71">
        <v>509</v>
      </c>
      <c r="I24" s="71">
        <v>512</v>
      </c>
      <c r="J24" s="71">
        <v>579</v>
      </c>
      <c r="K24" s="71">
        <v>591</v>
      </c>
      <c r="L24" s="71">
        <v>644</v>
      </c>
      <c r="M24" s="71">
        <v>689</v>
      </c>
      <c r="N24" s="71">
        <v>744</v>
      </c>
      <c r="O24" s="71">
        <v>748</v>
      </c>
      <c r="P24" s="71">
        <v>904</v>
      </c>
      <c r="Q24" s="71">
        <v>961</v>
      </c>
      <c r="R24" s="42"/>
      <c r="S24" s="28" t="s">
        <v>19</v>
      </c>
      <c r="T24" s="40"/>
    </row>
    <row r="25" spans="1:25" x14ac:dyDescent="0.25">
      <c r="A25" s="43">
        <v>1</v>
      </c>
      <c r="B25" s="44">
        <f t="shared" ref="B25:Q25" si="0">(B6-$R6)/$R6</f>
        <v>-2.9508196721311507E-2</v>
      </c>
      <c r="C25" s="44">
        <f t="shared" si="0"/>
        <v>-3.4754098360655815E-2</v>
      </c>
      <c r="D25" s="44">
        <f t="shared" si="0"/>
        <v>-9.8360655737705534E-3</v>
      </c>
      <c r="E25" s="44">
        <f t="shared" si="0"/>
        <v>-4.9180327868852458E-2</v>
      </c>
      <c r="F25" s="45">
        <f t="shared" si="0"/>
        <v>2.0765027322404435E-2</v>
      </c>
      <c r="G25" s="44">
        <f t="shared" si="0"/>
        <v>3.2786885245901327E-3</v>
      </c>
      <c r="H25" s="44">
        <f t="shared" si="0"/>
        <v>-3.2786885245901327E-3</v>
      </c>
      <c r="I25" s="44">
        <f t="shared" si="0"/>
        <v>3.1693989071038313E-2</v>
      </c>
      <c r="J25" s="44">
        <f t="shared" si="0"/>
        <v>1.2021857923497206E-2</v>
      </c>
      <c r="K25" s="44">
        <f t="shared" si="0"/>
        <v>-3.2786885245901327E-3</v>
      </c>
      <c r="L25" s="44">
        <f t="shared" si="0"/>
        <v>4.6994535519125649E-2</v>
      </c>
      <c r="M25" s="45">
        <f t="shared" si="0"/>
        <v>2.9289617486338872E-2</v>
      </c>
      <c r="N25" s="44">
        <f t="shared" si="0"/>
        <v>5.1366120218579267E-2</v>
      </c>
      <c r="O25" s="44">
        <f t="shared" si="0"/>
        <v>9.2896174863387984E-2</v>
      </c>
      <c r="P25" s="44">
        <f t="shared" si="0"/>
        <v>2.7322404371584699E-2</v>
      </c>
      <c r="Q25" s="44">
        <f t="shared" si="0"/>
        <v>6.2295081967213145E-2</v>
      </c>
      <c r="R25" s="35" t="s">
        <v>35</v>
      </c>
      <c r="S25" s="35">
        <v>0</v>
      </c>
      <c r="T25" s="40"/>
    </row>
    <row r="26" spans="1:25" x14ac:dyDescent="0.25">
      <c r="A26" s="43">
        <v>2</v>
      </c>
      <c r="B26" s="46">
        <f t="shared" ref="B26:Q26" si="1">(B7-$R7)/$R7</f>
        <v>-5.4376083188908103E-2</v>
      </c>
      <c r="C26" s="46">
        <f t="shared" si="1"/>
        <v>-2.0797227036395013E-2</v>
      </c>
      <c r="D26" s="46">
        <f t="shared" si="1"/>
        <v>1.8197573656845829E-2</v>
      </c>
      <c r="E26" s="46">
        <f t="shared" si="1"/>
        <v>-3.9211438474869915E-2</v>
      </c>
      <c r="F26" s="47">
        <f t="shared" si="1"/>
        <v>4.1161178509533112E-3</v>
      </c>
      <c r="G26" s="46">
        <f t="shared" si="1"/>
        <v>-2.383015597920265E-3</v>
      </c>
      <c r="H26" s="46">
        <f t="shared" si="1"/>
        <v>1.4948006932409118E-2</v>
      </c>
      <c r="I26" s="46">
        <f t="shared" si="1"/>
        <v>1.2781629116117925E-2</v>
      </c>
      <c r="J26" s="46">
        <f t="shared" si="1"/>
        <v>-9.965337954939207E-3</v>
      </c>
      <c r="K26" s="46">
        <f t="shared" si="1"/>
        <v>-2.1663778162907304E-4</v>
      </c>
      <c r="L26" s="46">
        <f t="shared" si="1"/>
        <v>1.4948006932409118E-2</v>
      </c>
      <c r="M26" s="47">
        <f t="shared" si="1"/>
        <v>9.7487001733105952E-4</v>
      </c>
      <c r="N26" s="46">
        <f t="shared" si="1"/>
        <v>5.3942807625649958E-2</v>
      </c>
      <c r="O26" s="46">
        <f t="shared" si="1"/>
        <v>8.3188908145580664E-2</v>
      </c>
      <c r="P26" s="46">
        <f t="shared" si="1"/>
        <v>7.365684575390022E-3</v>
      </c>
      <c r="Q26" s="46">
        <f t="shared" si="1"/>
        <v>7.365684575390022E-3</v>
      </c>
      <c r="R26" s="37" t="s">
        <v>35</v>
      </c>
      <c r="S26" s="37">
        <v>20.95</v>
      </c>
      <c r="T26" s="40"/>
    </row>
    <row r="27" spans="1:25" x14ac:dyDescent="0.25">
      <c r="A27" s="43">
        <v>3</v>
      </c>
      <c r="B27" s="46">
        <f t="shared" ref="B27:Q27" si="2">(B8-$R8)/$R8</f>
        <v>-5.7812727537498158E-2</v>
      </c>
      <c r="C27" s="46">
        <f t="shared" si="2"/>
        <v>-9.7568079219455608E-3</v>
      </c>
      <c r="D27" s="46">
        <f t="shared" si="2"/>
        <v>-1.7038007863695963E-2</v>
      </c>
      <c r="E27" s="46">
        <f t="shared" si="2"/>
        <v>-6.9462647444298864E-2</v>
      </c>
      <c r="F27" s="47">
        <f t="shared" si="2"/>
        <v>1.6455511868355838E-2</v>
      </c>
      <c r="G27" s="46">
        <f t="shared" si="2"/>
        <v>-1.9950487840396162E-2</v>
      </c>
      <c r="H27" s="46">
        <f t="shared" si="2"/>
        <v>-3.9318479685451586E-3</v>
      </c>
      <c r="I27" s="46">
        <f t="shared" si="2"/>
        <v>1.0630551914955643E-2</v>
      </c>
      <c r="J27" s="46">
        <f t="shared" si="2"/>
        <v>-1.5581767875345964E-2</v>
      </c>
      <c r="K27" s="46">
        <f t="shared" si="2"/>
        <v>-9.7568079219455608E-3</v>
      </c>
      <c r="L27" s="46">
        <f t="shared" si="2"/>
        <v>1.936799184505604E-2</v>
      </c>
      <c r="M27" s="47">
        <f t="shared" si="2"/>
        <v>-5.3880879568953622E-3</v>
      </c>
      <c r="N27" s="46">
        <f t="shared" si="2"/>
        <v>4.5580311635357439E-2</v>
      </c>
      <c r="O27" s="46">
        <f t="shared" si="2"/>
        <v>7.7617591379059242E-2</v>
      </c>
      <c r="P27" s="46">
        <f t="shared" si="2"/>
        <v>4.8055919615552396E-3</v>
      </c>
      <c r="Q27" s="46">
        <f t="shared" si="2"/>
        <v>3.247415174020684E-2</v>
      </c>
      <c r="R27" s="35" t="s">
        <v>35</v>
      </c>
      <c r="S27" s="35">
        <v>6.6287675166453264</v>
      </c>
      <c r="T27" s="40"/>
    </row>
    <row r="28" spans="1:25" x14ac:dyDescent="0.25">
      <c r="A28" s="43">
        <v>4</v>
      </c>
      <c r="B28" s="46">
        <f t="shared" ref="B28:Q28" si="3">(B9-$R9)/$R9</f>
        <v>1.1644832605531306E-2</v>
      </c>
      <c r="C28" s="46">
        <f t="shared" si="3"/>
        <v>4.8034934497816602E-2</v>
      </c>
      <c r="D28" s="46">
        <f t="shared" si="3"/>
        <v>-3.9301310043668186E-2</v>
      </c>
      <c r="E28" s="46">
        <f t="shared" si="3"/>
        <v>-7.5691411935953481E-2</v>
      </c>
      <c r="F28" s="48">
        <f t="shared" si="3"/>
        <v>4.439592430858802E-2</v>
      </c>
      <c r="G28" s="46">
        <f t="shared" si="3"/>
        <v>-7.9330422125181946E-2</v>
      </c>
      <c r="H28" s="46">
        <f t="shared" si="3"/>
        <v>-2.1106259097525538E-2</v>
      </c>
      <c r="I28" s="46">
        <f t="shared" si="3"/>
        <v>3.7117903930130987E-2</v>
      </c>
      <c r="J28" s="46">
        <f t="shared" si="3"/>
        <v>-1.3828238719068377E-2</v>
      </c>
      <c r="K28" s="46">
        <f t="shared" si="3"/>
        <v>4.439592430858802E-2</v>
      </c>
      <c r="L28" s="46">
        <f t="shared" si="3"/>
        <v>-1.3828238719068377E-2</v>
      </c>
      <c r="M28" s="49">
        <f t="shared" si="3"/>
        <v>0</v>
      </c>
      <c r="N28" s="46">
        <f t="shared" si="3"/>
        <v>2.9839883551673954E-2</v>
      </c>
      <c r="O28" s="46">
        <f t="shared" si="3"/>
        <v>9.170305676855893E-2</v>
      </c>
      <c r="P28" s="46">
        <f t="shared" si="3"/>
        <v>-1.746724890829696E-2</v>
      </c>
      <c r="Q28" s="46">
        <f t="shared" si="3"/>
        <v>-3.9301310043668186E-2</v>
      </c>
      <c r="R28" s="35" t="s">
        <v>36</v>
      </c>
      <c r="S28" s="35">
        <v>0</v>
      </c>
      <c r="T28" s="40"/>
    </row>
    <row r="29" spans="1:25" x14ac:dyDescent="0.25">
      <c r="A29" s="43">
        <v>5</v>
      </c>
      <c r="B29" s="46">
        <f t="shared" ref="B29:Q29" si="4">(B10-$R10)/$R10</f>
        <v>4.109589041095893E-2</v>
      </c>
      <c r="C29" s="46">
        <f t="shared" si="4"/>
        <v>4.5792563600782703E-2</v>
      </c>
      <c r="D29" s="46">
        <f t="shared" si="4"/>
        <v>-2.9354207436399216E-2</v>
      </c>
      <c r="E29" s="46">
        <f t="shared" si="4"/>
        <v>-6.8493150684931503E-2</v>
      </c>
      <c r="F29" s="48">
        <f t="shared" si="4"/>
        <v>4.109589041095893E-2</v>
      </c>
      <c r="G29" s="46">
        <f t="shared" si="4"/>
        <v>-0.1193737769080235</v>
      </c>
      <c r="H29" s="46">
        <f t="shared" si="4"/>
        <v>-2.544031311154607E-2</v>
      </c>
      <c r="I29" s="46">
        <f t="shared" si="4"/>
        <v>4.109589041095893E-2</v>
      </c>
      <c r="J29" s="46">
        <f t="shared" si="4"/>
        <v>-3.7181996086105645E-2</v>
      </c>
      <c r="K29" s="46">
        <f t="shared" si="4"/>
        <v>8.4148727984344363E-2</v>
      </c>
      <c r="L29" s="46">
        <f t="shared" si="4"/>
        <v>-6.0665362035225073E-2</v>
      </c>
      <c r="M29" s="49">
        <f t="shared" si="4"/>
        <v>0</v>
      </c>
      <c r="N29" s="46">
        <f t="shared" si="4"/>
        <v>3.3268101761252361E-2</v>
      </c>
      <c r="O29" s="46">
        <f t="shared" si="4"/>
        <v>5.6751467710371789E-2</v>
      </c>
      <c r="P29" s="46">
        <f t="shared" si="4"/>
        <v>-2.1526418786692786E-2</v>
      </c>
      <c r="Q29" s="46">
        <f t="shared" si="4"/>
        <v>-5.2837573385518644E-2</v>
      </c>
      <c r="R29" s="35" t="s">
        <v>36</v>
      </c>
      <c r="S29" s="35">
        <v>6.2629946409431945</v>
      </c>
      <c r="T29" s="40"/>
    </row>
    <row r="30" spans="1:25" x14ac:dyDescent="0.25">
      <c r="A30" s="43">
        <v>6</v>
      </c>
      <c r="B30" s="46">
        <f t="shared" ref="B30:Q30" si="5">(B11-$R11)/$R11</f>
        <v>0.16111611161116127</v>
      </c>
      <c r="C30" s="46">
        <f t="shared" si="5"/>
        <v>1.2901290129012893E-2</v>
      </c>
      <c r="D30" s="46">
        <f t="shared" si="5"/>
        <v>7.1107110711071245E-2</v>
      </c>
      <c r="E30" s="46">
        <f t="shared" si="5"/>
        <v>4.4104410441044073E-2</v>
      </c>
      <c r="F30" s="48">
        <f t="shared" si="5"/>
        <v>5.9105910591059074E-2</v>
      </c>
      <c r="G30" s="46">
        <f t="shared" si="5"/>
        <v>-7.5907590759075841E-2</v>
      </c>
      <c r="H30" s="46">
        <f t="shared" si="5"/>
        <v>4.7104710471047119E-2</v>
      </c>
      <c r="I30" s="46">
        <f t="shared" si="5"/>
        <v>0.13711371137113712</v>
      </c>
      <c r="J30" s="46">
        <f t="shared" si="5"/>
        <v>2.9102910291029072E-2</v>
      </c>
      <c r="K30" s="46">
        <f t="shared" si="5"/>
        <v>0.24212421242124216</v>
      </c>
      <c r="L30" s="46">
        <f t="shared" si="5"/>
        <v>-0.1179117911791179</v>
      </c>
      <c r="M30" s="46">
        <f t="shared" si="5"/>
        <v>6.5706570657065852E-2</v>
      </c>
      <c r="N30" s="46">
        <f t="shared" si="5"/>
        <v>0.13111311131113126</v>
      </c>
      <c r="O30" s="46">
        <f t="shared" si="5"/>
        <v>0.11011101110111017</v>
      </c>
      <c r="P30" s="46">
        <f t="shared" si="5"/>
        <v>2.0102010201020155E-2</v>
      </c>
      <c r="Q30" s="46">
        <f t="shared" si="5"/>
        <v>-5.4905490549054858E-2</v>
      </c>
      <c r="R30" s="35" t="s">
        <v>36</v>
      </c>
      <c r="S30" s="35">
        <v>20.589626841063971</v>
      </c>
      <c r="T30" s="40"/>
    </row>
    <row r="31" spans="1:25" x14ac:dyDescent="0.25">
      <c r="A31" s="43">
        <v>7</v>
      </c>
      <c r="B31" s="46">
        <f t="shared" ref="B31:Q31" si="6">(B12-$R12)/$R12</f>
        <v>-0.10323400649625762</v>
      </c>
      <c r="C31" s="46">
        <f t="shared" si="6"/>
        <v>-7.6966530151108645E-2</v>
      </c>
      <c r="D31" s="46">
        <f t="shared" si="6"/>
        <v>-6.0867109165372156E-2</v>
      </c>
      <c r="E31" s="46">
        <f t="shared" si="6"/>
        <v>-9.6172856941110038E-2</v>
      </c>
      <c r="F31" s="48">
        <f t="shared" si="6"/>
        <v>-4.815703996610643E-2</v>
      </c>
      <c r="G31" s="46">
        <f t="shared" si="6"/>
        <v>-6.7928258720519732E-2</v>
      </c>
      <c r="H31" s="46">
        <f t="shared" si="6"/>
        <v>-6.0867109165372156E-2</v>
      </c>
      <c r="I31" s="46">
        <f t="shared" si="6"/>
        <v>-3.2622510944781843E-2</v>
      </c>
      <c r="J31" s="46">
        <f t="shared" si="6"/>
        <v>-5.6630419432283648E-2</v>
      </c>
      <c r="K31" s="46">
        <f t="shared" si="6"/>
        <v>-3.968366049992942E-2</v>
      </c>
      <c r="L31" s="46">
        <f t="shared" si="6"/>
        <v>-4.6744810055076996E-2</v>
      </c>
      <c r="M31" s="46">
        <f t="shared" si="6"/>
        <v>-5.5853692981217319E-2</v>
      </c>
      <c r="N31" s="46">
        <f t="shared" si="6"/>
        <v>-1.1439062279339109E-2</v>
      </c>
      <c r="O31" s="46">
        <f t="shared" si="6"/>
        <v>-1.1439062279339109E-2</v>
      </c>
      <c r="P31" s="46">
        <f t="shared" si="6"/>
        <v>-4.6744810055076996E-2</v>
      </c>
      <c r="Q31" s="46">
        <f t="shared" si="6"/>
        <v>-2.9798051122722772E-2</v>
      </c>
      <c r="R31" s="35" t="s">
        <v>37</v>
      </c>
      <c r="S31" s="35">
        <v>20.68182434010745</v>
      </c>
      <c r="T31" s="40"/>
    </row>
    <row r="32" spans="1:25" x14ac:dyDescent="0.25">
      <c r="A32" s="43">
        <v>8</v>
      </c>
      <c r="B32" s="46">
        <f t="shared" ref="B32:Q32" si="7">(B13-$R13)/$R13</f>
        <v>-0.12383634514589688</v>
      </c>
      <c r="C32" s="46">
        <f t="shared" si="7"/>
        <v>-8.7538136587655468E-2</v>
      </c>
      <c r="D32" s="46">
        <f t="shared" si="7"/>
        <v>-6.9076116717515443E-2</v>
      </c>
      <c r="E32" s="46">
        <f t="shared" si="7"/>
        <v>-0.11601345537041381</v>
      </c>
      <c r="F32" s="48">
        <f t="shared" si="7"/>
        <v>-3.0743956817648382E-2</v>
      </c>
      <c r="G32" s="46">
        <f t="shared" si="7"/>
        <v>-5.343033716654931E-2</v>
      </c>
      <c r="H32" s="46">
        <f t="shared" si="7"/>
        <v>-6.1253226942032377E-2</v>
      </c>
      <c r="I32" s="46">
        <f t="shared" si="7"/>
        <v>-3.7784557615583185E-2</v>
      </c>
      <c r="J32" s="46">
        <f t="shared" si="7"/>
        <v>-5.7341782054290844E-2</v>
      </c>
      <c r="K32" s="46">
        <f t="shared" si="7"/>
        <v>-6.1253226942032377E-2</v>
      </c>
      <c r="L32" s="46">
        <f t="shared" si="7"/>
        <v>-1.4315888289133993E-2</v>
      </c>
      <c r="M32" s="46">
        <f t="shared" si="7"/>
        <v>-4.8267229914730515E-2</v>
      </c>
      <c r="N32" s="46">
        <f t="shared" si="7"/>
        <v>-6.4929985136509298E-3</v>
      </c>
      <c r="O32" s="46">
        <f t="shared" si="7"/>
        <v>9.1527810373151983E-3</v>
      </c>
      <c r="P32" s="46">
        <f t="shared" si="7"/>
        <v>-2.9961667840100119E-2</v>
      </c>
      <c r="Q32" s="46">
        <f t="shared" si="7"/>
        <v>6.8059141046701898E-3</v>
      </c>
      <c r="R32" s="35" t="s">
        <v>37</v>
      </c>
      <c r="S32" s="35">
        <v>6.2734840676801511</v>
      </c>
      <c r="T32" s="40"/>
    </row>
    <row r="33" spans="1:30" x14ac:dyDescent="0.25">
      <c r="A33" s="43">
        <v>9</v>
      </c>
      <c r="B33" s="46">
        <f t="shared" ref="B33:Q33" si="8">(B14-$R14)/$R14</f>
        <v>-0.10131724732241787</v>
      </c>
      <c r="C33" s="46">
        <f t="shared" si="8"/>
        <v>-5.7491074726086437E-2</v>
      </c>
      <c r="D33" s="46">
        <f t="shared" si="8"/>
        <v>-3.3608272805613737E-2</v>
      </c>
      <c r="E33" s="46">
        <f t="shared" si="8"/>
        <v>-8.9006524682998939E-2</v>
      </c>
      <c r="F33" s="48">
        <f t="shared" si="8"/>
        <v>-7.7557552628340467E-3</v>
      </c>
      <c r="G33" s="46">
        <f t="shared" si="8"/>
        <v>3.3238951126430632E-3</v>
      </c>
      <c r="H33" s="46">
        <f t="shared" si="8"/>
        <v>-2.1297550166194803E-2</v>
      </c>
      <c r="I33" s="46">
        <f t="shared" si="8"/>
        <v>3.3238951126430632E-3</v>
      </c>
      <c r="J33" s="46">
        <f t="shared" si="8"/>
        <v>-1.5142188846485338E-2</v>
      </c>
      <c r="K33" s="46">
        <f t="shared" si="8"/>
        <v>-4.5918995445032668E-2</v>
      </c>
      <c r="L33" s="46">
        <f t="shared" si="8"/>
        <v>4.6411424350609333E-2</v>
      </c>
      <c r="M33" s="46">
        <f t="shared" si="8"/>
        <v>-1.3726455742952223E-2</v>
      </c>
      <c r="N33" s="46">
        <f t="shared" si="8"/>
        <v>4.0256063030899861E-2</v>
      </c>
      <c r="O33" s="46">
        <f t="shared" si="8"/>
        <v>3.4100701711190395E-2</v>
      </c>
      <c r="P33" s="46">
        <f t="shared" si="8"/>
        <v>3.3238951126430632E-3</v>
      </c>
      <c r="Q33" s="46">
        <f t="shared" si="8"/>
        <v>-3.6932167918258201E-4</v>
      </c>
      <c r="R33" s="35" t="s">
        <v>37</v>
      </c>
      <c r="S33" s="35">
        <v>0</v>
      </c>
      <c r="T33" s="40"/>
    </row>
    <row r="34" spans="1:30" x14ac:dyDescent="0.25">
      <c r="A34" s="43">
        <v>10</v>
      </c>
      <c r="B34" s="46">
        <f t="shared" ref="B34:Q34" si="9">(B15-$R15)/$R15</f>
        <v>-0.27290301793577487</v>
      </c>
      <c r="C34" s="46">
        <f t="shared" si="9"/>
        <v>-0.24906025131564813</v>
      </c>
      <c r="D34" s="46">
        <f t="shared" si="9"/>
        <v>-0.23746106755450541</v>
      </c>
      <c r="E34" s="46">
        <f t="shared" si="9"/>
        <v>-0.2868649983890022</v>
      </c>
      <c r="F34" s="48">
        <f t="shared" si="9"/>
        <v>-0.23960906454730965</v>
      </c>
      <c r="G34" s="46">
        <f t="shared" si="9"/>
        <v>-0.2406830630437117</v>
      </c>
      <c r="H34" s="46">
        <f t="shared" si="9"/>
        <v>-0.2406830630437117</v>
      </c>
      <c r="I34" s="46">
        <f t="shared" si="9"/>
        <v>-0.22779508108688643</v>
      </c>
      <c r="J34" s="46">
        <f t="shared" si="9"/>
        <v>-0.23531307056170117</v>
      </c>
      <c r="K34" s="46">
        <f t="shared" si="9"/>
        <v>-0.23209107507249491</v>
      </c>
      <c r="L34" s="46">
        <f t="shared" si="9"/>
        <v>-0.23853506605090746</v>
      </c>
      <c r="M34" s="46">
        <f t="shared" si="9"/>
        <v>-0.22682848244012463</v>
      </c>
      <c r="N34" s="46">
        <f t="shared" si="9"/>
        <v>-0.15798517882074958</v>
      </c>
      <c r="O34" s="46">
        <f t="shared" si="9"/>
        <v>-0.15154118784233703</v>
      </c>
      <c r="P34" s="46">
        <f t="shared" si="9"/>
        <v>-0.22672108259048437</v>
      </c>
      <c r="Q34" s="46">
        <f t="shared" si="9"/>
        <v>-0.1891311352164107</v>
      </c>
      <c r="R34" s="35" t="s">
        <v>38</v>
      </c>
      <c r="S34" s="35">
        <v>0</v>
      </c>
      <c r="T34" s="40"/>
    </row>
    <row r="35" spans="1:30" x14ac:dyDescent="0.25">
      <c r="A35" s="43">
        <v>11</v>
      </c>
      <c r="B35" s="46">
        <f t="shared" ref="B35:Q35" si="10">(B16-$R16)/$R16</f>
        <v>-0.26617455492835435</v>
      </c>
      <c r="C35" s="46">
        <f t="shared" si="10"/>
        <v>-0.24550586191923585</v>
      </c>
      <c r="D35" s="46">
        <f t="shared" si="10"/>
        <v>-0.24359531046461147</v>
      </c>
      <c r="E35" s="46">
        <f t="shared" si="10"/>
        <v>-0.28006947459834997</v>
      </c>
      <c r="F35" s="48">
        <f t="shared" si="10"/>
        <v>-0.23925314806773781</v>
      </c>
      <c r="G35" s="46">
        <f t="shared" si="10"/>
        <v>-0.24620060790273562</v>
      </c>
      <c r="H35" s="46">
        <f t="shared" si="10"/>
        <v>-0.2479374728614851</v>
      </c>
      <c r="I35" s="46">
        <f t="shared" si="10"/>
        <v>-0.22188449848024325</v>
      </c>
      <c r="J35" s="46">
        <f t="shared" si="10"/>
        <v>-0.24359531046461147</v>
      </c>
      <c r="K35" s="46">
        <f t="shared" si="10"/>
        <v>-0.22188449848024325</v>
      </c>
      <c r="L35" s="46">
        <f t="shared" si="10"/>
        <v>-0.23664785062961355</v>
      </c>
      <c r="M35" s="46">
        <f t="shared" si="10"/>
        <v>-0.22544507164567962</v>
      </c>
      <c r="N35" s="46">
        <f t="shared" si="10"/>
        <v>-0.17933130699088151</v>
      </c>
      <c r="O35" s="46">
        <f t="shared" si="10"/>
        <v>-0.17498914459400786</v>
      </c>
      <c r="P35" s="46">
        <f t="shared" si="10"/>
        <v>-0.22709509335649158</v>
      </c>
      <c r="Q35" s="46">
        <f t="shared" si="10"/>
        <v>-0.21580547112462012</v>
      </c>
      <c r="R35" s="35" t="s">
        <v>38</v>
      </c>
      <c r="S35" s="35">
        <v>8.0469510851602966</v>
      </c>
      <c r="T35" s="40"/>
    </row>
    <row r="36" spans="1:30" x14ac:dyDescent="0.25">
      <c r="A36" s="43">
        <v>12</v>
      </c>
      <c r="B36" s="46">
        <f t="shared" ref="B36:Q36" si="11">(B17-$R17)/$R17</f>
        <v>-0.25376276181454582</v>
      </c>
      <c r="C36" s="46">
        <f t="shared" si="11"/>
        <v>-0.24892116619303237</v>
      </c>
      <c r="D36" s="46">
        <f t="shared" si="11"/>
        <v>-0.20850436796126726</v>
      </c>
      <c r="E36" s="46">
        <f t="shared" si="11"/>
        <v>-0.25376276181454582</v>
      </c>
      <c r="F36" s="48">
        <f t="shared" si="11"/>
        <v>-0.24218503315440484</v>
      </c>
      <c r="G36" s="46">
        <f t="shared" si="11"/>
        <v>-0.2369224292179771</v>
      </c>
      <c r="H36" s="46">
        <f t="shared" si="11"/>
        <v>-0.23481738764340596</v>
      </c>
      <c r="I36" s="46">
        <f t="shared" si="11"/>
        <v>-0.22008209662140837</v>
      </c>
      <c r="J36" s="46">
        <f t="shared" si="11"/>
        <v>-0.23797495000526259</v>
      </c>
      <c r="K36" s="46">
        <f t="shared" si="11"/>
        <v>-0.21271445111040951</v>
      </c>
      <c r="L36" s="46">
        <f t="shared" si="11"/>
        <v>-0.25586780338911697</v>
      </c>
      <c r="M36" s="46">
        <f t="shared" si="11"/>
        <v>-0.22702873381749297</v>
      </c>
      <c r="N36" s="46">
        <f t="shared" si="11"/>
        <v>-0.17482370276812967</v>
      </c>
      <c r="O36" s="46">
        <f t="shared" si="11"/>
        <v>-0.16850857804441643</v>
      </c>
      <c r="P36" s="46">
        <f t="shared" si="11"/>
        <v>-0.23165982528154935</v>
      </c>
      <c r="Q36" s="46">
        <f t="shared" si="11"/>
        <v>-0.23902747079254821</v>
      </c>
      <c r="R36" s="35" t="s">
        <v>38</v>
      </c>
      <c r="S36" s="35">
        <v>20.695497131074053</v>
      </c>
      <c r="T36" s="40"/>
    </row>
    <row r="37" spans="1:30" x14ac:dyDescent="0.25">
      <c r="A37" s="43">
        <v>13</v>
      </c>
      <c r="B37" s="46">
        <f t="shared" ref="B37:Q37" si="12">(B18-$R18)/$R18</f>
        <v>-5.1366120218579267E-2</v>
      </c>
      <c r="C37" s="46">
        <f t="shared" si="12"/>
        <v>-3.125683060109289E-2</v>
      </c>
      <c r="D37" s="46">
        <f t="shared" si="12"/>
        <v>1.092896174863326E-3</v>
      </c>
      <c r="E37" s="46">
        <f t="shared" si="12"/>
        <v>-4.0437158469945389E-2</v>
      </c>
      <c r="F37" s="47">
        <f t="shared" si="12"/>
        <v>9.8360655737705534E-3</v>
      </c>
      <c r="G37" s="46">
        <f t="shared" si="12"/>
        <v>5.4644808743169399E-3</v>
      </c>
      <c r="H37" s="46">
        <f t="shared" si="12"/>
        <v>-1.2021857923497206E-2</v>
      </c>
      <c r="I37" s="46">
        <f t="shared" si="12"/>
        <v>2.5136612021857893E-2</v>
      </c>
      <c r="J37" s="46">
        <f t="shared" si="12"/>
        <v>9.8360655737705534E-3</v>
      </c>
      <c r="K37" s="46">
        <f t="shared" si="12"/>
        <v>-9.8360655737705534E-3</v>
      </c>
      <c r="L37" s="46">
        <f t="shared" si="12"/>
        <v>5.5737704918032725E-2</v>
      </c>
      <c r="M37" s="46">
        <f t="shared" si="12"/>
        <v>1.1584699453551938E-2</v>
      </c>
      <c r="N37" s="44">
        <f t="shared" si="12"/>
        <v>6.0109289617486336E-2</v>
      </c>
      <c r="O37" s="46">
        <f t="shared" si="12"/>
        <v>9.2896174863387984E-2</v>
      </c>
      <c r="P37" s="46">
        <f t="shared" si="12"/>
        <v>2.7322404371584699E-2</v>
      </c>
      <c r="Q37" s="46">
        <f t="shared" si="12"/>
        <v>6.8852459016393405E-2</v>
      </c>
      <c r="R37" s="35" t="s">
        <v>35</v>
      </c>
      <c r="S37" s="35">
        <v>0</v>
      </c>
      <c r="T37" s="40"/>
    </row>
    <row r="38" spans="1:30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30" x14ac:dyDescent="0.25">
      <c r="A39" s="72" t="s">
        <v>23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40"/>
      <c r="T39" s="40"/>
    </row>
    <row r="40" spans="1:30" x14ac:dyDescent="0.25">
      <c r="A40" s="40"/>
      <c r="B40" s="51"/>
      <c r="C40" s="52"/>
      <c r="D40" s="51"/>
      <c r="E40" s="51"/>
      <c r="F40" s="53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4"/>
      <c r="S40" s="40"/>
      <c r="T40" s="40"/>
    </row>
    <row r="41" spans="1:30" x14ac:dyDescent="0.25">
      <c r="A41" s="25" t="s">
        <v>14</v>
      </c>
      <c r="B41" s="73" t="s">
        <v>15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26" t="s">
        <v>18</v>
      </c>
      <c r="S41" s="40"/>
      <c r="T41" s="40"/>
    </row>
    <row r="42" spans="1:30" x14ac:dyDescent="0.25">
      <c r="A42" s="42"/>
      <c r="B42" s="71">
        <v>223</v>
      </c>
      <c r="C42" s="71">
        <v>225</v>
      </c>
      <c r="D42" s="71">
        <v>295</v>
      </c>
      <c r="E42" s="71">
        <v>339</v>
      </c>
      <c r="F42" s="71">
        <v>428</v>
      </c>
      <c r="G42" s="71">
        <v>482</v>
      </c>
      <c r="H42" s="71">
        <v>509</v>
      </c>
      <c r="I42" s="71">
        <v>512</v>
      </c>
      <c r="J42" s="71">
        <v>579</v>
      </c>
      <c r="K42" s="71">
        <v>591</v>
      </c>
      <c r="L42" s="71">
        <v>644</v>
      </c>
      <c r="M42" s="71">
        <v>689</v>
      </c>
      <c r="N42" s="71">
        <v>744</v>
      </c>
      <c r="O42" s="71">
        <v>748</v>
      </c>
      <c r="P42" s="71">
        <v>904</v>
      </c>
      <c r="Q42" s="71">
        <v>961</v>
      </c>
      <c r="R42" s="28" t="s">
        <v>19</v>
      </c>
      <c r="S42" s="40"/>
      <c r="T42" s="67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x14ac:dyDescent="0.25">
      <c r="A43" s="77" t="s">
        <v>36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28"/>
      <c r="S43" s="40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x14ac:dyDescent="0.25">
      <c r="A44" s="43">
        <v>4</v>
      </c>
      <c r="B44" s="55">
        <f t="shared" ref="B44:Q44" si="13">(B9/$R9)/(B6/$R6)</f>
        <v>1.0424043038671862</v>
      </c>
      <c r="C44" s="55">
        <f t="shared" si="13"/>
        <v>1.0857698879817734</v>
      </c>
      <c r="D44" s="55">
        <f t="shared" si="13"/>
        <v>0.97024205442609679</v>
      </c>
      <c r="E44" s="55">
        <f t="shared" si="13"/>
        <v>0.97211765296391106</v>
      </c>
      <c r="F44" s="55">
        <f t="shared" si="13"/>
        <v>1.0231501828076639</v>
      </c>
      <c r="G44" s="55">
        <f t="shared" si="13"/>
        <v>0.9176608537641161</v>
      </c>
      <c r="H44" s="55">
        <f t="shared" si="13"/>
        <v>0.98211378610281153</v>
      </c>
      <c r="I44" s="55">
        <f t="shared" si="13"/>
        <v>1.0052572903560062</v>
      </c>
      <c r="J44" s="55">
        <f t="shared" si="13"/>
        <v>0.97445697793958153</v>
      </c>
      <c r="K44" s="55">
        <f t="shared" si="13"/>
        <v>1.0478314372174979</v>
      </c>
      <c r="L44" s="55">
        <f t="shared" si="13"/>
        <v>0.94190726677667269</v>
      </c>
      <c r="M44" s="55">
        <f t="shared" si="13"/>
        <v>0.97154385219791883</v>
      </c>
      <c r="N44" s="55">
        <f t="shared" si="13"/>
        <v>0.97952546096650894</v>
      </c>
      <c r="O44" s="55">
        <f t="shared" si="13"/>
        <v>0.99890829694323124</v>
      </c>
      <c r="P44" s="55">
        <f t="shared" si="13"/>
        <v>0.95640156090309392</v>
      </c>
      <c r="Q44" s="55">
        <f t="shared" si="13"/>
        <v>0.90436142110086781</v>
      </c>
      <c r="R44" s="35">
        <v>0</v>
      </c>
      <c r="S44" s="40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x14ac:dyDescent="0.25">
      <c r="A45" s="43">
        <v>5</v>
      </c>
      <c r="B45" s="55">
        <f t="shared" ref="B45:Q45" si="14">(B10/$R10)/(B8/$R8)</f>
        <v>1.1049776629755879</v>
      </c>
      <c r="C45" s="55">
        <f t="shared" si="14"/>
        <v>1.0560966962127316</v>
      </c>
      <c r="D45" s="55">
        <f t="shared" si="14"/>
        <v>0.98747031963470311</v>
      </c>
      <c r="E45" s="55">
        <f t="shared" si="14"/>
        <v>1.0010418676442214</v>
      </c>
      <c r="F45" s="55">
        <f t="shared" si="14"/>
        <v>1.0242414727008675</v>
      </c>
      <c r="G45" s="55">
        <f t="shared" si="14"/>
        <v>0.89855278959474039</v>
      </c>
      <c r="H45" s="55">
        <f t="shared" si="14"/>
        <v>0.97840663302090836</v>
      </c>
      <c r="I45" s="55">
        <f t="shared" si="14"/>
        <v>1.0301448817654257</v>
      </c>
      <c r="J45" s="55">
        <f t="shared" si="14"/>
        <v>0.97805787468590433</v>
      </c>
      <c r="K45" s="55">
        <f t="shared" si="14"/>
        <v>1.0948307816277196</v>
      </c>
      <c r="L45" s="55">
        <f t="shared" si="14"/>
        <v>0.92148727984344425</v>
      </c>
      <c r="M45" s="55">
        <f t="shared" si="14"/>
        <v>1.0054172767203515</v>
      </c>
      <c r="N45" s="55">
        <f t="shared" si="14"/>
        <v>0.98822452016636775</v>
      </c>
      <c r="O45" s="55">
        <f t="shared" si="14"/>
        <v>0.98063680118474628</v>
      </c>
      <c r="P45" s="55">
        <f t="shared" si="14"/>
        <v>0.97379392495533046</v>
      </c>
      <c r="Q45" s="55">
        <f t="shared" si="14"/>
        <v>0.91737156326680447</v>
      </c>
      <c r="R45" s="35">
        <v>6.2629946409431945</v>
      </c>
      <c r="S45" s="56"/>
      <c r="T45" s="69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x14ac:dyDescent="0.25">
      <c r="A46" s="25">
        <v>6</v>
      </c>
      <c r="B46" s="55">
        <f t="shared" ref="B46:Q46" si="15">(B11/$R11)/(B7/$R7)</f>
        <v>1.2278836131035784</v>
      </c>
      <c r="C46" s="55">
        <f t="shared" si="15"/>
        <v>1.0344142378839651</v>
      </c>
      <c r="D46" s="55">
        <f t="shared" si="15"/>
        <v>1.0519639197962349</v>
      </c>
      <c r="E46" s="55">
        <f t="shared" si="15"/>
        <v>1.086716112422967</v>
      </c>
      <c r="F46" s="55">
        <f t="shared" si="15"/>
        <v>1.0547643761139869</v>
      </c>
      <c r="G46" s="55">
        <f t="shared" si="15"/>
        <v>0.92629979610338897</v>
      </c>
      <c r="H46" s="55">
        <f t="shared" si="15"/>
        <v>1.031683104276276</v>
      </c>
      <c r="I46" s="55">
        <f t="shared" si="15"/>
        <v>1.1227629714843141</v>
      </c>
      <c r="J46" s="55">
        <f t="shared" si="15"/>
        <v>1.0394614953836738</v>
      </c>
      <c r="K46" s="55">
        <f t="shared" si="15"/>
        <v>1.2423933617630452</v>
      </c>
      <c r="L46" s="55">
        <f t="shared" si="15"/>
        <v>0.86909694171124685</v>
      </c>
      <c r="M46" s="55">
        <f t="shared" si="15"/>
        <v>1.0646686571048622</v>
      </c>
      <c r="N46" s="55">
        <f t="shared" si="15"/>
        <v>1.0732205800230588</v>
      </c>
      <c r="O46" s="55">
        <f t="shared" si="15"/>
        <v>1.0248544854485446</v>
      </c>
      <c r="P46" s="55">
        <f t="shared" si="15"/>
        <v>1.0126431998038512</v>
      </c>
      <c r="Q46" s="55">
        <f t="shared" si="15"/>
        <v>0.93818414099474468</v>
      </c>
      <c r="R46" s="35">
        <v>20.589626841063971</v>
      </c>
      <c r="S46" s="56"/>
      <c r="T46" s="67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x14ac:dyDescent="0.25">
      <c r="A47" s="77" t="s">
        <v>37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57"/>
      <c r="S47" s="56"/>
      <c r="T47" s="70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x14ac:dyDescent="0.25">
      <c r="A48" s="42">
        <v>7</v>
      </c>
      <c r="B48" s="55">
        <f t="shared" ref="B48:Q48" si="16">(B12/$R12)/(B6/$R6)</f>
        <v>0.92403252709000494</v>
      </c>
      <c r="C48" s="55">
        <f t="shared" si="16"/>
        <v>0.95626769124970068</v>
      </c>
      <c r="D48" s="55">
        <f t="shared" si="16"/>
        <v>0.94846202551179304</v>
      </c>
      <c r="E48" s="55">
        <f t="shared" si="16"/>
        <v>0.95057682287228096</v>
      </c>
      <c r="F48" s="55">
        <f t="shared" si="16"/>
        <v>0.93247998761350381</v>
      </c>
      <c r="G48" s="55">
        <f t="shared" si="16"/>
        <v>0.92902575519686759</v>
      </c>
      <c r="H48" s="55">
        <f t="shared" si="16"/>
        <v>0.94222214376500479</v>
      </c>
      <c r="I48" s="55">
        <f t="shared" si="16"/>
        <v>0.93765932466686919</v>
      </c>
      <c r="J48" s="55">
        <f t="shared" si="16"/>
        <v>0.93216324645730075</v>
      </c>
      <c r="K48" s="55">
        <f t="shared" si="16"/>
        <v>0.96347527482737338</v>
      </c>
      <c r="L48" s="55">
        <f t="shared" si="16"/>
        <v>0.91046816158622601</v>
      </c>
      <c r="M48" s="55">
        <f t="shared" si="16"/>
        <v>0.91727954015946711</v>
      </c>
      <c r="N48" s="55">
        <f t="shared" si="16"/>
        <v>0.9402632619692356</v>
      </c>
      <c r="O48" s="55">
        <f t="shared" si="16"/>
        <v>0.90453325801440465</v>
      </c>
      <c r="P48" s="55">
        <f t="shared" si="16"/>
        <v>0.92790265829745155</v>
      </c>
      <c r="Q48" s="55">
        <f t="shared" si="16"/>
        <v>0.9133073901468195</v>
      </c>
      <c r="R48" s="35">
        <v>20.68182434010745</v>
      </c>
      <c r="S48" s="56"/>
      <c r="T48" s="67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x14ac:dyDescent="0.25">
      <c r="A49" s="43">
        <v>8</v>
      </c>
      <c r="B49" s="55">
        <f t="shared" ref="B49:Q49" si="17">(B13/$R13)/(B8/$R8)</f>
        <v>0.9299251650514877</v>
      </c>
      <c r="C49" s="55">
        <f t="shared" si="17"/>
        <v>0.92145229647831917</v>
      </c>
      <c r="D49" s="55">
        <f t="shared" si="17"/>
        <v>0.94705989725938089</v>
      </c>
      <c r="E49" s="55">
        <f t="shared" si="17"/>
        <v>0.94997427260897782</v>
      </c>
      <c r="F49" s="55">
        <f t="shared" si="17"/>
        <v>0.95356464878699265</v>
      </c>
      <c r="G49" s="55">
        <f t="shared" si="17"/>
        <v>0.9658386143651273</v>
      </c>
      <c r="H49" s="55">
        <f t="shared" si="17"/>
        <v>0.94245235242530168</v>
      </c>
      <c r="I49" s="55">
        <f t="shared" si="17"/>
        <v>0.95209415603080549</v>
      </c>
      <c r="J49" s="55">
        <f t="shared" si="17"/>
        <v>0.95757899151378478</v>
      </c>
      <c r="K49" s="55">
        <f t="shared" si="17"/>
        <v>0.94799618979250933</v>
      </c>
      <c r="L49" s="55">
        <f t="shared" si="17"/>
        <v>0.96695611358835964</v>
      </c>
      <c r="M49" s="55">
        <f t="shared" si="17"/>
        <v>0.95688856986464799</v>
      </c>
      <c r="N49" s="55">
        <f t="shared" si="17"/>
        <v>0.95019673805108074</v>
      </c>
      <c r="O49" s="55">
        <f t="shared" si="17"/>
        <v>0.93646650640314089</v>
      </c>
      <c r="P49" s="55">
        <f t="shared" si="17"/>
        <v>0.96539901839739595</v>
      </c>
      <c r="Q49" s="55">
        <f t="shared" si="17"/>
        <v>0.97513909903480533</v>
      </c>
      <c r="R49" s="35">
        <v>6.2734840676801511</v>
      </c>
      <c r="S49" s="56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x14ac:dyDescent="0.25">
      <c r="A50" s="25">
        <v>9</v>
      </c>
      <c r="B50" s="55">
        <f t="shared" ref="B50:Q50" si="18">(B14/$R14)/(B7/$R7)</f>
        <v>0.95035958450394475</v>
      </c>
      <c r="C50" s="55">
        <f t="shared" si="18"/>
        <v>0.96252681395229744</v>
      </c>
      <c r="D50" s="55">
        <f t="shared" si="18"/>
        <v>0.94912004526155036</v>
      </c>
      <c r="E50" s="55">
        <f t="shared" si="18"/>
        <v>0.94817269043140395</v>
      </c>
      <c r="F50" s="55">
        <f t="shared" si="18"/>
        <v>0.98817679260124236</v>
      </c>
      <c r="G50" s="55">
        <f t="shared" si="18"/>
        <v>1.0057205428534117</v>
      </c>
      <c r="H50" s="55">
        <f t="shared" si="18"/>
        <v>0.96428826220551644</v>
      </c>
      <c r="I50" s="55">
        <f t="shared" si="18"/>
        <v>0.990661625634216</v>
      </c>
      <c r="J50" s="55">
        <f t="shared" si="18"/>
        <v>0.99477104076249967</v>
      </c>
      <c r="K50" s="55">
        <f t="shared" si="18"/>
        <v>0.95428773933385247</v>
      </c>
      <c r="L50" s="55">
        <f t="shared" si="18"/>
        <v>1.0310000287731937</v>
      </c>
      <c r="M50" s="55">
        <f t="shared" si="18"/>
        <v>0.98531299216330104</v>
      </c>
      <c r="N50" s="55">
        <f t="shared" si="18"/>
        <v>0.98701376915737582</v>
      </c>
      <c r="O50" s="55">
        <f t="shared" si="18"/>
        <v>0.95468176781977088</v>
      </c>
      <c r="P50" s="55">
        <f t="shared" si="18"/>
        <v>0.99598776340644302</v>
      </c>
      <c r="Q50" s="55">
        <f t="shared" si="18"/>
        <v>0.99232155078040707</v>
      </c>
      <c r="R50" s="35">
        <v>0</v>
      </c>
      <c r="S50" s="56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x14ac:dyDescent="0.25">
      <c r="A51" s="77" t="s">
        <v>38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57"/>
      <c r="S51" s="56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x14ac:dyDescent="0.25">
      <c r="A52" s="42">
        <v>10</v>
      </c>
      <c r="B52" s="55">
        <f t="shared" ref="B52:Q52" si="19">(B15/$R15)/(B7/$R7)</f>
        <v>0.76890714071213351</v>
      </c>
      <c r="C52" s="55">
        <f t="shared" si="19"/>
        <v>0.76688891148826721</v>
      </c>
      <c r="D52" s="55">
        <f t="shared" si="19"/>
        <v>0.74891057705710695</v>
      </c>
      <c r="E52" s="55">
        <f t="shared" si="19"/>
        <v>0.74223927112432153</v>
      </c>
      <c r="F52" s="55">
        <f t="shared" si="19"/>
        <v>0.75727390680682172</v>
      </c>
      <c r="G52" s="55">
        <f t="shared" si="19"/>
        <v>0.76113072334206888</v>
      </c>
      <c r="H52" s="55">
        <f t="shared" si="19"/>
        <v>0.7481338273191519</v>
      </c>
      <c r="I52" s="55">
        <f t="shared" si="19"/>
        <v>0.76245944507014585</v>
      </c>
      <c r="J52" s="55">
        <f t="shared" si="19"/>
        <v>0.77238399699938454</v>
      </c>
      <c r="K52" s="55">
        <f t="shared" si="19"/>
        <v>0.76807531906075044</v>
      </c>
      <c r="L52" s="55">
        <f t="shared" si="19"/>
        <v>0.75025018892401518</v>
      </c>
      <c r="M52" s="55">
        <f t="shared" si="19"/>
        <v>0.77241850991372885</v>
      </c>
      <c r="N52" s="55">
        <f t="shared" si="19"/>
        <v>0.79891889302434105</v>
      </c>
      <c r="O52" s="55">
        <f t="shared" si="19"/>
        <v>0.78329717538395427</v>
      </c>
      <c r="P52" s="55">
        <f t="shared" si="19"/>
        <v>0.76762483500265033</v>
      </c>
      <c r="Q52" s="55">
        <f t="shared" si="19"/>
        <v>0.80493993114861251</v>
      </c>
      <c r="R52" s="35">
        <v>0</v>
      </c>
      <c r="S52" s="56"/>
      <c r="T52" s="67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x14ac:dyDescent="0.25">
      <c r="A53" s="43">
        <v>11</v>
      </c>
      <c r="B53" s="55">
        <f t="shared" ref="B53:Q53" si="20">(B16/$R16)/(B8/$R8)</f>
        <v>0.77885306511700003</v>
      </c>
      <c r="C53" s="55">
        <f t="shared" si="20"/>
        <v>0.76192812444126579</v>
      </c>
      <c r="D53" s="55">
        <f t="shared" si="20"/>
        <v>0.76951570415400194</v>
      </c>
      <c r="E53" s="55">
        <f t="shared" si="20"/>
        <v>0.77367181814289998</v>
      </c>
      <c r="F53" s="55">
        <f t="shared" si="20"/>
        <v>0.74843103613450501</v>
      </c>
      <c r="G53" s="55">
        <f t="shared" si="20"/>
        <v>0.7691441939869117</v>
      </c>
      <c r="H53" s="55">
        <f t="shared" si="20"/>
        <v>0.75503119500879845</v>
      </c>
      <c r="I53" s="55">
        <f t="shared" si="20"/>
        <v>0.76993071310319439</v>
      </c>
      <c r="J53" s="55">
        <f t="shared" si="20"/>
        <v>0.76837736731353745</v>
      </c>
      <c r="K53" s="55">
        <f t="shared" si="20"/>
        <v>0.78578222778473084</v>
      </c>
      <c r="L53" s="55">
        <f t="shared" si="20"/>
        <v>0.74884845853234916</v>
      </c>
      <c r="M53" s="55">
        <f t="shared" si="20"/>
        <v>0.77875090673632774</v>
      </c>
      <c r="N53" s="55">
        <f t="shared" si="20"/>
        <v>0.78489302435844244</v>
      </c>
      <c r="O53" s="55">
        <f t="shared" si="20"/>
        <v>0.7655877762260741</v>
      </c>
      <c r="P53" s="55">
        <f t="shared" si="20"/>
        <v>0.76920840491608289</v>
      </c>
      <c r="Q53" s="55">
        <f t="shared" si="20"/>
        <v>0.75952945413078055</v>
      </c>
      <c r="R53" s="35">
        <v>8.0469510851602966</v>
      </c>
      <c r="S53" s="56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x14ac:dyDescent="0.25">
      <c r="A54" s="43">
        <v>12</v>
      </c>
      <c r="B54" s="55">
        <f t="shared" ref="B54:Q54" si="21">(B17/$R17)/(B6/$R6)</f>
        <v>0.7689268839410931</v>
      </c>
      <c r="C54" s="55">
        <f t="shared" si="21"/>
        <v>0.77812175377420223</v>
      </c>
      <c r="D54" s="55">
        <f t="shared" si="21"/>
        <v>0.79935817142984611</v>
      </c>
      <c r="E54" s="55">
        <f t="shared" si="21"/>
        <v>0.78483571602263291</v>
      </c>
      <c r="F54" s="55">
        <f t="shared" si="21"/>
        <v>0.7423990306892071</v>
      </c>
      <c r="G54" s="55">
        <f t="shared" si="21"/>
        <v>0.76058385323044764</v>
      </c>
      <c r="H54" s="55">
        <f t="shared" si="21"/>
        <v>0.76769966042355642</v>
      </c>
      <c r="I54" s="55">
        <f t="shared" si="21"/>
        <v>0.75595856100785086</v>
      </c>
      <c r="J54" s="55">
        <f t="shared" si="21"/>
        <v>0.7529729165714738</v>
      </c>
      <c r="K54" s="55">
        <f t="shared" si="21"/>
        <v>0.78987530398462202</v>
      </c>
      <c r="L54" s="55">
        <f t="shared" si="21"/>
        <v>0.71073169091749266</v>
      </c>
      <c r="M54" s="55">
        <f t="shared" si="21"/>
        <v>0.75097548158525573</v>
      </c>
      <c r="N54" s="55">
        <f t="shared" si="21"/>
        <v>0.78486103115089534</v>
      </c>
      <c r="O54" s="55">
        <f t="shared" si="21"/>
        <v>0.76081465108935886</v>
      </c>
      <c r="P54" s="55">
        <f t="shared" si="21"/>
        <v>0.74790559560359815</v>
      </c>
      <c r="Q54" s="55">
        <f t="shared" si="21"/>
        <v>0.71634759693911343</v>
      </c>
      <c r="R54" s="35">
        <v>20.695497131074053</v>
      </c>
      <c r="S54" s="56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x14ac:dyDescent="0.25">
      <c r="A55" s="40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40"/>
      <c r="S55" s="40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x14ac:dyDescent="0.25">
      <c r="A56" s="5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4"/>
      <c r="S56" s="40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x14ac:dyDescent="0.25">
      <c r="A57" s="54"/>
      <c r="B57" s="59"/>
      <c r="C57" s="59"/>
      <c r="D57" s="59"/>
      <c r="E57" s="59"/>
      <c r="F57" s="59"/>
      <c r="G57" s="60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4"/>
      <c r="S57" s="40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x14ac:dyDescent="0.25">
      <c r="A58" s="5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  <c r="Q58" s="60"/>
      <c r="R58" s="54"/>
      <c r="S58" s="40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x14ac:dyDescent="0.25">
      <c r="A59" s="5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4"/>
      <c r="S59" s="40"/>
    </row>
    <row r="60" spans="1:30" x14ac:dyDescent="0.25">
      <c r="A60" s="5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4"/>
      <c r="S60" s="40"/>
    </row>
    <row r="61" spans="1:30" x14ac:dyDescent="0.25">
      <c r="A61" s="5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4"/>
      <c r="S61" s="40"/>
    </row>
    <row r="62" spans="1:30" x14ac:dyDescent="0.25">
      <c r="A62" s="5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4"/>
      <c r="S62" s="40"/>
    </row>
    <row r="63" spans="1:30" x14ac:dyDescent="0.25">
      <c r="A63" s="5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4"/>
      <c r="S63" s="40"/>
    </row>
    <row r="64" spans="1:30" x14ac:dyDescent="0.25">
      <c r="A64" s="5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4"/>
      <c r="S64" s="40"/>
    </row>
    <row r="65" spans="1:18" x14ac:dyDescent="0.25">
      <c r="A65" s="54"/>
      <c r="B65" s="60"/>
      <c r="C65" s="60"/>
      <c r="D65" s="60"/>
      <c r="E65" s="59"/>
      <c r="F65" s="59"/>
      <c r="G65" s="59"/>
      <c r="H65" s="60"/>
      <c r="I65" s="59"/>
      <c r="J65" s="59"/>
      <c r="K65" s="60"/>
      <c r="L65" s="59"/>
      <c r="M65" s="59"/>
      <c r="N65" s="59"/>
      <c r="O65" s="59"/>
      <c r="P65" s="60"/>
      <c r="Q65" s="60"/>
      <c r="R65" s="54"/>
    </row>
    <row r="66" spans="1:18" x14ac:dyDescent="0.25">
      <c r="A66" s="54"/>
      <c r="B66" s="59"/>
      <c r="C66" s="59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4"/>
    </row>
    <row r="67" spans="1:18" x14ac:dyDescent="0.25">
      <c r="A67" s="5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4"/>
    </row>
    <row r="68" spans="1:18" x14ac:dyDescent="0.25">
      <c r="A68" s="5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4"/>
    </row>
    <row r="69" spans="1:18" x14ac:dyDescent="0.25">
      <c r="A69" s="5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4"/>
    </row>
    <row r="70" spans="1:18" x14ac:dyDescent="0.25">
      <c r="A70" s="5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4"/>
    </row>
    <row r="71" spans="1:18" x14ac:dyDescent="0.25">
      <c r="A71" s="5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4"/>
    </row>
    <row r="72" spans="1:18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x14ac:dyDescent="0.25">
      <c r="A74" s="54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x14ac:dyDescent="0.25">
      <c r="A75" s="5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x14ac:dyDescent="0.25">
      <c r="A76" s="5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x14ac:dyDescent="0.25">
      <c r="A77" s="54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x14ac:dyDescent="0.25">
      <c r="A78" s="54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x14ac:dyDescent="0.25">
      <c r="A79" s="54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x14ac:dyDescent="0.25">
      <c r="A80" s="5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</row>
    <row r="84" spans="1:18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54"/>
    </row>
    <row r="85" spans="1:18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54"/>
    </row>
  </sheetData>
  <sheetProtection password="DC07" sheet="1" objects="1" scenarios="1" selectLockedCells="1" selectUnlockedCells="1"/>
  <mergeCells count="12">
    <mergeCell ref="A51:Q51"/>
    <mergeCell ref="B23:Q23"/>
    <mergeCell ref="A39:R39"/>
    <mergeCell ref="B41:Q41"/>
    <mergeCell ref="A43:Q43"/>
    <mergeCell ref="A47:Q47"/>
    <mergeCell ref="A2:T2"/>
    <mergeCell ref="B4:Q4"/>
    <mergeCell ref="R4:R5"/>
    <mergeCell ref="S4:S5"/>
    <mergeCell ref="A21:S21"/>
    <mergeCell ref="C19:K19"/>
  </mergeCells>
  <conditionalFormatting sqref="B25:Q27">
    <cfRule type="cellIs" dxfId="7" priority="5" operator="between">
      <formula>-15%</formula>
      <formula>0.15</formula>
    </cfRule>
    <cfRule type="cellIs" dxfId="6" priority="6" operator="notBetween">
      <formula>0.15</formula>
      <formula>0.15</formula>
    </cfRule>
  </conditionalFormatting>
  <conditionalFormatting sqref="B37:M37 O37:Q37">
    <cfRule type="cellIs" dxfId="5" priority="4" operator="between">
      <formula>-0.15</formula>
      <formula>15%</formula>
    </cfRule>
  </conditionalFormatting>
  <conditionalFormatting sqref="B44:Q46">
    <cfRule type="cellIs" dxfId="4" priority="7" operator="between">
      <formula>$T$44</formula>
      <formula>$W$44</formula>
    </cfRule>
  </conditionalFormatting>
  <conditionalFormatting sqref="B48:Q50">
    <cfRule type="cellIs" dxfId="3" priority="8" operator="between">
      <formula>$T$48</formula>
      <formula>$W$48</formula>
    </cfRule>
  </conditionalFormatting>
  <conditionalFormatting sqref="B52:Q54">
    <cfRule type="cellIs" dxfId="2" priority="9" operator="between">
      <formula>$T$52</formula>
      <formula>$W$52</formula>
    </cfRule>
  </conditionalFormatting>
  <conditionalFormatting sqref="N37">
    <cfRule type="cellIs" dxfId="1" priority="1" operator="between">
      <formula>-15%</formula>
      <formula>0.15</formula>
    </cfRule>
    <cfRule type="cellIs" dxfId="0" priority="2" operator="notBetween">
      <formula>0.15</formula>
      <formula>0.15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2015</Jaar>
    <Ringtest xmlns="eba2475f-4c5c-418a-90c2-2b36802fc485">LABS</Ringtest>
    <DEEL xmlns="08cda046-0f15-45eb-a9d5-77306d3264cd">Deel 3</DEEL>
    <Publicatiedatum xmlns="dda9e79c-c62e-445e-b991-197574827cb3">2021-05-25T07:55:55+00:00</Publicatiedatum>
    <Distributie_x0020_datum xmlns="eba2475f-4c5c-418a-90c2-2b36802fc485">25 januari 2012</Distributie_x0020_datum>
    <PublicURL xmlns="08cda046-0f15-45eb-a9d5-77306d3264cd">https://reflabos.vito.be/ree/LABS_2015-4_Deel 3.xlsx</PublicURL>
  </documentManagement>
</p:properties>
</file>

<file path=customXml/itemProps1.xml><?xml version="1.0" encoding="utf-8"?>
<ds:datastoreItem xmlns:ds="http://schemas.openxmlformats.org/officeDocument/2006/customXml" ds:itemID="{AC5CCE03-3D64-48C0-BC2E-9D1CB2C8CCDC}"/>
</file>

<file path=customXml/itemProps2.xml><?xml version="1.0" encoding="utf-8"?>
<ds:datastoreItem xmlns:ds="http://schemas.openxmlformats.org/officeDocument/2006/customXml" ds:itemID="{F1D0399D-C361-49C9-BF9F-AA4606DA4A17}"/>
</file>

<file path=customXml/itemProps3.xml><?xml version="1.0" encoding="utf-8"?>
<ds:datastoreItem xmlns:ds="http://schemas.openxmlformats.org/officeDocument/2006/customXml" ds:itemID="{BC258954-FE76-49DE-9F12-F20B213FE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 stap 1</vt:lpstr>
      <vt:lpstr>TOC stap 2</vt:lpstr>
      <vt:lpstr>TOC stap 3</vt:lpstr>
      <vt:lpstr>TOC stap 13</vt:lpstr>
      <vt:lpstr>RRF</vt:lpstr>
      <vt:lpstr>'TOC stap 1'!Print_Area</vt:lpstr>
      <vt:lpstr>'TOC stap 13'!Print_Area</vt:lpstr>
      <vt:lpstr>'TOC stap 2'!Print_Area</vt:lpstr>
      <vt:lpstr>'TOC stap 3'!Print_Area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2015-4</dc:title>
  <dc:creator>BAEYENSB</dc:creator>
  <cp:lastModifiedBy>baeyensb</cp:lastModifiedBy>
  <cp:lastPrinted>2013-08-28T07:21:24Z</cp:lastPrinted>
  <dcterms:created xsi:type="dcterms:W3CDTF">2010-09-21T12:11:22Z</dcterms:created>
  <dcterms:modified xsi:type="dcterms:W3CDTF">2015-12-15T13:05:24Z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2200</vt:r8>
  </property>
  <property fmtid="{D5CDD505-2E9C-101B-9397-08002B2CF9AE}" pid="4" name="DEEL">
    <vt:lpwstr>Deel 3</vt:lpwstr>
  </property>
</Properties>
</file>