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05" windowWidth="21105" windowHeight="9975" tabRatio="849"/>
  </bookViews>
  <sheets>
    <sheet name="HCl stap 1" sheetId="33" r:id="rId1"/>
    <sheet name="HCl stap 2" sheetId="34" r:id="rId2"/>
    <sheet name="HCl stap 3" sheetId="29" r:id="rId3"/>
  </sheets>
  <definedNames>
    <definedName name="_xlnm.Print_Area" localSheetId="0">'HCl stap 1'!$A$1:$W$30</definedName>
    <definedName name="_xlnm.Print_Area" localSheetId="1">'HCl stap 2'!$A$1:$W$28</definedName>
    <definedName name="_xlnm.Print_Area" localSheetId="2">'HCl stap 3'!$A$1:$W$28</definedName>
  </definedNames>
  <calcPr calcId="145621"/>
</workbook>
</file>

<file path=xl/calcChain.xml><?xml version="1.0" encoding="utf-8"?>
<calcChain xmlns="http://schemas.openxmlformats.org/spreadsheetml/2006/main">
  <c r="D5" i="29" l="1"/>
  <c r="D5" i="34"/>
  <c r="F11" i="29"/>
  <c r="E25" i="33" l="1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11" i="29"/>
  <c r="F11" i="34" l="1"/>
  <c r="H11" i="34" s="1"/>
  <c r="I11" i="34"/>
  <c r="F11" i="33"/>
  <c r="H11" i="33" s="1"/>
  <c r="I11" i="33"/>
  <c r="F12" i="34" l="1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H12" i="29" l="1"/>
  <c r="I12" i="29"/>
  <c r="H13" i="29"/>
  <c r="I13" i="29"/>
  <c r="H14" i="29"/>
  <c r="I14" i="29"/>
  <c r="H15" i="29"/>
  <c r="I15" i="29"/>
  <c r="H16" i="29"/>
  <c r="I16" i="29"/>
  <c r="H17" i="29"/>
  <c r="I17" i="29"/>
  <c r="H18" i="29"/>
  <c r="I18" i="29"/>
  <c r="H19" i="29"/>
  <c r="I19" i="29"/>
  <c r="H20" i="29"/>
  <c r="I20" i="29"/>
  <c r="H21" i="29"/>
  <c r="I21" i="29"/>
  <c r="H22" i="29"/>
  <c r="I22" i="29"/>
  <c r="H23" i="29"/>
  <c r="I23" i="29"/>
  <c r="H24" i="29"/>
  <c r="I24" i="29"/>
  <c r="H25" i="29"/>
  <c r="I25" i="29"/>
  <c r="H11" i="29"/>
  <c r="I11" i="29"/>
  <c r="H12" i="34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  <c r="H19" i="34"/>
  <c r="I19" i="34"/>
  <c r="H20" i="34"/>
  <c r="I20" i="34"/>
  <c r="H21" i="34"/>
  <c r="I21" i="34"/>
  <c r="H22" i="34"/>
  <c r="I22" i="34"/>
  <c r="H23" i="34"/>
  <c r="I23" i="34"/>
  <c r="H24" i="34"/>
  <c r="I24" i="34"/>
  <c r="H25" i="34"/>
  <c r="I25" i="34"/>
  <c r="H15" i="33"/>
  <c r="H16" i="33"/>
  <c r="H17" i="33"/>
  <c r="H18" i="33"/>
  <c r="H19" i="33"/>
  <c r="H20" i="33"/>
  <c r="H21" i="33"/>
  <c r="H22" i="33"/>
  <c r="H23" i="33"/>
  <c r="H24" i="33"/>
  <c r="H25" i="33"/>
  <c r="I24" i="33"/>
  <c r="I25" i="33"/>
  <c r="I12" i="33" l="1"/>
  <c r="I13" i="33"/>
  <c r="I14" i="33"/>
  <c r="I15" i="33"/>
  <c r="I16" i="33"/>
  <c r="I17" i="33"/>
  <c r="I18" i="33"/>
  <c r="I19" i="33"/>
  <c r="I20" i="33"/>
  <c r="I21" i="33"/>
  <c r="I22" i="33"/>
  <c r="I23" i="33"/>
  <c r="H12" i="33"/>
  <c r="H13" i="33"/>
  <c r="H14" i="33"/>
  <c r="D5" i="33"/>
</calcChain>
</file>

<file path=xl/sharedStrings.xml><?xml version="1.0" encoding="utf-8"?>
<sst xmlns="http://schemas.openxmlformats.org/spreadsheetml/2006/main" count="49" uniqueCount="15">
  <si>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</si>
  <si>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</si>
  <si>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</si>
  <si>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</si>
  <si>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</si>
  <si>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</si>
  <si>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</si>
  <si>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</si>
  <si>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</si>
  <si>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</si>
  <si>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HCl stap 1</t>
  </si>
  <si>
    <t>Statistisch gemiddelde:</t>
  </si>
  <si>
    <t>Statistisch standaard afw. abs.:</t>
  </si>
  <si>
    <t>Statistisch standaard afw. rel.:</t>
  </si>
  <si>
    <t>0,3614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</si>
</sst>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/>
    </xf>
    <xf numFmtId="2" fontId="0" fillId="3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Percent" xfId="5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baseline="0"/>
              <a:t>HCl stap 1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'HCl stap 1'!$C$11:$C$25</c:f>
              <c:numCache>
                <c:formatCode>@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748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1'!$H$11:$H$25</c:f>
              <c:numCache>
                <c:formatCode>0.000</c:formatCode>
                <c:ptCount val="15"/>
                <c:pt idx="0">
                  <c:v>0.92298507462686563</c:v>
                </c:pt>
                <c:pt idx="1">
                  <c:v>1.1164179104477612</c:v>
                </c:pt>
                <c:pt idx="2">
                  <c:v>0.94567164179104479</c:v>
                </c:pt>
                <c:pt idx="3">
                  <c:v>0.991044776119403</c:v>
                </c:pt>
                <c:pt idx="4">
                  <c:v>1.0674626865671641</c:v>
                </c:pt>
                <c:pt idx="5">
                  <c:v>1.0173134328358209</c:v>
                </c:pt>
                <c:pt idx="6">
                  <c:v>0.9970149253731343</c:v>
                </c:pt>
                <c:pt idx="7">
                  <c:v>0.96955223880597019</c:v>
                </c:pt>
                <c:pt idx="8">
                  <c:v>1.0364179104477611</c:v>
                </c:pt>
                <c:pt idx="9">
                  <c:v>0.94328358208955221</c:v>
                </c:pt>
                <c:pt idx="10">
                  <c:v>0.9492537313432835</c:v>
                </c:pt>
                <c:pt idx="11">
                  <c:v>0.98985074626865677</c:v>
                </c:pt>
                <c:pt idx="12">
                  <c:v>0.96716417910447761</c:v>
                </c:pt>
                <c:pt idx="13">
                  <c:v>1.0029850746268658</c:v>
                </c:pt>
                <c:pt idx="14">
                  <c:v>1.022089552238806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1'!$C$11:$C$25</c:f>
              <c:numCache>
                <c:formatCode>@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748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1'!$I$11:$I$25</c:f>
              <c:numCache>
                <c:formatCode>0.00</c:formatCode>
                <c:ptCount val="15"/>
                <c:pt idx="0">
                  <c:v>0.99271641791044773</c:v>
                </c:pt>
                <c:pt idx="1">
                  <c:v>0.99271641791044773</c:v>
                </c:pt>
                <c:pt idx="2">
                  <c:v>0.99271641791044773</c:v>
                </c:pt>
                <c:pt idx="3">
                  <c:v>0.99271641791044773</c:v>
                </c:pt>
                <c:pt idx="4">
                  <c:v>0.99271641791044773</c:v>
                </c:pt>
                <c:pt idx="5">
                  <c:v>0.99271641791044773</c:v>
                </c:pt>
                <c:pt idx="6">
                  <c:v>0.99271641791044773</c:v>
                </c:pt>
                <c:pt idx="7">
                  <c:v>0.99271641791044773</c:v>
                </c:pt>
                <c:pt idx="8">
                  <c:v>0.99271641791044773</c:v>
                </c:pt>
                <c:pt idx="9">
                  <c:v>0.99271641791044773</c:v>
                </c:pt>
                <c:pt idx="10">
                  <c:v>0.99271641791044773</c:v>
                </c:pt>
                <c:pt idx="11">
                  <c:v>0.99271641791044773</c:v>
                </c:pt>
                <c:pt idx="12">
                  <c:v>0.99271641791044773</c:v>
                </c:pt>
                <c:pt idx="13">
                  <c:v>0.99271641791044773</c:v>
                </c:pt>
                <c:pt idx="14">
                  <c:v>0.99271641791044773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0352"/>
        <c:axId val="39166336"/>
      </c:lineChart>
      <c:catAx>
        <c:axId val="3914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none"/>
        <c:minorTickMark val="none"/>
        <c:tickLblPos val="nextTo"/>
        <c:crossAx val="39166336"/>
        <c:crosses val="autoZero"/>
        <c:auto val="1"/>
        <c:lblAlgn val="ctr"/>
        <c:lblOffset val="100"/>
        <c:noMultiLvlLbl val="1"/>
      </c:catAx>
      <c:valAx>
        <c:axId val="39166336"/>
        <c:scaling>
          <c:orientation val="minMax"/>
          <c:max val="1.14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9140352"/>
        <c:crosses val="autoZero"/>
        <c:crossBetween val="midCat"/>
        <c:majorUnit val="2.0000000000000004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 stap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'HCl stap 2'!$C$11:$C$25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748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2'!$H$11:$H$25</c:f>
              <c:numCache>
                <c:formatCode>0.000</c:formatCode>
                <c:ptCount val="15"/>
                <c:pt idx="0">
                  <c:v>1.1127596439169141</c:v>
                </c:pt>
                <c:pt idx="1">
                  <c:v>0.98911968348170132</c:v>
                </c:pt>
                <c:pt idx="2">
                  <c:v>0.98417408506429283</c:v>
                </c:pt>
                <c:pt idx="3">
                  <c:v>1.1275964391691395</c:v>
                </c:pt>
                <c:pt idx="4">
                  <c:v>1.0979228486646884</c:v>
                </c:pt>
                <c:pt idx="5">
                  <c:v>0.95450049455984187</c:v>
                </c:pt>
                <c:pt idx="6">
                  <c:v>1.0237388724035608</c:v>
                </c:pt>
                <c:pt idx="7">
                  <c:v>0.96933728981206746</c:v>
                </c:pt>
                <c:pt idx="8">
                  <c:v>1.043521266073195</c:v>
                </c:pt>
                <c:pt idx="9">
                  <c:v>1.0781404549950546</c:v>
                </c:pt>
                <c:pt idx="10">
                  <c:v>0.98911968348170132</c:v>
                </c:pt>
                <c:pt idx="11">
                  <c:v>1.0039564787339268</c:v>
                </c:pt>
                <c:pt idx="12">
                  <c:v>0.95450049455984187</c:v>
                </c:pt>
                <c:pt idx="13">
                  <c:v>0.93966369930761628</c:v>
                </c:pt>
                <c:pt idx="14">
                  <c:v>1.0385756676557865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2'!$C$11:$C$25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748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2'!$I$11:$I$25</c:f>
              <c:numCache>
                <c:formatCode>0.00</c:formatCode>
                <c:ptCount val="15"/>
                <c:pt idx="0">
                  <c:v>1.0202769535113749</c:v>
                </c:pt>
                <c:pt idx="1">
                  <c:v>1.0202769535113749</c:v>
                </c:pt>
                <c:pt idx="2">
                  <c:v>1.0202769535113749</c:v>
                </c:pt>
                <c:pt idx="3">
                  <c:v>1.0202769535113749</c:v>
                </c:pt>
                <c:pt idx="4">
                  <c:v>1.0202769535113749</c:v>
                </c:pt>
                <c:pt idx="5">
                  <c:v>1.0202769535113749</c:v>
                </c:pt>
                <c:pt idx="6">
                  <c:v>1.0202769535113749</c:v>
                </c:pt>
                <c:pt idx="7">
                  <c:v>1.0202769535113749</c:v>
                </c:pt>
                <c:pt idx="8">
                  <c:v>1.0202769535113749</c:v>
                </c:pt>
                <c:pt idx="9">
                  <c:v>1.0202769535113749</c:v>
                </c:pt>
                <c:pt idx="10">
                  <c:v>1.0202769535113749</c:v>
                </c:pt>
                <c:pt idx="11">
                  <c:v>1.0202769535113749</c:v>
                </c:pt>
                <c:pt idx="12">
                  <c:v>1.0202769535113749</c:v>
                </c:pt>
                <c:pt idx="13">
                  <c:v>1.0202769535113749</c:v>
                </c:pt>
                <c:pt idx="14">
                  <c:v>1.0202769535113749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39392"/>
        <c:axId val="42176512"/>
      </c:lineChart>
      <c:catAx>
        <c:axId val="4173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176512"/>
        <c:crosses val="autoZero"/>
        <c:auto val="1"/>
        <c:lblAlgn val="ctr"/>
        <c:lblOffset val="100"/>
        <c:noMultiLvlLbl val="1"/>
      </c:catAx>
      <c:valAx>
        <c:axId val="42176512"/>
        <c:scaling>
          <c:orientation val="minMax"/>
          <c:max val="1.15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1739392"/>
        <c:crosses val="autoZero"/>
        <c:crossBetween val="midCat"/>
        <c:majorUnit val="2.000000000000001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 stap 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'HCl stap 3'!$C$11:$C$25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748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3'!$H$11:$H$25</c:f>
              <c:numCache>
                <c:formatCode>0.000</c:formatCode>
                <c:ptCount val="15"/>
                <c:pt idx="0">
                  <c:v>1.1803278688524592</c:v>
                </c:pt>
                <c:pt idx="1">
                  <c:v>1.0950819672131147</c:v>
                </c:pt>
                <c:pt idx="2">
                  <c:v>0.98032786885245915</c:v>
                </c:pt>
                <c:pt idx="3">
                  <c:v>1.0655737704918034</c:v>
                </c:pt>
                <c:pt idx="4">
                  <c:v>1.2262295081967214</c:v>
                </c:pt>
                <c:pt idx="5">
                  <c:v>1.055737704918033</c:v>
                </c:pt>
                <c:pt idx="6">
                  <c:v>1.019672131147541</c:v>
                </c:pt>
                <c:pt idx="7">
                  <c:v>0.93770491803278688</c:v>
                </c:pt>
                <c:pt idx="8">
                  <c:v>0.95409836065573783</c:v>
                </c:pt>
                <c:pt idx="9">
                  <c:v>0.85245901639344268</c:v>
                </c:pt>
                <c:pt idx="10">
                  <c:v>1.0459016393442624</c:v>
                </c:pt>
                <c:pt idx="11">
                  <c:v>0.94754098360655747</c:v>
                </c:pt>
                <c:pt idx="12">
                  <c:v>0.81967213114754101</c:v>
                </c:pt>
                <c:pt idx="13">
                  <c:v>1.0163934426229511</c:v>
                </c:pt>
                <c:pt idx="14">
                  <c:v>1.1114754098360657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3'!$C$11:$C$25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748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'HCl stap 3'!$I$11:$I$25</c:f>
              <c:numCache>
                <c:formatCode>0.00</c:formatCode>
                <c:ptCount val="15"/>
                <c:pt idx="0">
                  <c:v>1.0203278688524591</c:v>
                </c:pt>
                <c:pt idx="1">
                  <c:v>1.0203278688524591</c:v>
                </c:pt>
                <c:pt idx="2">
                  <c:v>1.0203278688524591</c:v>
                </c:pt>
                <c:pt idx="3">
                  <c:v>1.0203278688524591</c:v>
                </c:pt>
                <c:pt idx="4">
                  <c:v>1.0203278688524591</c:v>
                </c:pt>
                <c:pt idx="5">
                  <c:v>1.0203278688524591</c:v>
                </c:pt>
                <c:pt idx="6">
                  <c:v>1.0203278688524591</c:v>
                </c:pt>
                <c:pt idx="7">
                  <c:v>1.0203278688524591</c:v>
                </c:pt>
                <c:pt idx="8">
                  <c:v>1.0203278688524591</c:v>
                </c:pt>
                <c:pt idx="9">
                  <c:v>1.0203278688524591</c:v>
                </c:pt>
                <c:pt idx="10">
                  <c:v>1.0203278688524591</c:v>
                </c:pt>
                <c:pt idx="11">
                  <c:v>1.0203278688524591</c:v>
                </c:pt>
                <c:pt idx="12">
                  <c:v>1.0203278688524591</c:v>
                </c:pt>
                <c:pt idx="13">
                  <c:v>1.0203278688524591</c:v>
                </c:pt>
                <c:pt idx="14">
                  <c:v>1.0203278688524591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07488"/>
        <c:axId val="42211968"/>
      </c:lineChart>
      <c:catAx>
        <c:axId val="4220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211968"/>
        <c:crosses val="autoZero"/>
        <c:auto val="1"/>
        <c:lblAlgn val="ctr"/>
        <c:lblOffset val="100"/>
        <c:noMultiLvlLbl val="1"/>
      </c:catAx>
      <c:valAx>
        <c:axId val="42211968"/>
        <c:scaling>
          <c:orientation val="minMax"/>
          <c:max val="1.25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2207488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488155</xdr:colOff>
      <xdr:row>9</xdr:row>
      <xdr:rowOff>95248</xdr:rowOff>
    </xdr:from>
    <xdr:to>
      <xdr:col>17</xdr:col>
      <xdr:colOff>488156</xdr:colOff>
      <xdr:row>29</xdr:row>
      <xdr:rowOff>47623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523874</xdr:colOff>
      <xdr:row>9</xdr:row>
      <xdr:rowOff>47625</xdr:rowOff>
    </xdr:from>
    <xdr:to>
      <xdr:col>17</xdr:col>
      <xdr:colOff>559594</xdr:colOff>
      <xdr:row>28</xdr:row>
      <xdr:rowOff>119063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500061</xdr:colOff>
      <xdr:row>9</xdr:row>
      <xdr:rowOff>119062</xdr:rowOff>
    </xdr:from>
    <xdr:to>
      <xdr:col>17</xdr:col>
      <xdr:colOff>583406</xdr:colOff>
      <xdr:row>29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80" zoomScaleNormal="80" workbookViewId="0">
      <selection activeCell="S35" sqref="S35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9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10</v>
      </c>
      <c r="E1" s="13"/>
      <c r="F1" s="3"/>
    </row>
    <row r="2" spans="1:9" ht="18" x14ac:dyDescent="0.25">
      <c r="C2" s="4" t="s">
        <v>3</v>
      </c>
      <c r="D2" s="28">
        <v>83.75</v>
      </c>
      <c r="E2" s="2" t="s">
        <v>4</v>
      </c>
    </row>
    <row r="3" spans="1:9" ht="18" x14ac:dyDescent="0.25">
      <c r="C3" s="4" t="s">
        <v>11</v>
      </c>
      <c r="D3" s="23">
        <v>83.14</v>
      </c>
      <c r="E3" s="2" t="s">
        <v>4</v>
      </c>
      <c r="F3" s="5"/>
    </row>
    <row r="4" spans="1:9" ht="18" x14ac:dyDescent="0.25">
      <c r="C4" s="4" t="s">
        <v>12</v>
      </c>
      <c r="D4" s="23">
        <v>4.1959999999999997</v>
      </c>
      <c r="E4" s="2" t="s">
        <v>4</v>
      </c>
      <c r="F4" s="5"/>
    </row>
    <row r="5" spans="1:9" x14ac:dyDescent="0.25">
      <c r="C5" s="4" t="s">
        <v>13</v>
      </c>
      <c r="D5" s="20">
        <f>(D4/D3)*100</f>
        <v>5.0469088284820778</v>
      </c>
      <c r="E5" s="2" t="s">
        <v>2</v>
      </c>
      <c r="F5" s="5"/>
    </row>
    <row r="6" spans="1:9" x14ac:dyDescent="0.25">
      <c r="C6" s="4" t="s">
        <v>6</v>
      </c>
      <c r="D6" s="12"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9</v>
      </c>
      <c r="E9" s="19" t="s">
        <v>7</v>
      </c>
      <c r="F9" s="19" t="s">
        <v>8</v>
      </c>
    </row>
    <row r="10" spans="1:9" x14ac:dyDescent="0.25">
      <c r="A10" s="6"/>
      <c r="D10" s="5"/>
      <c r="E10" s="5"/>
      <c r="F10" s="5"/>
    </row>
    <row r="11" spans="1:9" x14ac:dyDescent="0.25">
      <c r="B11" s="15"/>
      <c r="C11" s="25">
        <v>223</v>
      </c>
      <c r="D11" s="25">
        <v>77.3</v>
      </c>
      <c r="E11" s="29">
        <f>(D11-$D$3)/$D$4</f>
        <v>-1.3918017159199247</v>
      </c>
      <c r="F11" s="21">
        <f t="shared" ref="F11:F25" si="0">((D11-$D$2)/$D$2)*100</f>
        <v>-7.7014925373134364</v>
      </c>
      <c r="H11" s="14">
        <f>(100+F11)/100</f>
        <v>0.92298507462686563</v>
      </c>
      <c r="I11" s="2">
        <f>1+($D$3-$D$2)/$D$2</f>
        <v>0.99271641791044773</v>
      </c>
    </row>
    <row r="12" spans="1:9" x14ac:dyDescent="0.25">
      <c r="B12" s="15"/>
      <c r="C12" s="25">
        <v>225</v>
      </c>
      <c r="D12" s="25">
        <v>93.5</v>
      </c>
      <c r="E12" s="30">
        <f t="shared" ref="E12:E25" si="1">(D12-$D$3)/$D$4</f>
        <v>2.4690181124880839</v>
      </c>
      <c r="F12" s="21">
        <f t="shared" si="0"/>
        <v>11.641791044776118</v>
      </c>
      <c r="H12" s="14">
        <f t="shared" ref="H12:H25" si="2">(100+F12)/100</f>
        <v>1.1164179104477612</v>
      </c>
      <c r="I12" s="2">
        <f t="shared" ref="I12:I25" si="3">1+($D$3-$D$2)/$D$2</f>
        <v>0.99271641791044773</v>
      </c>
    </row>
    <row r="13" spans="1:9" x14ac:dyDescent="0.25">
      <c r="B13" s="15"/>
      <c r="C13" s="25">
        <v>295</v>
      </c>
      <c r="D13" s="25">
        <v>79.2</v>
      </c>
      <c r="E13" s="29">
        <f t="shared" si="1"/>
        <v>-0.9389895138226878</v>
      </c>
      <c r="F13" s="21">
        <f t="shared" si="0"/>
        <v>-5.4328358208955185</v>
      </c>
      <c r="H13" s="14">
        <f t="shared" si="2"/>
        <v>0.94567164179104479</v>
      </c>
      <c r="I13" s="2">
        <f t="shared" si="3"/>
        <v>0.99271641791044773</v>
      </c>
    </row>
    <row r="14" spans="1:9" x14ac:dyDescent="0.25">
      <c r="B14" s="15"/>
      <c r="C14" s="25">
        <v>339</v>
      </c>
      <c r="D14" s="25">
        <v>83</v>
      </c>
      <c r="E14" s="29">
        <f t="shared" si="1"/>
        <v>-3.3365109628217489E-2</v>
      </c>
      <c r="F14" s="21">
        <f t="shared" si="0"/>
        <v>-0.89552238805970152</v>
      </c>
      <c r="H14" s="14">
        <f t="shared" si="2"/>
        <v>0.991044776119403</v>
      </c>
      <c r="I14" s="2">
        <f t="shared" si="3"/>
        <v>0.99271641791044773</v>
      </c>
    </row>
    <row r="15" spans="1:9" x14ac:dyDescent="0.25">
      <c r="B15" s="15"/>
      <c r="C15" s="25">
        <v>446</v>
      </c>
      <c r="D15" s="25">
        <v>89.4</v>
      </c>
      <c r="E15" s="29">
        <f t="shared" si="1"/>
        <v>1.4918970448045772</v>
      </c>
      <c r="F15" s="21">
        <f t="shared" si="0"/>
        <v>6.7462686567164241</v>
      </c>
      <c r="H15" s="14">
        <f t="shared" si="2"/>
        <v>1.0674626865671641</v>
      </c>
      <c r="I15" s="2">
        <f t="shared" si="3"/>
        <v>0.99271641791044773</v>
      </c>
    </row>
    <row r="16" spans="1:9" x14ac:dyDescent="0.25">
      <c r="B16" s="15"/>
      <c r="C16" s="25">
        <v>509</v>
      </c>
      <c r="D16" s="25">
        <v>85.2</v>
      </c>
      <c r="E16" s="29">
        <f t="shared" si="1"/>
        <v>0.49094375595805584</v>
      </c>
      <c r="F16" s="21">
        <f t="shared" si="0"/>
        <v>1.731343283582093</v>
      </c>
      <c r="H16" s="14">
        <f t="shared" si="2"/>
        <v>1.0173134328358209</v>
      </c>
      <c r="I16" s="2">
        <f t="shared" si="3"/>
        <v>0.99271641791044773</v>
      </c>
    </row>
    <row r="17" spans="1:9" x14ac:dyDescent="0.25">
      <c r="B17" s="15"/>
      <c r="C17" s="25">
        <v>512</v>
      </c>
      <c r="D17" s="25">
        <v>83.5</v>
      </c>
      <c r="E17" s="29">
        <f t="shared" si="1"/>
        <v>8.5795996186844484E-2</v>
      </c>
      <c r="F17" s="21">
        <f t="shared" si="0"/>
        <v>-0.29850746268656719</v>
      </c>
      <c r="H17" s="14">
        <f t="shared" si="2"/>
        <v>0.9970149253731343</v>
      </c>
      <c r="I17" s="2">
        <f t="shared" si="3"/>
        <v>0.99271641791044773</v>
      </c>
    </row>
    <row r="18" spans="1:9" x14ac:dyDescent="0.25">
      <c r="B18" s="15"/>
      <c r="C18" s="25">
        <v>579</v>
      </c>
      <c r="D18" s="25">
        <v>81.2</v>
      </c>
      <c r="E18" s="29">
        <f t="shared" si="1"/>
        <v>-0.46234509056243989</v>
      </c>
      <c r="F18" s="21">
        <f t="shared" si="0"/>
        <v>-3.0447761194029819</v>
      </c>
      <c r="H18" s="14">
        <f t="shared" si="2"/>
        <v>0.96955223880597019</v>
      </c>
      <c r="I18" s="2">
        <f t="shared" si="3"/>
        <v>0.99271641791044773</v>
      </c>
    </row>
    <row r="19" spans="1:9" x14ac:dyDescent="0.25">
      <c r="B19" s="15"/>
      <c r="C19" s="25">
        <v>591</v>
      </c>
      <c r="D19" s="25">
        <v>86.8</v>
      </c>
      <c r="E19" s="29">
        <f t="shared" si="1"/>
        <v>0.87225929456625284</v>
      </c>
      <c r="F19" s="21">
        <f t="shared" si="0"/>
        <v>3.6417910447761157</v>
      </c>
      <c r="H19" s="14">
        <f t="shared" si="2"/>
        <v>1.0364179104477611</v>
      </c>
      <c r="I19" s="2">
        <f t="shared" si="3"/>
        <v>0.99271641791044773</v>
      </c>
    </row>
    <row r="20" spans="1:9" x14ac:dyDescent="0.25">
      <c r="A20" s="8"/>
      <c r="B20" s="18"/>
      <c r="C20" s="25">
        <v>644</v>
      </c>
      <c r="D20" s="25">
        <v>79</v>
      </c>
      <c r="E20" s="29">
        <f t="shared" si="1"/>
        <v>-0.98665395614871321</v>
      </c>
      <c r="F20" s="21">
        <f t="shared" si="0"/>
        <v>-5.6716417910447765</v>
      </c>
      <c r="H20" s="14">
        <f t="shared" si="2"/>
        <v>0.94328358208955221</v>
      </c>
      <c r="I20" s="2">
        <f t="shared" si="3"/>
        <v>0.99271641791044773</v>
      </c>
    </row>
    <row r="21" spans="1:9" x14ac:dyDescent="0.25">
      <c r="A21" s="8"/>
      <c r="B21" s="18"/>
      <c r="C21" s="25">
        <v>689</v>
      </c>
      <c r="D21" s="25">
        <v>79.5</v>
      </c>
      <c r="E21" s="29">
        <f t="shared" si="1"/>
        <v>-0.86749285033365131</v>
      </c>
      <c r="F21" s="21">
        <f t="shared" si="0"/>
        <v>-5.0746268656716413</v>
      </c>
      <c r="H21" s="14">
        <f t="shared" si="2"/>
        <v>0.9492537313432835</v>
      </c>
      <c r="I21" s="2">
        <f t="shared" si="3"/>
        <v>0.99271641791044773</v>
      </c>
    </row>
    <row r="22" spans="1:9" x14ac:dyDescent="0.25">
      <c r="A22" s="7"/>
      <c r="C22" s="25">
        <v>744</v>
      </c>
      <c r="D22" s="25">
        <v>82.9</v>
      </c>
      <c r="E22" s="29">
        <f t="shared" si="1"/>
        <v>-5.7197330791228525E-2</v>
      </c>
      <c r="F22" s="21">
        <f t="shared" si="0"/>
        <v>-1.0149253731343215</v>
      </c>
      <c r="H22" s="14">
        <f t="shared" si="2"/>
        <v>0.98985074626865677</v>
      </c>
      <c r="I22" s="2">
        <f t="shared" si="3"/>
        <v>0.99271641791044773</v>
      </c>
    </row>
    <row r="23" spans="1:9" x14ac:dyDescent="0.25">
      <c r="C23" s="25">
        <v>748</v>
      </c>
      <c r="D23" s="25">
        <v>81</v>
      </c>
      <c r="E23" s="29">
        <f t="shared" si="1"/>
        <v>-0.5100095328884654</v>
      </c>
      <c r="F23" s="21">
        <f t="shared" si="0"/>
        <v>-3.2835820895522385</v>
      </c>
      <c r="H23" s="14">
        <f t="shared" si="2"/>
        <v>0.96716417910447761</v>
      </c>
      <c r="I23" s="2">
        <f t="shared" si="3"/>
        <v>0.99271641791044773</v>
      </c>
    </row>
    <row r="24" spans="1:9" x14ac:dyDescent="0.25">
      <c r="C24" s="25">
        <v>904</v>
      </c>
      <c r="D24" s="25">
        <v>84</v>
      </c>
      <c r="E24" s="29">
        <f t="shared" si="1"/>
        <v>0.20495710200190645</v>
      </c>
      <c r="F24" s="21">
        <f t="shared" si="0"/>
        <v>0.29850746268656719</v>
      </c>
      <c r="H24" s="14">
        <f t="shared" si="2"/>
        <v>1.0029850746268658</v>
      </c>
      <c r="I24" s="2">
        <f t="shared" si="3"/>
        <v>0.99271641791044773</v>
      </c>
    </row>
    <row r="25" spans="1:9" x14ac:dyDescent="0.25">
      <c r="C25" s="25">
        <v>928</v>
      </c>
      <c r="D25" s="25">
        <v>85.6</v>
      </c>
      <c r="E25" s="29">
        <f t="shared" si="1"/>
        <v>0.58627264061010342</v>
      </c>
      <c r="F25" s="21">
        <f t="shared" si="0"/>
        <v>2.2089552238805901</v>
      </c>
      <c r="H25" s="14">
        <f t="shared" si="2"/>
        <v>1.022089552238806</v>
      </c>
      <c r="I25" s="2">
        <f t="shared" si="3"/>
        <v>0.99271641791044773</v>
      </c>
    </row>
    <row r="26" spans="1:9" x14ac:dyDescent="0.25">
      <c r="C26" s="8"/>
      <c r="E26" s="8"/>
      <c r="F26" s="17"/>
    </row>
    <row r="27" spans="1:9" x14ac:dyDescent="0.25">
      <c r="C27" s="8"/>
      <c r="E27" s="8"/>
      <c r="F27" s="8"/>
    </row>
    <row r="28" spans="1:9" x14ac:dyDescent="0.25">
      <c r="C28" s="8"/>
      <c r="E28" s="8"/>
      <c r="F28" s="8"/>
    </row>
    <row r="29" spans="1:9" x14ac:dyDescent="0.25">
      <c r="C29" s="8"/>
      <c r="E29" s="8"/>
      <c r="F29" s="8"/>
    </row>
    <row r="30" spans="1:9" x14ac:dyDescent="0.25">
      <c r="C30" s="8"/>
      <c r="E30" s="8"/>
      <c r="F30" s="8"/>
    </row>
    <row r="31" spans="1:9" x14ac:dyDescent="0.25">
      <c r="C31" s="8"/>
      <c r="E31" s="8"/>
      <c r="F31" s="8"/>
    </row>
    <row r="32" spans="1:9" x14ac:dyDescent="0.25">
      <c r="C32" s="15"/>
      <c r="D32" s="15"/>
      <c r="F32" s="15"/>
    </row>
    <row r="33" spans="3:7" x14ac:dyDescent="0.25">
      <c r="C33" s="15"/>
      <c r="D33" s="15"/>
      <c r="F33" s="15"/>
    </row>
    <row r="34" spans="3:7" x14ac:dyDescent="0.25">
      <c r="C34" s="15"/>
      <c r="D34" s="15"/>
      <c r="F34" s="15"/>
    </row>
    <row r="35" spans="3:7" x14ac:dyDescent="0.25">
      <c r="C35" s="15"/>
      <c r="D35" s="15"/>
      <c r="F35" s="15"/>
    </row>
    <row r="36" spans="3:7" x14ac:dyDescent="0.25">
      <c r="C36" s="15"/>
      <c r="D36" s="15"/>
      <c r="F36" s="15"/>
    </row>
    <row r="37" spans="3:7" x14ac:dyDescent="0.25">
      <c r="C37" s="15"/>
      <c r="D37" s="15"/>
      <c r="F37" s="15"/>
    </row>
    <row r="38" spans="3:7" x14ac:dyDescent="0.25">
      <c r="C38" s="15"/>
      <c r="D38" s="15"/>
      <c r="F38" s="15"/>
    </row>
    <row r="39" spans="3:7" x14ac:dyDescent="0.25">
      <c r="C39" s="15"/>
      <c r="D39" s="15"/>
      <c r="F39" s="16"/>
    </row>
    <row r="40" spans="3:7" x14ac:dyDescent="0.25">
      <c r="C40" s="15"/>
      <c r="D40" s="15"/>
      <c r="F40" s="15"/>
      <c r="G40" s="15"/>
    </row>
    <row r="49" spans="3:8" x14ac:dyDescent="0.25">
      <c r="C49" s="1"/>
      <c r="E49" s="1"/>
      <c r="F49" s="1"/>
    </row>
    <row r="53" spans="3:8" x14ac:dyDescent="0.25">
      <c r="C53" s="1"/>
      <c r="E53" s="1"/>
      <c r="F53" s="1"/>
    </row>
    <row r="55" spans="3:8" x14ac:dyDescent="0.25">
      <c r="E55" s="1"/>
      <c r="F55" s="1"/>
    </row>
    <row r="56" spans="3:8" x14ac:dyDescent="0.25">
      <c r="E56" s="1"/>
      <c r="F56" s="1"/>
    </row>
    <row r="57" spans="3:8" x14ac:dyDescent="0.25">
      <c r="E57" s="1"/>
      <c r="F57" s="1"/>
    </row>
    <row r="58" spans="3:8" x14ac:dyDescent="0.25">
      <c r="E58" s="1"/>
      <c r="F58" s="1"/>
    </row>
    <row r="59" spans="3:8" x14ac:dyDescent="0.25">
      <c r="E59" s="1"/>
      <c r="F59" s="1"/>
    </row>
    <row r="60" spans="3:8" x14ac:dyDescent="0.25">
      <c r="C60" s="1"/>
      <c r="F60" s="1"/>
      <c r="G60" s="1"/>
      <c r="H60" s="2" t="s">
        <v>1</v>
      </c>
    </row>
  </sheetData>
  <sheetProtection password="DC07" sheet="1" objects="1" scenarios="1" selectLockedCells="1" selectUnlockedCells="1"/>
  <sortState ref="C11:J21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80" zoomScaleNormal="80" workbookViewId="0">
      <selection activeCell="H11" sqref="H11:H25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0.28515625" style="2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10</v>
      </c>
      <c r="E1" s="13"/>
      <c r="F1" s="3"/>
    </row>
    <row r="2" spans="1:9" ht="18" x14ac:dyDescent="0.25">
      <c r="C2" s="4" t="s">
        <v>3</v>
      </c>
      <c r="D2" s="27">
        <v>20.22</v>
      </c>
      <c r="E2" s="2" t="s">
        <v>4</v>
      </c>
    </row>
    <row r="3" spans="1:9" ht="18" x14ac:dyDescent="0.25">
      <c r="C3" s="4" t="s">
        <v>11</v>
      </c>
      <c r="D3" s="23">
        <v>20.63</v>
      </c>
      <c r="E3" s="2" t="s">
        <v>4</v>
      </c>
      <c r="F3" s="5"/>
    </row>
    <row r="4" spans="1:9" ht="18" x14ac:dyDescent="0.25">
      <c r="C4" s="4" t="s">
        <v>12</v>
      </c>
      <c r="D4" s="23">
        <v>1.3759999999999999</v>
      </c>
      <c r="E4" s="2" t="s">
        <v>4</v>
      </c>
      <c r="F4" s="5"/>
    </row>
    <row r="5" spans="1:9" x14ac:dyDescent="0.25">
      <c r="C5" s="4" t="s">
        <v>13</v>
      </c>
      <c r="D5" s="20">
        <f>(D4/D3)*100</f>
        <v>6.6698982064953949</v>
      </c>
      <c r="E5" s="2" t="s">
        <v>2</v>
      </c>
      <c r="F5" s="5"/>
    </row>
    <row r="6" spans="1:9" x14ac:dyDescent="0.25">
      <c r="C6" s="4" t="s">
        <v>6</v>
      </c>
      <c r="D6" s="12"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9</v>
      </c>
      <c r="E9" s="19" t="s">
        <v>7</v>
      </c>
      <c r="F9" s="19" t="s">
        <v>8</v>
      </c>
    </row>
    <row r="10" spans="1:9" x14ac:dyDescent="0.25">
      <c r="A10" s="6"/>
      <c r="D10" s="5"/>
      <c r="E10" s="5"/>
      <c r="F10" s="5"/>
    </row>
    <row r="11" spans="1:9" x14ac:dyDescent="0.25">
      <c r="C11" s="24">
        <v>223</v>
      </c>
      <c r="D11" s="24">
        <v>22.5</v>
      </c>
      <c r="E11" s="29">
        <f>(D11-$D$3)/$D$4</f>
        <v>1.3590116279069775</v>
      </c>
      <c r="F11" s="7">
        <f t="shared" ref="F11:F25" si="0">((D11-$D$2)/$D$2)*100</f>
        <v>11.275964391691401</v>
      </c>
      <c r="H11" s="14">
        <f>(100+F11)/100</f>
        <v>1.1127596439169141</v>
      </c>
      <c r="I11" s="2">
        <f>1+($D$3-$D$2)/$D$2</f>
        <v>1.0202769535113749</v>
      </c>
    </row>
    <row r="12" spans="1:9" x14ac:dyDescent="0.25">
      <c r="C12" s="24">
        <v>225</v>
      </c>
      <c r="D12" s="24">
        <v>20</v>
      </c>
      <c r="E12" s="29">
        <f t="shared" ref="E12:E25" si="1">(D12-$D$3)/$D$4</f>
        <v>-0.45784883720930164</v>
      </c>
      <c r="F12" s="7">
        <f t="shared" si="0"/>
        <v>-1.0880316518298658</v>
      </c>
      <c r="H12" s="14">
        <f t="shared" ref="H12:H25" si="2">(100+F12)/100</f>
        <v>0.98911968348170132</v>
      </c>
      <c r="I12" s="2">
        <f t="shared" ref="I12:I25" si="3">1+($D$3-$D$2)/$D$2</f>
        <v>1.0202769535113749</v>
      </c>
    </row>
    <row r="13" spans="1:9" x14ac:dyDescent="0.25">
      <c r="C13" s="24">
        <v>295</v>
      </c>
      <c r="D13" s="24">
        <v>19.899999999999999</v>
      </c>
      <c r="E13" s="29">
        <f t="shared" si="1"/>
        <v>-0.53052325581395388</v>
      </c>
      <c r="F13" s="7">
        <f t="shared" si="0"/>
        <v>-1.5825914935707235</v>
      </c>
      <c r="H13" s="14">
        <f t="shared" si="2"/>
        <v>0.98417408506429283</v>
      </c>
      <c r="I13" s="2">
        <f t="shared" si="3"/>
        <v>1.0202769535113749</v>
      </c>
    </row>
    <row r="14" spans="1:9" x14ac:dyDescent="0.25">
      <c r="C14" s="24">
        <v>339</v>
      </c>
      <c r="D14" s="24">
        <v>22.8</v>
      </c>
      <c r="E14" s="29">
        <f t="shared" si="1"/>
        <v>1.5770348837209316</v>
      </c>
      <c r="F14" s="7">
        <f t="shared" si="0"/>
        <v>12.759643916913957</v>
      </c>
      <c r="H14" s="14">
        <f t="shared" si="2"/>
        <v>1.1275964391691395</v>
      </c>
      <c r="I14" s="2">
        <f t="shared" si="3"/>
        <v>1.0202769535113749</v>
      </c>
    </row>
    <row r="15" spans="1:9" x14ac:dyDescent="0.25">
      <c r="C15" s="24">
        <v>446</v>
      </c>
      <c r="D15" s="24">
        <v>22.2</v>
      </c>
      <c r="E15" s="29">
        <f t="shared" si="1"/>
        <v>1.1409883720930236</v>
      </c>
      <c r="F15" s="7">
        <f t="shared" si="0"/>
        <v>9.7922848664688456</v>
      </c>
      <c r="H15" s="14">
        <f t="shared" si="2"/>
        <v>1.0979228486646884</v>
      </c>
      <c r="I15" s="2">
        <f t="shared" si="3"/>
        <v>1.0202769535113749</v>
      </c>
    </row>
    <row r="16" spans="1:9" x14ac:dyDescent="0.25">
      <c r="C16" s="24">
        <v>509</v>
      </c>
      <c r="D16" s="24">
        <v>19.3</v>
      </c>
      <c r="E16" s="29">
        <f t="shared" si="1"/>
        <v>-0.9665697674418593</v>
      </c>
      <c r="F16" s="7">
        <f t="shared" si="0"/>
        <v>-4.5499505440158172</v>
      </c>
      <c r="H16" s="14">
        <f t="shared" si="2"/>
        <v>0.95450049455984187</v>
      </c>
      <c r="I16" s="2">
        <f t="shared" si="3"/>
        <v>1.0202769535113749</v>
      </c>
    </row>
    <row r="17" spans="1:9" x14ac:dyDescent="0.25">
      <c r="C17" s="24">
        <v>512</v>
      </c>
      <c r="D17" s="24">
        <v>20.7</v>
      </c>
      <c r="E17" s="29">
        <f t="shared" si="1"/>
        <v>5.0872093023256022E-2</v>
      </c>
      <c r="F17" s="7">
        <f t="shared" si="0"/>
        <v>2.3738872403560851</v>
      </c>
      <c r="H17" s="14">
        <f t="shared" si="2"/>
        <v>1.0237388724035608</v>
      </c>
      <c r="I17" s="2">
        <f t="shared" si="3"/>
        <v>1.0202769535113749</v>
      </c>
    </row>
    <row r="18" spans="1:9" x14ac:dyDescent="0.25">
      <c r="C18" s="24">
        <v>579</v>
      </c>
      <c r="D18" s="24">
        <v>19.600000000000001</v>
      </c>
      <c r="E18" s="29">
        <f t="shared" si="1"/>
        <v>-0.74854651162790531</v>
      </c>
      <c r="F18" s="7">
        <f t="shared" si="0"/>
        <v>-3.0662710187932616</v>
      </c>
      <c r="H18" s="14">
        <f t="shared" si="2"/>
        <v>0.96933728981206746</v>
      </c>
      <c r="I18" s="2">
        <f t="shared" si="3"/>
        <v>1.0202769535113749</v>
      </c>
    </row>
    <row r="19" spans="1:9" x14ac:dyDescent="0.25">
      <c r="C19" s="24">
        <v>591</v>
      </c>
      <c r="D19" s="24">
        <v>21.1</v>
      </c>
      <c r="E19" s="29">
        <f t="shared" si="1"/>
        <v>0.34156976744186224</v>
      </c>
      <c r="F19" s="7">
        <f t="shared" si="0"/>
        <v>4.3521266073194989</v>
      </c>
      <c r="H19" s="14">
        <f t="shared" si="2"/>
        <v>1.043521266073195</v>
      </c>
      <c r="I19" s="2">
        <f t="shared" si="3"/>
        <v>1.0202769535113749</v>
      </c>
    </row>
    <row r="20" spans="1:9" x14ac:dyDescent="0.25">
      <c r="C20" s="24">
        <v>644</v>
      </c>
      <c r="D20" s="24">
        <v>21.8</v>
      </c>
      <c r="E20" s="29">
        <f t="shared" si="1"/>
        <v>0.85029069767441989</v>
      </c>
      <c r="F20" s="7">
        <f t="shared" si="0"/>
        <v>7.8140454995054496</v>
      </c>
      <c r="H20" s="14">
        <f t="shared" si="2"/>
        <v>1.0781404549950546</v>
      </c>
      <c r="I20" s="2">
        <f t="shared" si="3"/>
        <v>1.0202769535113749</v>
      </c>
    </row>
    <row r="21" spans="1:9" x14ac:dyDescent="0.25">
      <c r="C21" s="24">
        <v>689</v>
      </c>
      <c r="D21" s="24">
        <v>20</v>
      </c>
      <c r="E21" s="29">
        <f t="shared" si="1"/>
        <v>-0.45784883720930164</v>
      </c>
      <c r="F21" s="7">
        <f t="shared" si="0"/>
        <v>-1.0880316518298658</v>
      </c>
      <c r="H21" s="14">
        <f t="shared" si="2"/>
        <v>0.98911968348170132</v>
      </c>
      <c r="I21" s="2">
        <f t="shared" si="3"/>
        <v>1.0202769535113749</v>
      </c>
    </row>
    <row r="22" spans="1:9" x14ac:dyDescent="0.25">
      <c r="A22" s="7"/>
      <c r="C22" s="24">
        <v>744</v>
      </c>
      <c r="D22" s="24">
        <v>20.3</v>
      </c>
      <c r="E22" s="29">
        <f t="shared" si="1"/>
        <v>-0.23982558139534763</v>
      </c>
      <c r="F22" s="7">
        <f t="shared" si="0"/>
        <v>0.3956478733926897</v>
      </c>
      <c r="H22" s="14">
        <f t="shared" si="2"/>
        <v>1.0039564787339268</v>
      </c>
      <c r="I22" s="2">
        <f t="shared" si="3"/>
        <v>1.0202769535113749</v>
      </c>
    </row>
    <row r="23" spans="1:9" x14ac:dyDescent="0.25">
      <c r="A23" s="8"/>
      <c r="C23" s="24">
        <v>748</v>
      </c>
      <c r="D23" s="24">
        <v>19.3</v>
      </c>
      <c r="E23" s="29">
        <f t="shared" si="1"/>
        <v>-0.9665697674418593</v>
      </c>
      <c r="F23" s="7">
        <f t="shared" si="0"/>
        <v>-4.5499505440158172</v>
      </c>
      <c r="H23" s="14">
        <f t="shared" si="2"/>
        <v>0.95450049455984187</v>
      </c>
      <c r="I23" s="2">
        <f t="shared" si="3"/>
        <v>1.0202769535113749</v>
      </c>
    </row>
    <row r="24" spans="1:9" x14ac:dyDescent="0.25">
      <c r="A24" s="8"/>
      <c r="C24" s="24">
        <v>904</v>
      </c>
      <c r="D24" s="24">
        <v>19</v>
      </c>
      <c r="E24" s="29">
        <f t="shared" si="1"/>
        <v>-1.1845930232558133</v>
      </c>
      <c r="F24" s="7">
        <f t="shared" si="0"/>
        <v>-6.033630069238372</v>
      </c>
      <c r="H24" s="14">
        <f t="shared" si="2"/>
        <v>0.93966369930761628</v>
      </c>
      <c r="I24" s="2">
        <f t="shared" si="3"/>
        <v>1.0202769535113749</v>
      </c>
    </row>
    <row r="25" spans="1:9" x14ac:dyDescent="0.25">
      <c r="C25" s="24">
        <v>928</v>
      </c>
      <c r="D25" s="24">
        <v>21</v>
      </c>
      <c r="E25" s="29">
        <f t="shared" si="1"/>
        <v>0.26889534883721006</v>
      </c>
      <c r="F25" s="7">
        <f t="shared" si="0"/>
        <v>3.8575667655786408</v>
      </c>
      <c r="H25" s="14">
        <f t="shared" si="2"/>
        <v>1.0385756676557865</v>
      </c>
      <c r="I25" s="2">
        <f t="shared" si="3"/>
        <v>1.0202769535113749</v>
      </c>
    </row>
    <row r="26" spans="1:9" x14ac:dyDescent="0.25">
      <c r="C26" s="8"/>
      <c r="E26" s="8"/>
      <c r="F26" s="17"/>
      <c r="H26" s="14"/>
    </row>
    <row r="27" spans="1:9" x14ac:dyDescent="0.25">
      <c r="C27" s="8"/>
      <c r="E27" s="8"/>
      <c r="F27" s="8"/>
    </row>
    <row r="28" spans="1:9" x14ac:dyDescent="0.25">
      <c r="C28" s="8"/>
      <c r="E28" s="8"/>
      <c r="F28" s="8"/>
    </row>
    <row r="29" spans="1:9" x14ac:dyDescent="0.25">
      <c r="E29" s="1"/>
      <c r="F29" s="1"/>
    </row>
    <row r="30" spans="1:9" x14ac:dyDescent="0.25">
      <c r="E30" s="1"/>
      <c r="F30" s="1"/>
    </row>
    <row r="31" spans="1:9" x14ac:dyDescent="0.25">
      <c r="E31" s="1"/>
      <c r="F31" s="1"/>
    </row>
    <row r="32" spans="1:9" x14ac:dyDescent="0.25">
      <c r="E32" s="1"/>
      <c r="F32" s="1"/>
    </row>
    <row r="33" spans="3:8" x14ac:dyDescent="0.25">
      <c r="E33" s="1"/>
      <c r="F33" s="1"/>
    </row>
    <row r="34" spans="3:8" x14ac:dyDescent="0.25">
      <c r="C34" s="1"/>
      <c r="F34" s="1"/>
      <c r="G34" s="1"/>
      <c r="H34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80" zoomScaleNormal="80" workbookViewId="0">
      <selection activeCell="D38" sqref="D38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8.7109375" style="2" customWidth="1"/>
    <col min="5" max="5" width="13" style="2" bestFit="1" customWidth="1"/>
    <col min="6" max="6" width="12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10</v>
      </c>
      <c r="E1" s="13"/>
      <c r="F1" s="3"/>
    </row>
    <row r="2" spans="1:9" ht="18" x14ac:dyDescent="0.25">
      <c r="C2" s="4" t="s">
        <v>3</v>
      </c>
      <c r="D2" s="27">
        <v>3.05</v>
      </c>
      <c r="E2" s="2" t="s">
        <v>4</v>
      </c>
    </row>
    <row r="3" spans="1:9" ht="18" x14ac:dyDescent="0.25">
      <c r="C3" s="4" t="s">
        <v>11</v>
      </c>
      <c r="D3" s="10">
        <v>3.1120000000000001</v>
      </c>
      <c r="E3" s="2" t="s">
        <v>4</v>
      </c>
      <c r="F3" s="5"/>
    </row>
    <row r="4" spans="1:9" ht="18" x14ac:dyDescent="0.25">
      <c r="C4" s="4" t="s">
        <v>12</v>
      </c>
      <c r="D4" s="11" t="s">
        <v>14</v>
      </c>
      <c r="E4" s="2" t="s">
        <v>4</v>
      </c>
      <c r="F4" s="5"/>
    </row>
    <row r="5" spans="1:9" x14ac:dyDescent="0.25">
      <c r="C5" s="4" t="s">
        <v>13</v>
      </c>
      <c r="D5" s="20">
        <f>(D4/D3)*100</f>
        <v>11.613110539845758</v>
      </c>
      <c r="E5" s="2" t="s">
        <v>2</v>
      </c>
      <c r="F5" s="5"/>
    </row>
    <row r="6" spans="1:9" x14ac:dyDescent="0.25">
      <c r="C6" s="4" t="s">
        <v>6</v>
      </c>
      <c r="D6" s="12"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47.25" x14ac:dyDescent="0.25">
      <c r="C9" s="5" t="s">
        <v>0</v>
      </c>
      <c r="D9" s="5" t="s">
        <v>9</v>
      </c>
      <c r="E9" s="19" t="s">
        <v>7</v>
      </c>
      <c r="F9" s="19" t="s">
        <v>8</v>
      </c>
    </row>
    <row r="10" spans="1:9" x14ac:dyDescent="0.25">
      <c r="A10" s="6"/>
      <c r="D10" s="5"/>
      <c r="E10" s="5"/>
      <c r="F10" s="5"/>
    </row>
    <row r="11" spans="1:9" x14ac:dyDescent="0.25">
      <c r="A11" s="8"/>
      <c r="B11" s="8"/>
      <c r="C11" s="24">
        <v>223</v>
      </c>
      <c r="D11" s="24">
        <v>3.6</v>
      </c>
      <c r="E11" s="29">
        <f>(D11-$D$3)/$D$4</f>
        <v>1.3503043718871057</v>
      </c>
      <c r="F11" s="7">
        <f t="shared" ref="F11:F25" si="0">((D11-$D$2)/$D$2)*100</f>
        <v>18.032786885245912</v>
      </c>
      <c r="H11" s="14">
        <f>(100+F11)/100</f>
        <v>1.1803278688524592</v>
      </c>
      <c r="I11" s="2">
        <f>1+($D$3-$D$2)/$D$2</f>
        <v>1.0203278688524591</v>
      </c>
    </row>
    <row r="12" spans="1:9" x14ac:dyDescent="0.25">
      <c r="A12" s="8"/>
      <c r="B12" s="8"/>
      <c r="C12" s="24">
        <v>225</v>
      </c>
      <c r="D12" s="24">
        <v>3.34</v>
      </c>
      <c r="E12" s="29">
        <f t="shared" ref="E12:E25" si="1">(D12-$D$3)/$D$4</f>
        <v>0.6308799114554503</v>
      </c>
      <c r="F12" s="7">
        <f t="shared" si="0"/>
        <v>9.5081967213114762</v>
      </c>
      <c r="H12" s="14">
        <f t="shared" ref="H12:H25" si="2">(100+F12)/100</f>
        <v>1.0950819672131147</v>
      </c>
      <c r="I12" s="2">
        <f t="shared" ref="I12:I25" si="3">1+($D$3-$D$2)/$D$2</f>
        <v>1.0203278688524591</v>
      </c>
    </row>
    <row r="13" spans="1:9" x14ac:dyDescent="0.25">
      <c r="A13" s="8"/>
      <c r="B13" s="8"/>
      <c r="C13" s="24">
        <v>295</v>
      </c>
      <c r="D13" s="24">
        <v>2.99</v>
      </c>
      <c r="E13" s="29">
        <f t="shared" si="1"/>
        <v>-0.3375760929717761</v>
      </c>
      <c r="F13" s="7">
        <f t="shared" si="0"/>
        <v>-1.9672131147540857</v>
      </c>
      <c r="H13" s="14">
        <f t="shared" si="2"/>
        <v>0.98032786885245915</v>
      </c>
      <c r="I13" s="2">
        <f t="shared" si="3"/>
        <v>1.0203278688524591</v>
      </c>
    </row>
    <row r="14" spans="1:9" x14ac:dyDescent="0.25">
      <c r="A14" s="8"/>
      <c r="B14" s="8"/>
      <c r="C14" s="24">
        <v>339</v>
      </c>
      <c r="D14" s="24">
        <v>3.25</v>
      </c>
      <c r="E14" s="29">
        <f t="shared" si="1"/>
        <v>0.38184836745987799</v>
      </c>
      <c r="F14" s="7">
        <f t="shared" si="0"/>
        <v>6.5573770491803334</v>
      </c>
      <c r="H14" s="14">
        <f t="shared" si="2"/>
        <v>1.0655737704918034</v>
      </c>
      <c r="I14" s="2">
        <f t="shared" si="3"/>
        <v>1.0203278688524591</v>
      </c>
    </row>
    <row r="15" spans="1:9" x14ac:dyDescent="0.25">
      <c r="A15" s="8"/>
      <c r="B15" s="8"/>
      <c r="C15" s="24">
        <v>446</v>
      </c>
      <c r="D15" s="24">
        <v>3.74</v>
      </c>
      <c r="E15" s="29">
        <f t="shared" si="1"/>
        <v>1.7376867736579971</v>
      </c>
      <c r="F15" s="7">
        <f t="shared" si="0"/>
        <v>22.622950819672145</v>
      </c>
      <c r="H15" s="14">
        <f t="shared" si="2"/>
        <v>1.2262295081967214</v>
      </c>
      <c r="I15" s="2">
        <f t="shared" si="3"/>
        <v>1.0203278688524591</v>
      </c>
    </row>
    <row r="16" spans="1:9" x14ac:dyDescent="0.25">
      <c r="C16" s="24">
        <v>509</v>
      </c>
      <c r="D16" s="24">
        <v>3.22</v>
      </c>
      <c r="E16" s="29">
        <f t="shared" si="1"/>
        <v>0.29883785279468761</v>
      </c>
      <c r="F16" s="7">
        <f t="shared" si="0"/>
        <v>5.5737704918032911</v>
      </c>
      <c r="H16" s="14">
        <f t="shared" si="2"/>
        <v>1.055737704918033</v>
      </c>
      <c r="I16" s="2">
        <f t="shared" si="3"/>
        <v>1.0203278688524591</v>
      </c>
    </row>
    <row r="17" spans="1:9" x14ac:dyDescent="0.25">
      <c r="C17" s="24">
        <v>512</v>
      </c>
      <c r="D17" s="24">
        <v>3.11</v>
      </c>
      <c r="E17" s="29">
        <f t="shared" si="1"/>
        <v>-5.5340343110133472E-3</v>
      </c>
      <c r="F17" s="7">
        <f t="shared" si="0"/>
        <v>1.9672131147541003</v>
      </c>
      <c r="H17" s="14">
        <f t="shared" si="2"/>
        <v>1.019672131147541</v>
      </c>
      <c r="I17" s="2">
        <f t="shared" si="3"/>
        <v>1.0203278688524591</v>
      </c>
    </row>
    <row r="18" spans="1:9" x14ac:dyDescent="0.25">
      <c r="C18" s="24">
        <v>579</v>
      </c>
      <c r="D18" s="24">
        <v>2.86</v>
      </c>
      <c r="E18" s="29">
        <f t="shared" si="1"/>
        <v>-0.69728832318760436</v>
      </c>
      <c r="F18" s="7">
        <f t="shared" si="0"/>
        <v>-6.2295081967213104</v>
      </c>
      <c r="H18" s="14">
        <f t="shared" si="2"/>
        <v>0.93770491803278688</v>
      </c>
      <c r="I18" s="2">
        <f t="shared" si="3"/>
        <v>1.0203278688524591</v>
      </c>
    </row>
    <row r="19" spans="1:9" x14ac:dyDescent="0.25">
      <c r="C19" s="24">
        <v>591</v>
      </c>
      <c r="D19" s="24">
        <v>2.91</v>
      </c>
      <c r="E19" s="29">
        <f t="shared" si="1"/>
        <v>-0.55893746541228539</v>
      </c>
      <c r="F19" s="7">
        <f t="shared" si="0"/>
        <v>-4.5901639344262195</v>
      </c>
      <c r="H19" s="14">
        <f t="shared" si="2"/>
        <v>0.95409836065573783</v>
      </c>
      <c r="I19" s="2">
        <f t="shared" si="3"/>
        <v>1.0203278688524591</v>
      </c>
    </row>
    <row r="20" spans="1:9" x14ac:dyDescent="0.25">
      <c r="C20" s="24">
        <v>644</v>
      </c>
      <c r="D20" s="24">
        <v>2.6</v>
      </c>
      <c r="E20" s="29">
        <f t="shared" si="1"/>
        <v>-1.4167127836192586</v>
      </c>
      <c r="F20" s="7">
        <f t="shared" si="0"/>
        <v>-14.754098360655728</v>
      </c>
      <c r="H20" s="14">
        <f t="shared" si="2"/>
        <v>0.85245901639344268</v>
      </c>
      <c r="I20" s="2">
        <f t="shared" si="3"/>
        <v>1.0203278688524591</v>
      </c>
    </row>
    <row r="21" spans="1:9" x14ac:dyDescent="0.25">
      <c r="A21" s="7"/>
      <c r="B21" s="18"/>
      <c r="C21" s="24">
        <v>689</v>
      </c>
      <c r="D21" s="24">
        <v>3.19</v>
      </c>
      <c r="E21" s="29">
        <f t="shared" si="1"/>
        <v>0.21582733812949598</v>
      </c>
      <c r="F21" s="7">
        <f t="shared" si="0"/>
        <v>4.5901639344262346</v>
      </c>
      <c r="H21" s="14">
        <f t="shared" si="2"/>
        <v>1.0459016393442624</v>
      </c>
      <c r="I21" s="2">
        <f t="shared" si="3"/>
        <v>1.0203278688524591</v>
      </c>
    </row>
    <row r="22" spans="1:9" x14ac:dyDescent="0.25">
      <c r="A22" s="7"/>
      <c r="C22" s="24">
        <v>744</v>
      </c>
      <c r="D22" s="24">
        <v>2.89</v>
      </c>
      <c r="E22" s="29">
        <f t="shared" si="1"/>
        <v>-0.61427780852241276</v>
      </c>
      <c r="F22" s="7">
        <f t="shared" si="0"/>
        <v>-5.2459016393442521</v>
      </c>
      <c r="H22" s="14">
        <f t="shared" si="2"/>
        <v>0.94754098360655747</v>
      </c>
      <c r="I22" s="2">
        <f t="shared" si="3"/>
        <v>1.0203278688524591</v>
      </c>
    </row>
    <row r="23" spans="1:9" x14ac:dyDescent="0.25">
      <c r="A23" s="8"/>
      <c r="C23" s="24">
        <v>748</v>
      </c>
      <c r="D23" s="24">
        <v>2.5</v>
      </c>
      <c r="E23" s="29">
        <f t="shared" si="1"/>
        <v>-1.6934144991698952</v>
      </c>
      <c r="F23" s="7">
        <f t="shared" si="0"/>
        <v>-18.032786885245898</v>
      </c>
      <c r="H23" s="14">
        <f t="shared" si="2"/>
        <v>0.81967213114754101</v>
      </c>
      <c r="I23" s="2">
        <f t="shared" si="3"/>
        <v>1.0203278688524591</v>
      </c>
    </row>
    <row r="24" spans="1:9" x14ac:dyDescent="0.25">
      <c r="A24" s="8"/>
      <c r="C24" s="24">
        <v>904</v>
      </c>
      <c r="D24" s="24">
        <v>3.1</v>
      </c>
      <c r="E24" s="29">
        <f t="shared" si="1"/>
        <v>-3.3204205866076399E-2</v>
      </c>
      <c r="F24" s="7">
        <f t="shared" si="0"/>
        <v>1.6393442622950907</v>
      </c>
      <c r="H24" s="14">
        <f t="shared" si="2"/>
        <v>1.0163934426229511</v>
      </c>
      <c r="I24" s="2">
        <f t="shared" si="3"/>
        <v>1.0203278688524591</v>
      </c>
    </row>
    <row r="25" spans="1:9" x14ac:dyDescent="0.25">
      <c r="C25" s="24">
        <v>928</v>
      </c>
      <c r="D25" s="24">
        <v>3.39</v>
      </c>
      <c r="E25" s="29">
        <f t="shared" si="1"/>
        <v>0.76923076923076927</v>
      </c>
      <c r="F25" s="7">
        <f t="shared" si="0"/>
        <v>11.147540983606568</v>
      </c>
      <c r="H25" s="14">
        <f t="shared" si="2"/>
        <v>1.1114754098360657</v>
      </c>
      <c r="I25" s="2">
        <f t="shared" si="3"/>
        <v>1.0203278688524591</v>
      </c>
    </row>
    <row r="26" spans="1:9" x14ac:dyDescent="0.25">
      <c r="C26" s="8"/>
      <c r="D26" s="26"/>
      <c r="E26" s="22"/>
      <c r="F26" s="17"/>
    </row>
    <row r="27" spans="1:9" x14ac:dyDescent="0.25">
      <c r="C27" s="8"/>
      <c r="E27" s="8"/>
      <c r="F27" s="8"/>
    </row>
    <row r="28" spans="1:9" x14ac:dyDescent="0.25">
      <c r="C28" s="8"/>
      <c r="E28" s="8"/>
      <c r="F28" s="8"/>
    </row>
    <row r="29" spans="1:9" x14ac:dyDescent="0.25">
      <c r="E29" s="1"/>
      <c r="F29" s="1"/>
    </row>
    <row r="30" spans="1:9" x14ac:dyDescent="0.25">
      <c r="E30" s="1"/>
      <c r="F30" s="1"/>
    </row>
    <row r="31" spans="1:9" x14ac:dyDescent="0.25">
      <c r="E31" s="1"/>
      <c r="F31" s="1"/>
    </row>
    <row r="32" spans="1:9" x14ac:dyDescent="0.25">
      <c r="E32" s="1"/>
      <c r="F32" s="1"/>
    </row>
    <row r="33" spans="3:8" x14ac:dyDescent="0.25">
      <c r="E33" s="1"/>
      <c r="F33" s="1"/>
    </row>
    <row r="34" spans="3:8" x14ac:dyDescent="0.25">
      <c r="C34" s="1"/>
      <c r="F34" s="1"/>
      <c r="G34" s="1"/>
      <c r="H34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2015</Jaar>
    <Ringtest xmlns="eba2475f-4c5c-418a-90c2-2b36802fc485">LABS</Ringtest>
    <DEEL xmlns="08cda046-0f15-45eb-a9d5-77306d3264cd">Deel 3</DEEL>
    <Publicatiedatum xmlns="dda9e79c-c62e-445e-b991-197574827cb3">2021-05-25T07:55:54+00:00</Publicatiedatum>
    <Distributie_x0020_datum xmlns="eba2475f-4c5c-418a-90c2-2b36802fc485">25 januari 2012</Distributie_x0020_datum>
    <PublicURL xmlns="08cda046-0f15-45eb-a9d5-77306d3264cd">https://reflabos.vito.be/ree/LABS_2015-6_Deel3.xlsx</PublicURL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D73F5-7A47-46BD-99F1-1CBB0F0F6A4D}"/>
</file>

<file path=customXml/itemProps2.xml><?xml version="1.0" encoding="utf-8"?>
<ds:datastoreItem xmlns:ds="http://schemas.openxmlformats.org/officeDocument/2006/customXml" ds:itemID="{E76D0DC1-001C-41A5-831F-D6CE994E57BC}"/>
</file>

<file path=customXml/itemProps3.xml><?xml version="1.0" encoding="utf-8"?>
<ds:datastoreItem xmlns:ds="http://schemas.openxmlformats.org/officeDocument/2006/customXml" ds:itemID="{25667AE5-7667-47AF-BA9A-C5B1E624F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HCl stap 1</vt:lpstr>
      <vt:lpstr>HCl stap 2</vt:lpstr>
      <vt:lpstr>HCl stap 3</vt:lpstr>
      <vt:lpstr>'HCl stap 1'!Print_Area</vt:lpstr>
      <vt:lpstr>'HCl stap 2'!Print_Area</vt:lpstr>
      <vt:lpstr>'HCl stap 3'!Print_Area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2015-6</dc:title>
  <dc:creator>BAEYENSB</dc:creator>
  <cp:lastModifiedBy>baeyensb</cp:lastModifiedBy>
  <cp:lastPrinted>2013-08-28T07:21:24Z</cp:lastPrinted>
  <dcterms:created xsi:type="dcterms:W3CDTF">2010-09-21T12:11:22Z</dcterms:created>
  <dcterms:modified xsi:type="dcterms:W3CDTF">2015-12-15T13:14:31Z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2500</vt:r8>
  </property>
  <property fmtid="{D5CDD505-2E9C-101B-9397-08002B2CF9AE}" pid="4" name="DEEL">
    <vt:lpwstr>Deel 3</vt:lpwstr>
  </property>
</Properties>
</file>