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65" windowWidth="21105" windowHeight="9915" tabRatio="849"/>
  </bookViews>
  <sheets>
    <sheet name="SOx natchem stap 1" sheetId="33" r:id="rId1"/>
    <sheet name="SOx natchem stap 2" sheetId="34" r:id="rId2"/>
    <sheet name="SOx natchem stap 3" sheetId="29" r:id="rId3"/>
  </sheets>
  <definedNames>
    <definedName name="_xlnm.Print_Area" localSheetId="0">'SOx natchem stap 1'!$A$1:$W$27</definedName>
    <definedName name="_xlnm.Print_Area" localSheetId="1">'SOx natchem stap 2'!$A$1:$W$25</definedName>
    <definedName name="_xlnm.Print_Area" localSheetId="2">'SOx natchem stap 3'!$A$1:$W$25</definedName>
  </definedNames>
  <calcPr calcId="145621"/>
</workbook>
</file>

<file path=xl/calcChain.xml><?xml version="1.0" encoding="utf-8"?>
<calcChain xmlns="http://schemas.openxmlformats.org/spreadsheetml/2006/main">
  <c r="E21" i="34" l="1"/>
  <c r="E20" i="34"/>
  <c r="E19" i="34"/>
  <c r="E12" i="33"/>
  <c r="E13" i="33"/>
  <c r="E14" i="33"/>
  <c r="E15" i="33"/>
  <c r="E16" i="33"/>
  <c r="E17" i="33"/>
  <c r="E18" i="33"/>
  <c r="E19" i="33"/>
  <c r="E20" i="33"/>
  <c r="E21" i="33"/>
  <c r="E22" i="33"/>
  <c r="E12" i="34"/>
  <c r="E13" i="34"/>
  <c r="E14" i="34"/>
  <c r="E15" i="34"/>
  <c r="E16" i="34"/>
  <c r="E17" i="34"/>
  <c r="E18" i="34"/>
  <c r="E22" i="34"/>
  <c r="E12" i="29"/>
  <c r="E13" i="29"/>
  <c r="E14" i="29"/>
  <c r="E15" i="29"/>
  <c r="E16" i="29"/>
  <c r="E17" i="29"/>
  <c r="E18" i="29"/>
  <c r="E19" i="29"/>
  <c r="E20" i="29"/>
  <c r="E21" i="29"/>
  <c r="E22" i="29"/>
  <c r="E11" i="33"/>
  <c r="E11" i="34"/>
  <c r="E11" i="29"/>
  <c r="F11" i="34"/>
  <c r="H11" i="34" s="1"/>
  <c r="I11" i="34"/>
  <c r="F11" i="29"/>
  <c r="H11" i="29" s="1"/>
  <c r="I11" i="29"/>
  <c r="F11" i="33"/>
  <c r="H11" i="33" s="1"/>
  <c r="I11" i="33"/>
  <c r="D5" i="29" l="1"/>
  <c r="D5" i="34"/>
  <c r="F12" i="34" l="1"/>
  <c r="F13" i="34"/>
  <c r="F14" i="34"/>
  <c r="F15" i="34"/>
  <c r="F16" i="34"/>
  <c r="F17" i="34"/>
  <c r="F18" i="34"/>
  <c r="F19" i="34"/>
  <c r="F20" i="34"/>
  <c r="F21" i="34"/>
  <c r="F22" i="34"/>
  <c r="F12" i="29"/>
  <c r="F13" i="29"/>
  <c r="F14" i="29"/>
  <c r="F15" i="29"/>
  <c r="F16" i="29"/>
  <c r="F17" i="29"/>
  <c r="F18" i="29"/>
  <c r="F19" i="29"/>
  <c r="F20" i="29"/>
  <c r="F21" i="29"/>
  <c r="F22" i="29"/>
  <c r="F12" i="33"/>
  <c r="F13" i="33"/>
  <c r="F14" i="33"/>
  <c r="F15" i="33"/>
  <c r="F16" i="33"/>
  <c r="F17" i="33"/>
  <c r="F18" i="33"/>
  <c r="F19" i="33"/>
  <c r="F20" i="33"/>
  <c r="F21" i="33"/>
  <c r="F22" i="33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  <c r="H21" i="34"/>
  <c r="I21" i="34"/>
  <c r="H22" i="34"/>
  <c r="I22" i="34"/>
  <c r="H15" i="33"/>
  <c r="H16" i="33"/>
  <c r="H17" i="33"/>
  <c r="H18" i="33"/>
  <c r="H19" i="33"/>
  <c r="H20" i="33"/>
  <c r="H21" i="33"/>
  <c r="H22" i="33"/>
  <c r="I12" i="33" l="1"/>
  <c r="I13" i="33"/>
  <c r="I14" i="33"/>
  <c r="I15" i="33"/>
  <c r="I16" i="33"/>
  <c r="I17" i="33"/>
  <c r="I18" i="33"/>
  <c r="I19" i="33"/>
  <c r="I20" i="33"/>
  <c r="I21" i="33"/>
  <c r="I22" i="33"/>
  <c r="H12" i="33"/>
  <c r="H13" i="33"/>
  <c r="H14" i="33"/>
  <c r="D5" i="33"/>
</calcChain>
</file>

<file path=xl/sharedStrings.xml><?xml version="1.0" encoding="utf-8"?>
<sst xmlns="http://schemas.openxmlformats.org/spreadsheetml/2006/main" count="57" uniqueCount="25">
  <si>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</si>
  <si>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</si>
  <si>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</si>
  <si>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</si>
  <si>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</si>
  <si>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</si>
  <si>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</si>
  <si>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</si>
  <si>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</si>
  <si>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</si>
  <si>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</si>
  <si>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</si>
  <si>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</si>
  <si>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SOx natchem stap 3</t>
  </si>
  <si>
    <t>SOx natchem stap 2</t>
  </si>
  <si>
    <t>SOx natchem stap 1</t>
  </si>
  <si>
    <t>100,8</t>
  </si>
  <si>
    <t>150,9</t>
  </si>
  <si>
    <t>56,76</t>
  </si>
  <si>
    <t>102,4</t>
  </si>
  <si>
    <t>7,755</t>
  </si>
  <si>
    <t>151,9</t>
  </si>
  <si>
    <t>6,487</t>
  </si>
  <si>
    <t>54,03</t>
  </si>
  <si>
    <t>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</si>
</sst>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/>
    </xf>
    <xf numFmtId="2" fontId="0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baseline="0"/>
              <a:t>SOx natchem stap 1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'SOx natchem stap 1'!$C$11:$C$22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1'!$H$11:$H$22</c:f>
              <c:numCache>
                <c:formatCode>0.000</c:formatCode>
                <c:ptCount val="12"/>
                <c:pt idx="0">
                  <c:v>1.0416666666666667</c:v>
                </c:pt>
                <c:pt idx="1">
                  <c:v>0.9642857142857143</c:v>
                </c:pt>
                <c:pt idx="2">
                  <c:v>1.0317460317460319</c:v>
                </c:pt>
                <c:pt idx="3">
                  <c:v>0.9632936507936507</c:v>
                </c:pt>
                <c:pt idx="4">
                  <c:v>1.1011904761904763</c:v>
                </c:pt>
                <c:pt idx="5">
                  <c:v>1.0416666666666667</c:v>
                </c:pt>
                <c:pt idx="6">
                  <c:v>0.98015873015873012</c:v>
                </c:pt>
                <c:pt idx="7">
                  <c:v>0.95337301587301582</c:v>
                </c:pt>
                <c:pt idx="8">
                  <c:v>1.1805555555555556</c:v>
                </c:pt>
                <c:pt idx="9">
                  <c:v>1.001984126984127</c:v>
                </c:pt>
                <c:pt idx="10">
                  <c:v>0.53472222222222221</c:v>
                </c:pt>
                <c:pt idx="11">
                  <c:v>1.0813492063492063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natchem stap 1'!$C$11:$C$22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1'!$I$11:$I$22</c:f>
              <c:numCache>
                <c:formatCode>0.00</c:formatCode>
                <c:ptCount val="12"/>
                <c:pt idx="0">
                  <c:v>1.015873015873016</c:v>
                </c:pt>
                <c:pt idx="1">
                  <c:v>1.015873015873016</c:v>
                </c:pt>
                <c:pt idx="2">
                  <c:v>1.015873015873016</c:v>
                </c:pt>
                <c:pt idx="3">
                  <c:v>1.015873015873016</c:v>
                </c:pt>
                <c:pt idx="4">
                  <c:v>1.015873015873016</c:v>
                </c:pt>
                <c:pt idx="5">
                  <c:v>1.015873015873016</c:v>
                </c:pt>
                <c:pt idx="6">
                  <c:v>1.015873015873016</c:v>
                </c:pt>
                <c:pt idx="7">
                  <c:v>1.015873015873016</c:v>
                </c:pt>
                <c:pt idx="8">
                  <c:v>1.015873015873016</c:v>
                </c:pt>
                <c:pt idx="9">
                  <c:v>1.015873015873016</c:v>
                </c:pt>
                <c:pt idx="10">
                  <c:v>1.015873015873016</c:v>
                </c:pt>
                <c:pt idx="11">
                  <c:v>1.015873015873016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7488"/>
        <c:axId val="39175680"/>
      </c:lineChart>
      <c:catAx>
        <c:axId val="391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175680"/>
        <c:crosses val="autoZero"/>
        <c:auto val="1"/>
        <c:lblAlgn val="ctr"/>
        <c:lblOffset val="100"/>
        <c:noMultiLvlLbl val="1"/>
      </c:catAx>
      <c:valAx>
        <c:axId val="39175680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9167488"/>
        <c:crosses val="autoZero"/>
        <c:crossBetween val="midCat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SOx natchem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'SOx natchem stap 2'!$C$11:$C$22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2'!$H$11:$H$22</c:f>
              <c:numCache>
                <c:formatCode>0.000</c:formatCode>
                <c:ptCount val="12"/>
                <c:pt idx="0">
                  <c:v>1.0139165009940359</c:v>
                </c:pt>
                <c:pt idx="1">
                  <c:v>0.96752816434724975</c:v>
                </c:pt>
                <c:pt idx="2">
                  <c:v>0.99403578528827041</c:v>
                </c:pt>
                <c:pt idx="3">
                  <c:v>1.0205434062292909</c:v>
                </c:pt>
                <c:pt idx="4">
                  <c:v>1.1000662690523526</c:v>
                </c:pt>
                <c:pt idx="5">
                  <c:v>1.0470510271703113</c:v>
                </c:pt>
                <c:pt idx="6">
                  <c:v>0.99403578528827041</c:v>
                </c:pt>
                <c:pt idx="7">
                  <c:v>0.96090125911199464</c:v>
                </c:pt>
                <c:pt idx="8">
                  <c:v>1.0470510271703113</c:v>
                </c:pt>
                <c:pt idx="9">
                  <c:v>1.0139165009940359</c:v>
                </c:pt>
                <c:pt idx="10">
                  <c:v>0.46454605699138496</c:v>
                </c:pt>
                <c:pt idx="11">
                  <c:v>1.0072895957587806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natchem stap 2'!$C$11:$C$22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2'!$I$11:$I$22</c:f>
              <c:numCache>
                <c:formatCode>0.00</c:formatCode>
                <c:ptCount val="12"/>
                <c:pt idx="0">
                  <c:v>1.0066269052352552</c:v>
                </c:pt>
                <c:pt idx="1">
                  <c:v>1.0066269052352552</c:v>
                </c:pt>
                <c:pt idx="2">
                  <c:v>1.0066269052352552</c:v>
                </c:pt>
                <c:pt idx="3">
                  <c:v>1.0066269052352552</c:v>
                </c:pt>
                <c:pt idx="4">
                  <c:v>1.0066269052352552</c:v>
                </c:pt>
                <c:pt idx="5">
                  <c:v>1.0066269052352552</c:v>
                </c:pt>
                <c:pt idx="6">
                  <c:v>1.0066269052352552</c:v>
                </c:pt>
                <c:pt idx="7">
                  <c:v>1.0066269052352552</c:v>
                </c:pt>
                <c:pt idx="8">
                  <c:v>1.0066269052352552</c:v>
                </c:pt>
                <c:pt idx="9">
                  <c:v>1.0066269052352552</c:v>
                </c:pt>
                <c:pt idx="10">
                  <c:v>1.0066269052352552</c:v>
                </c:pt>
                <c:pt idx="11">
                  <c:v>1.0066269052352552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7280"/>
        <c:axId val="42179584"/>
      </c:lineChart>
      <c:catAx>
        <c:axId val="421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179584"/>
        <c:crosses val="autoZero"/>
        <c:auto val="1"/>
        <c:lblAlgn val="ctr"/>
        <c:lblOffset val="100"/>
        <c:noMultiLvlLbl val="1"/>
      </c:catAx>
      <c:valAx>
        <c:axId val="42179584"/>
        <c:scaling>
          <c:orientation val="minMax"/>
          <c:max val="1.1500000000000001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177280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SOx natchem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'SOx natchem stap 3'!$C$11:$C$22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3'!$H$11:$H$22</c:f>
              <c:numCache>
                <c:formatCode>0.000</c:formatCode>
                <c:ptCount val="12"/>
                <c:pt idx="0">
                  <c:v>1.0553206483439042</c:v>
                </c:pt>
                <c:pt idx="1">
                  <c:v>0.92670894996476394</c:v>
                </c:pt>
                <c:pt idx="2">
                  <c:v>1.0095137420718816</c:v>
                </c:pt>
                <c:pt idx="3">
                  <c:v>0.78047921071176884</c:v>
                </c:pt>
                <c:pt idx="4">
                  <c:v>0.9178999295278365</c:v>
                </c:pt>
                <c:pt idx="5">
                  <c:v>1.1275546159267089</c:v>
                </c:pt>
                <c:pt idx="6">
                  <c:v>0.95489781536293183</c:v>
                </c:pt>
                <c:pt idx="7">
                  <c:v>0.97603946441155742</c:v>
                </c:pt>
                <c:pt idx="8">
                  <c:v>0.84566596194503174</c:v>
                </c:pt>
                <c:pt idx="9">
                  <c:v>0.99541930937279777</c:v>
                </c:pt>
                <c:pt idx="10">
                  <c:v>0.50563777307963353</c:v>
                </c:pt>
                <c:pt idx="11">
                  <c:v>1.0747004933051445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'SOx natchem stap 3'!$C$11:$C$22</c:f>
              <c:numCache>
                <c:formatCode>General</c:formatCode>
                <c:ptCount val="12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744</c:v>
                </c:pt>
                <c:pt idx="10">
                  <c:v>748</c:v>
                </c:pt>
                <c:pt idx="11">
                  <c:v>904</c:v>
                </c:pt>
              </c:numCache>
            </c:numRef>
          </c:cat>
          <c:val>
            <c:numRef>
              <c:f>'SOx natchem stap 3'!$I$11:$I$22</c:f>
              <c:numCache>
                <c:formatCode>0.00</c:formatCode>
                <c:ptCount val="12"/>
                <c:pt idx="0">
                  <c:v>0.95190274841437639</c:v>
                </c:pt>
                <c:pt idx="1">
                  <c:v>0.95190274841437639</c:v>
                </c:pt>
                <c:pt idx="2">
                  <c:v>0.95190274841437639</c:v>
                </c:pt>
                <c:pt idx="3">
                  <c:v>0.95190274841437639</c:v>
                </c:pt>
                <c:pt idx="4">
                  <c:v>0.95190274841437639</c:v>
                </c:pt>
                <c:pt idx="5">
                  <c:v>0.95190274841437639</c:v>
                </c:pt>
                <c:pt idx="6">
                  <c:v>0.95190274841437639</c:v>
                </c:pt>
                <c:pt idx="7">
                  <c:v>0.95190274841437639</c:v>
                </c:pt>
                <c:pt idx="8">
                  <c:v>0.95190274841437639</c:v>
                </c:pt>
                <c:pt idx="9">
                  <c:v>0.95190274841437639</c:v>
                </c:pt>
                <c:pt idx="10">
                  <c:v>0.95190274841437639</c:v>
                </c:pt>
                <c:pt idx="11">
                  <c:v>0.95190274841437639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2736"/>
        <c:axId val="42231680"/>
      </c:lineChart>
      <c:catAx>
        <c:axId val="4221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231680"/>
        <c:crosses val="autoZero"/>
        <c:auto val="1"/>
        <c:lblAlgn val="ctr"/>
        <c:lblOffset val="100"/>
        <c:noMultiLvlLbl val="1"/>
      </c:catAx>
      <c:valAx>
        <c:axId val="42231680"/>
        <c:scaling>
          <c:orientation val="minMax"/>
          <c:max val="1.1500000000000001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212736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464343</xdr:colOff>
      <xdr:row>8</xdr:row>
      <xdr:rowOff>309559</xdr:rowOff>
    </xdr:from>
    <xdr:to>
      <xdr:col>17</xdr:col>
      <xdr:colOff>464344</xdr:colOff>
      <xdr:row>25</xdr:row>
      <xdr:rowOff>59528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8</xdr:row>
      <xdr:rowOff>309561</xdr:rowOff>
    </xdr:from>
    <xdr:to>
      <xdr:col>17</xdr:col>
      <xdr:colOff>464344</xdr:colOff>
      <xdr:row>24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488154</xdr:colOff>
      <xdr:row>8</xdr:row>
      <xdr:rowOff>369093</xdr:rowOff>
    </xdr:from>
    <xdr:to>
      <xdr:col>17</xdr:col>
      <xdr:colOff>571499</xdr:colOff>
      <xdr:row>25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80" zoomScaleNormal="80" workbookViewId="0">
      <selection activeCell="D47" sqref="D47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9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15</v>
      </c>
      <c r="E1" s="13"/>
      <c r="F1" s="3"/>
    </row>
    <row r="2" spans="1:9" ht="18" x14ac:dyDescent="0.25">
      <c r="C2" s="4" t="s">
        <v>3</v>
      </c>
      <c r="D2" s="27" t="s">
        <v>16</v>
      </c>
      <c r="E2" s="2" t="s">
        <v>4</v>
      </c>
    </row>
    <row r="3" spans="1:9" ht="18" x14ac:dyDescent="0.25">
      <c r="C3" s="4" t="s">
        <v>10</v>
      </c>
      <c r="D3" s="23" t="s">
        <v>19</v>
      </c>
      <c r="E3" s="2" t="s">
        <v>4</v>
      </c>
      <c r="F3" s="5"/>
    </row>
    <row r="4" spans="1:9" ht="18" x14ac:dyDescent="0.25">
      <c r="C4" s="4" t="s">
        <v>11</v>
      </c>
      <c r="D4" s="23" t="s">
        <v>20</v>
      </c>
      <c r="E4" s="2" t="s">
        <v>4</v>
      </c>
      <c r="F4" s="5"/>
    </row>
    <row r="5" spans="1:9" x14ac:dyDescent="0.25">
      <c r="C5" s="4" t="s">
        <v>12</v>
      </c>
      <c r="D5" s="20">
        <f>(D4/D3)*100</f>
        <v>7.5732421875</v>
      </c>
      <c r="E5" s="2" t="s">
        <v>2</v>
      </c>
      <c r="F5" s="5"/>
    </row>
    <row r="6" spans="1:9" x14ac:dyDescent="0.25">
      <c r="C6" s="4" t="s">
        <v>6</v>
      </c>
      <c r="D6" s="12">
        <v>12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B11" s="15"/>
      <c r="C11" s="24">
        <v>223</v>
      </c>
      <c r="D11" s="24">
        <v>105</v>
      </c>
      <c r="E11" s="28">
        <f>(D11-$D$3)/$D$4</f>
        <v>0.33526756931012175</v>
      </c>
      <c r="F11" s="21">
        <f t="shared" ref="F11:F22" si="0">((D11-$D$2)/$D$2)*100</f>
        <v>4.1666666666666696</v>
      </c>
      <c r="H11" s="14">
        <f>(100+F11)/100</f>
        <v>1.0416666666666667</v>
      </c>
      <c r="I11" s="2">
        <f>1+($D$3-$D$2)/$D$2</f>
        <v>1.015873015873016</v>
      </c>
    </row>
    <row r="12" spans="1:9" x14ac:dyDescent="0.25">
      <c r="B12" s="15"/>
      <c r="C12" s="24">
        <v>225</v>
      </c>
      <c r="D12" s="24">
        <v>97.2</v>
      </c>
      <c r="E12" s="28">
        <f t="shared" ref="E12:E22" si="1">(D12-$D$3)/$D$4</f>
        <v>-0.67053513862024539</v>
      </c>
      <c r="F12" s="21">
        <f t="shared" si="0"/>
        <v>-3.5714285714285658</v>
      </c>
      <c r="H12" s="14">
        <f t="shared" ref="H12:H22" si="2">(100+F12)/100</f>
        <v>0.9642857142857143</v>
      </c>
      <c r="I12" s="2">
        <f t="shared" ref="I12:I22" si="3">1+($D$3-$D$2)/$D$2</f>
        <v>1.015873015873016</v>
      </c>
    </row>
    <row r="13" spans="1:9" x14ac:dyDescent="0.25">
      <c r="B13" s="15"/>
      <c r="C13" s="24">
        <v>295</v>
      </c>
      <c r="D13" s="24">
        <v>104</v>
      </c>
      <c r="E13" s="28">
        <f t="shared" si="1"/>
        <v>0.20631850419084388</v>
      </c>
      <c r="F13" s="21">
        <f t="shared" si="0"/>
        <v>3.1746031746031771</v>
      </c>
      <c r="H13" s="14">
        <f t="shared" si="2"/>
        <v>1.0317460317460319</v>
      </c>
      <c r="I13" s="2">
        <f t="shared" si="3"/>
        <v>1.015873015873016</v>
      </c>
    </row>
    <row r="14" spans="1:9" x14ac:dyDescent="0.25">
      <c r="B14" s="15"/>
      <c r="C14" s="24">
        <v>339</v>
      </c>
      <c r="D14" s="24">
        <v>97.1</v>
      </c>
      <c r="E14" s="28">
        <f t="shared" si="1"/>
        <v>-0.68343004513217431</v>
      </c>
      <c r="F14" s="21">
        <f t="shared" si="0"/>
        <v>-3.6706349206349236</v>
      </c>
      <c r="H14" s="14">
        <f t="shared" si="2"/>
        <v>0.9632936507936507</v>
      </c>
      <c r="I14" s="2">
        <f t="shared" si="3"/>
        <v>1.015873015873016</v>
      </c>
    </row>
    <row r="15" spans="1:9" x14ac:dyDescent="0.25">
      <c r="B15" s="15"/>
      <c r="C15" s="24">
        <v>509</v>
      </c>
      <c r="D15" s="24">
        <v>111</v>
      </c>
      <c r="E15" s="28">
        <f t="shared" si="1"/>
        <v>1.1089619600257892</v>
      </c>
      <c r="F15" s="21">
        <f t="shared" si="0"/>
        <v>10.119047619047622</v>
      </c>
      <c r="H15" s="14">
        <f t="shared" si="2"/>
        <v>1.1011904761904763</v>
      </c>
      <c r="I15" s="2">
        <f t="shared" si="3"/>
        <v>1.015873015873016</v>
      </c>
    </row>
    <row r="16" spans="1:9" x14ac:dyDescent="0.25">
      <c r="B16" s="15"/>
      <c r="C16" s="24">
        <v>512</v>
      </c>
      <c r="D16" s="24">
        <v>105</v>
      </c>
      <c r="E16" s="28">
        <f t="shared" si="1"/>
        <v>0.33526756931012175</v>
      </c>
      <c r="F16" s="21">
        <f t="shared" si="0"/>
        <v>4.1666666666666696</v>
      </c>
      <c r="H16" s="14">
        <f t="shared" si="2"/>
        <v>1.0416666666666667</v>
      </c>
      <c r="I16" s="2">
        <f t="shared" si="3"/>
        <v>1.015873015873016</v>
      </c>
    </row>
    <row r="17" spans="1:9" x14ac:dyDescent="0.25">
      <c r="B17" s="15"/>
      <c r="C17" s="24">
        <v>579</v>
      </c>
      <c r="D17" s="24">
        <v>98.8</v>
      </c>
      <c r="E17" s="28">
        <f t="shared" si="1"/>
        <v>-0.46421663442940148</v>
      </c>
      <c r="F17" s="21">
        <f t="shared" si="0"/>
        <v>-1.984126984126984</v>
      </c>
      <c r="H17" s="14">
        <f t="shared" si="2"/>
        <v>0.98015873015873012</v>
      </c>
      <c r="I17" s="2">
        <f t="shared" si="3"/>
        <v>1.015873015873016</v>
      </c>
    </row>
    <row r="18" spans="1:9" x14ac:dyDescent="0.25">
      <c r="B18" s="15"/>
      <c r="C18" s="24">
        <v>591</v>
      </c>
      <c r="D18" s="24">
        <v>96.1</v>
      </c>
      <c r="E18" s="28">
        <f t="shared" si="1"/>
        <v>-0.81237911025145215</v>
      </c>
      <c r="F18" s="21">
        <f t="shared" si="0"/>
        <v>-4.6626984126984157</v>
      </c>
      <c r="H18" s="14">
        <f t="shared" si="2"/>
        <v>0.95337301587301582</v>
      </c>
      <c r="I18" s="2">
        <f t="shared" si="3"/>
        <v>1.015873015873016</v>
      </c>
    </row>
    <row r="19" spans="1:9" x14ac:dyDescent="0.25">
      <c r="B19" s="15"/>
      <c r="C19" s="24">
        <v>644</v>
      </c>
      <c r="D19" s="24">
        <v>119</v>
      </c>
      <c r="E19" s="29">
        <f t="shared" si="1"/>
        <v>2.1405544809800121</v>
      </c>
      <c r="F19" s="21">
        <f t="shared" si="0"/>
        <v>18.055555555555557</v>
      </c>
      <c r="H19" s="14">
        <f t="shared" si="2"/>
        <v>1.1805555555555556</v>
      </c>
      <c r="I19" s="2">
        <f t="shared" si="3"/>
        <v>1.015873015873016</v>
      </c>
    </row>
    <row r="20" spans="1:9" x14ac:dyDescent="0.25">
      <c r="A20" s="8"/>
      <c r="B20" s="18"/>
      <c r="C20" s="24">
        <v>744</v>
      </c>
      <c r="D20" s="24">
        <v>101</v>
      </c>
      <c r="E20" s="28">
        <f t="shared" si="1"/>
        <v>-0.18052869116698977</v>
      </c>
      <c r="F20" s="21">
        <f t="shared" si="0"/>
        <v>0.19841269841270123</v>
      </c>
      <c r="H20" s="14">
        <f t="shared" si="2"/>
        <v>1.001984126984127</v>
      </c>
      <c r="I20" s="2">
        <f t="shared" si="3"/>
        <v>1.015873015873016</v>
      </c>
    </row>
    <row r="21" spans="1:9" x14ac:dyDescent="0.25">
      <c r="A21" s="8"/>
      <c r="B21" s="18"/>
      <c r="C21" s="24">
        <v>748</v>
      </c>
      <c r="D21" s="24">
        <v>53.9</v>
      </c>
      <c r="E21" s="30">
        <f t="shared" si="1"/>
        <v>-6.2540296582849786</v>
      </c>
      <c r="F21" s="21">
        <f t="shared" si="0"/>
        <v>-46.527777777777779</v>
      </c>
      <c r="H21" s="14">
        <f t="shared" si="2"/>
        <v>0.53472222222222221</v>
      </c>
      <c r="I21" s="2">
        <f t="shared" si="3"/>
        <v>1.015873015873016</v>
      </c>
    </row>
    <row r="22" spans="1:9" x14ac:dyDescent="0.25">
      <c r="A22" s="7"/>
      <c r="C22" s="24">
        <v>904</v>
      </c>
      <c r="D22" s="24">
        <v>109</v>
      </c>
      <c r="E22" s="28">
        <f t="shared" si="1"/>
        <v>0.85106382978723327</v>
      </c>
      <c r="F22" s="21">
        <f t="shared" si="0"/>
        <v>8.134920634920638</v>
      </c>
      <c r="H22" s="14">
        <f t="shared" si="2"/>
        <v>1.0813492063492063</v>
      </c>
      <c r="I22" s="2">
        <f t="shared" si="3"/>
        <v>1.015873015873016</v>
      </c>
    </row>
    <row r="23" spans="1:9" x14ac:dyDescent="0.25">
      <c r="C23" s="8"/>
      <c r="E23" s="8"/>
      <c r="F23" s="17"/>
    </row>
    <row r="24" spans="1:9" x14ac:dyDescent="0.25">
      <c r="C24" s="8"/>
      <c r="E24" s="8"/>
      <c r="F24" s="8"/>
    </row>
    <row r="25" spans="1:9" x14ac:dyDescent="0.25">
      <c r="C25" s="8"/>
      <c r="E25" s="8"/>
      <c r="F25" s="8"/>
    </row>
    <row r="26" spans="1:9" x14ac:dyDescent="0.25">
      <c r="C26" s="8"/>
      <c r="E26" s="8"/>
      <c r="F26" s="8"/>
    </row>
    <row r="27" spans="1:9" x14ac:dyDescent="0.25">
      <c r="C27" s="8"/>
      <c r="E27" s="8"/>
      <c r="F27" s="8"/>
    </row>
    <row r="28" spans="1:9" x14ac:dyDescent="0.25">
      <c r="C28" s="8"/>
      <c r="E28" s="8"/>
      <c r="F28" s="8"/>
    </row>
    <row r="29" spans="1:9" x14ac:dyDescent="0.25">
      <c r="C29" s="15"/>
      <c r="D29" s="15"/>
      <c r="F29" s="15"/>
    </row>
    <row r="30" spans="1:9" x14ac:dyDescent="0.25">
      <c r="C30" s="15"/>
      <c r="D30" s="15"/>
      <c r="F30" s="15"/>
    </row>
    <row r="31" spans="1:9" x14ac:dyDescent="0.25">
      <c r="C31" s="15"/>
      <c r="D31" s="15"/>
      <c r="F31" s="15"/>
    </row>
    <row r="32" spans="1:9" x14ac:dyDescent="0.25">
      <c r="C32" s="15"/>
      <c r="D32" s="15"/>
      <c r="F32" s="15"/>
    </row>
    <row r="33" spans="3:7" x14ac:dyDescent="0.25">
      <c r="C33" s="15"/>
      <c r="D33" s="15"/>
      <c r="F33" s="15"/>
    </row>
    <row r="34" spans="3:7" x14ac:dyDescent="0.25">
      <c r="C34" s="15"/>
      <c r="D34" s="15"/>
      <c r="F34" s="15"/>
    </row>
    <row r="35" spans="3:7" x14ac:dyDescent="0.25">
      <c r="C35" s="15"/>
      <c r="D35" s="15"/>
      <c r="F35" s="15"/>
    </row>
    <row r="36" spans="3:7" x14ac:dyDescent="0.25">
      <c r="C36" s="15"/>
      <c r="D36" s="15"/>
      <c r="F36" s="16"/>
    </row>
    <row r="37" spans="3:7" x14ac:dyDescent="0.25">
      <c r="C37" s="15"/>
      <c r="D37" s="15"/>
      <c r="F37" s="15"/>
      <c r="G37" s="15"/>
    </row>
    <row r="46" spans="3:7" x14ac:dyDescent="0.25">
      <c r="C46" s="1"/>
      <c r="E46" s="1"/>
      <c r="F46" s="1"/>
    </row>
    <row r="50" spans="3:8" x14ac:dyDescent="0.25">
      <c r="C50" s="1"/>
      <c r="E50" s="1"/>
      <c r="F50" s="1"/>
    </row>
    <row r="52" spans="3:8" x14ac:dyDescent="0.25">
      <c r="E52" s="1"/>
      <c r="F52" s="1"/>
    </row>
    <row r="53" spans="3:8" x14ac:dyDescent="0.25">
      <c r="E53" s="1"/>
      <c r="F53" s="1"/>
    </row>
    <row r="54" spans="3:8" x14ac:dyDescent="0.25">
      <c r="E54" s="1"/>
      <c r="F54" s="1"/>
    </row>
    <row r="55" spans="3:8" x14ac:dyDescent="0.25">
      <c r="E55" s="1"/>
      <c r="F55" s="1"/>
    </row>
    <row r="56" spans="3:8" x14ac:dyDescent="0.25">
      <c r="E56" s="1"/>
      <c r="F56" s="1"/>
    </row>
    <row r="57" spans="3:8" x14ac:dyDescent="0.25">
      <c r="C57" s="1"/>
      <c r="F57" s="1"/>
      <c r="G57" s="1"/>
      <c r="H57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28515625" style="2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14</v>
      </c>
      <c r="E1" s="13"/>
      <c r="F1" s="3"/>
    </row>
    <row r="2" spans="1:9" ht="18" x14ac:dyDescent="0.25">
      <c r="C2" s="4" t="s">
        <v>3</v>
      </c>
      <c r="D2" s="26" t="s">
        <v>17</v>
      </c>
      <c r="E2" s="2" t="s">
        <v>4</v>
      </c>
    </row>
    <row r="3" spans="1:9" ht="18" x14ac:dyDescent="0.25">
      <c r="C3" s="4" t="s">
        <v>10</v>
      </c>
      <c r="D3" s="23" t="s">
        <v>21</v>
      </c>
      <c r="E3" s="2" t="s">
        <v>4</v>
      </c>
      <c r="F3" s="5"/>
    </row>
    <row r="4" spans="1:9" ht="18" x14ac:dyDescent="0.25">
      <c r="C4" s="4" t="s">
        <v>11</v>
      </c>
      <c r="D4" s="23" t="s">
        <v>22</v>
      </c>
      <c r="E4" s="2" t="s">
        <v>4</v>
      </c>
      <c r="F4" s="5"/>
    </row>
    <row r="5" spans="1:9" x14ac:dyDescent="0.25">
      <c r="C5" s="4" t="s">
        <v>12</v>
      </c>
      <c r="D5" s="20">
        <f>(D4/D3)*100</f>
        <v>4.2705727452271232</v>
      </c>
      <c r="E5" s="2" t="s">
        <v>2</v>
      </c>
      <c r="F5" s="5"/>
    </row>
    <row r="6" spans="1:9" x14ac:dyDescent="0.25">
      <c r="C6" s="4" t="s">
        <v>6</v>
      </c>
      <c r="D6" s="12">
        <v>12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C11" s="24">
        <v>223</v>
      </c>
      <c r="D11" s="24">
        <v>153</v>
      </c>
      <c r="E11" s="28">
        <f>(D11-$D$3)/$D$4</f>
        <v>0.1695699090488661</v>
      </c>
      <c r="F11" s="7">
        <f t="shared" ref="F11:F22" si="0">((D11-$D$2)/$D$2)*100</f>
        <v>1.3916500994035748</v>
      </c>
      <c r="H11" s="14">
        <f>(100+F11)/100</f>
        <v>1.0139165009940359</v>
      </c>
      <c r="I11" s="2">
        <f>1+($D$3-$D$2)/$D$2</f>
        <v>1.0066269052352552</v>
      </c>
    </row>
    <row r="12" spans="1:9" x14ac:dyDescent="0.25">
      <c r="C12" s="24">
        <v>225</v>
      </c>
      <c r="D12" s="24">
        <v>146</v>
      </c>
      <c r="E12" s="28">
        <f t="shared" ref="E12:E22" si="1">(D12-$D$3)/$D$4</f>
        <v>-0.90951133035301457</v>
      </c>
      <c r="F12" s="7">
        <f t="shared" si="0"/>
        <v>-3.2471835652750207</v>
      </c>
      <c r="H12" s="14">
        <f t="shared" ref="H12:H22" si="2">(100+F12)/100</f>
        <v>0.96752816434724975</v>
      </c>
      <c r="I12" s="2">
        <f t="shared" ref="I12:I22" si="3">1+($D$3-$D$2)/$D$2</f>
        <v>1.0066269052352552</v>
      </c>
    </row>
    <row r="13" spans="1:9" x14ac:dyDescent="0.25">
      <c r="C13" s="24">
        <v>295</v>
      </c>
      <c r="D13" s="24">
        <v>150</v>
      </c>
      <c r="E13" s="28">
        <f t="shared" si="1"/>
        <v>-0.29289347926622561</v>
      </c>
      <c r="F13" s="7">
        <f t="shared" si="0"/>
        <v>-0.59642147117296596</v>
      </c>
      <c r="H13" s="14">
        <f t="shared" si="2"/>
        <v>0.99403578528827041</v>
      </c>
      <c r="I13" s="2">
        <f t="shared" si="3"/>
        <v>1.0066269052352552</v>
      </c>
    </row>
    <row r="14" spans="1:9" x14ac:dyDescent="0.25">
      <c r="C14" s="24">
        <v>339</v>
      </c>
      <c r="D14" s="24">
        <v>154</v>
      </c>
      <c r="E14" s="28">
        <f t="shared" si="1"/>
        <v>0.32372437182056335</v>
      </c>
      <c r="F14" s="7">
        <f t="shared" si="0"/>
        <v>2.0543406229290881</v>
      </c>
      <c r="H14" s="14">
        <f t="shared" si="2"/>
        <v>1.0205434062292909</v>
      </c>
      <c r="I14" s="2">
        <f t="shared" si="3"/>
        <v>1.0066269052352552</v>
      </c>
    </row>
    <row r="15" spans="1:9" x14ac:dyDescent="0.25">
      <c r="C15" s="24">
        <v>509</v>
      </c>
      <c r="D15" s="24">
        <v>166</v>
      </c>
      <c r="E15" s="29">
        <f t="shared" si="1"/>
        <v>2.1735779250809304</v>
      </c>
      <c r="F15" s="7">
        <f t="shared" si="0"/>
        <v>10.006626905235251</v>
      </c>
      <c r="H15" s="14">
        <f t="shared" si="2"/>
        <v>1.1000662690523526</v>
      </c>
      <c r="I15" s="2">
        <f t="shared" si="3"/>
        <v>1.0066269052352552</v>
      </c>
    </row>
    <row r="16" spans="1:9" x14ac:dyDescent="0.25">
      <c r="C16" s="24">
        <v>512</v>
      </c>
      <c r="D16" s="24">
        <v>158</v>
      </c>
      <c r="E16" s="28">
        <f t="shared" si="1"/>
        <v>0.94034222290735225</v>
      </c>
      <c r="F16" s="7">
        <f t="shared" si="0"/>
        <v>4.705102717031143</v>
      </c>
      <c r="H16" s="14">
        <f t="shared" si="2"/>
        <v>1.0470510271703113</v>
      </c>
      <c r="I16" s="2">
        <f t="shared" si="3"/>
        <v>1.0066269052352552</v>
      </c>
    </row>
    <row r="17" spans="1:9" x14ac:dyDescent="0.25">
      <c r="C17" s="24">
        <v>579</v>
      </c>
      <c r="D17" s="24">
        <v>150</v>
      </c>
      <c r="E17" s="28">
        <f t="shared" si="1"/>
        <v>-0.29289347926622561</v>
      </c>
      <c r="F17" s="7">
        <f t="shared" si="0"/>
        <v>-0.59642147117296596</v>
      </c>
      <c r="H17" s="14">
        <f t="shared" si="2"/>
        <v>0.99403578528827041</v>
      </c>
      <c r="I17" s="2">
        <f t="shared" si="3"/>
        <v>1.0066269052352552</v>
      </c>
    </row>
    <row r="18" spans="1:9" x14ac:dyDescent="0.25">
      <c r="C18" s="24">
        <v>591</v>
      </c>
      <c r="D18" s="24">
        <v>145</v>
      </c>
      <c r="E18" s="28">
        <f t="shared" si="1"/>
        <v>-1.0636657931247118</v>
      </c>
      <c r="F18" s="7">
        <f t="shared" si="0"/>
        <v>-3.9098740888005334</v>
      </c>
      <c r="H18" s="14">
        <f t="shared" si="2"/>
        <v>0.96090125911199464</v>
      </c>
      <c r="I18" s="2">
        <f t="shared" si="3"/>
        <v>1.0066269052352552</v>
      </c>
    </row>
    <row r="19" spans="1:9" x14ac:dyDescent="0.25">
      <c r="C19" s="24">
        <v>644</v>
      </c>
      <c r="D19" s="24">
        <v>158</v>
      </c>
      <c r="E19" s="28">
        <f t="shared" si="1"/>
        <v>0.94034222290735225</v>
      </c>
      <c r="F19" s="7">
        <f t="shared" si="0"/>
        <v>4.705102717031143</v>
      </c>
      <c r="H19" s="14">
        <f t="shared" si="2"/>
        <v>1.0470510271703113</v>
      </c>
      <c r="I19" s="2">
        <f t="shared" si="3"/>
        <v>1.0066269052352552</v>
      </c>
    </row>
    <row r="20" spans="1:9" x14ac:dyDescent="0.25">
      <c r="C20" s="24">
        <v>744</v>
      </c>
      <c r="D20" s="24">
        <v>153</v>
      </c>
      <c r="E20" s="28">
        <f t="shared" si="1"/>
        <v>0.1695699090488661</v>
      </c>
      <c r="F20" s="7">
        <f t="shared" si="0"/>
        <v>1.3916500994035748</v>
      </c>
      <c r="H20" s="14">
        <f t="shared" si="2"/>
        <v>1.0139165009940359</v>
      </c>
      <c r="I20" s="2">
        <f t="shared" si="3"/>
        <v>1.0066269052352552</v>
      </c>
    </row>
    <row r="21" spans="1:9" x14ac:dyDescent="0.25">
      <c r="C21" s="24">
        <v>748</v>
      </c>
      <c r="D21" s="24">
        <v>70.099999999999994</v>
      </c>
      <c r="E21" s="30">
        <f t="shared" si="1"/>
        <v>-12.609835054724837</v>
      </c>
      <c r="F21" s="7">
        <f t="shared" si="0"/>
        <v>-53.545394300861503</v>
      </c>
      <c r="H21" s="14">
        <f t="shared" si="2"/>
        <v>0.46454605699138496</v>
      </c>
      <c r="I21" s="2">
        <f t="shared" si="3"/>
        <v>1.0066269052352552</v>
      </c>
    </row>
    <row r="22" spans="1:9" x14ac:dyDescent="0.25">
      <c r="A22" s="7"/>
      <c r="C22" s="24">
        <v>904</v>
      </c>
      <c r="D22" s="24">
        <v>152</v>
      </c>
      <c r="E22" s="28">
        <f t="shared" si="1"/>
        <v>1.5415446277168848E-2</v>
      </c>
      <c r="F22" s="7">
        <f t="shared" si="0"/>
        <v>0.72895957587806115</v>
      </c>
      <c r="H22" s="14">
        <f t="shared" si="2"/>
        <v>1.0072895957587806</v>
      </c>
      <c r="I22" s="2">
        <f t="shared" si="3"/>
        <v>1.0066269052352552</v>
      </c>
    </row>
    <row r="23" spans="1:9" x14ac:dyDescent="0.25">
      <c r="C23" s="8"/>
      <c r="E23" s="8"/>
      <c r="F23" s="17"/>
      <c r="H23" s="14"/>
    </row>
    <row r="24" spans="1:9" x14ac:dyDescent="0.25">
      <c r="C24" s="8"/>
      <c r="E24" s="8"/>
      <c r="F24" s="8"/>
    </row>
    <row r="25" spans="1:9" x14ac:dyDescent="0.25">
      <c r="C25" s="8"/>
      <c r="E25" s="8"/>
      <c r="F25" s="8"/>
    </row>
    <row r="26" spans="1:9" x14ac:dyDescent="0.25">
      <c r="E26" s="1"/>
      <c r="F26" s="1"/>
    </row>
    <row r="27" spans="1:9" x14ac:dyDescent="0.25">
      <c r="E27" s="1"/>
      <c r="F27" s="1"/>
    </row>
    <row r="28" spans="1:9" x14ac:dyDescent="0.25">
      <c r="E28" s="1"/>
      <c r="F28" s="1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C31" s="1"/>
      <c r="F31" s="1"/>
      <c r="G31" s="1"/>
      <c r="H31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selection activeCell="H11" sqref="H11:H2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.7109375" style="2" customWidth="1"/>
    <col min="5" max="5" width="13" style="2" bestFit="1" customWidth="1"/>
    <col min="6" max="6" width="12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13</v>
      </c>
      <c r="E1" s="13"/>
      <c r="F1" s="3"/>
    </row>
    <row r="2" spans="1:9" ht="18" x14ac:dyDescent="0.25">
      <c r="C2" s="4" t="s">
        <v>3</v>
      </c>
      <c r="D2" s="26" t="s">
        <v>18</v>
      </c>
      <c r="E2" s="2" t="s">
        <v>4</v>
      </c>
    </row>
    <row r="3" spans="1:9" ht="18" x14ac:dyDescent="0.25">
      <c r="C3" s="4" t="s">
        <v>10</v>
      </c>
      <c r="D3" s="10" t="s">
        <v>23</v>
      </c>
      <c r="E3" s="2" t="s">
        <v>4</v>
      </c>
      <c r="F3" s="5"/>
    </row>
    <row r="4" spans="1:9" ht="18" x14ac:dyDescent="0.25">
      <c r="C4" s="4" t="s">
        <v>11</v>
      </c>
      <c r="D4" s="11" t="s">
        <v>24</v>
      </c>
      <c r="E4" s="2" t="s">
        <v>4</v>
      </c>
      <c r="F4" s="5"/>
    </row>
    <row r="5" spans="1:9" x14ac:dyDescent="0.25">
      <c r="C5" s="4" t="s">
        <v>12</v>
      </c>
      <c r="D5" s="20">
        <f>(D4/D3)*100</f>
        <v>13.548028872848416</v>
      </c>
      <c r="E5" s="2" t="s">
        <v>2</v>
      </c>
      <c r="F5" s="5"/>
    </row>
    <row r="6" spans="1:9" x14ac:dyDescent="0.25">
      <c r="C6" s="4" t="s">
        <v>6</v>
      </c>
      <c r="D6" s="12">
        <v>12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47.2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A11" s="8"/>
      <c r="B11" s="8"/>
      <c r="C11" s="24">
        <v>223</v>
      </c>
      <c r="D11" s="24">
        <v>59.9</v>
      </c>
      <c r="E11" s="28">
        <f>(D11-$D$3)/$D$4</f>
        <v>0.80191256830601054</v>
      </c>
      <c r="F11" s="7">
        <f t="shared" ref="F11:F22" si="0">((D11-$D$2)/$D$2)*100</f>
        <v>5.5320648343904173</v>
      </c>
      <c r="H11" s="14">
        <f>(100+F11)/100</f>
        <v>1.0553206483439042</v>
      </c>
      <c r="I11" s="2">
        <f>1+($D$3-$D$2)/$D$2</f>
        <v>0.95190274841437639</v>
      </c>
    </row>
    <row r="12" spans="1:9" x14ac:dyDescent="0.25">
      <c r="A12" s="8"/>
      <c r="B12" s="8"/>
      <c r="C12" s="24">
        <v>225</v>
      </c>
      <c r="D12" s="24">
        <v>52.6</v>
      </c>
      <c r="E12" s="28">
        <f t="shared" ref="E12:E22" si="1">(D12-$D$3)/$D$4</f>
        <v>-0.19535519125683057</v>
      </c>
      <c r="F12" s="7">
        <f t="shared" si="0"/>
        <v>-7.3291050035236021</v>
      </c>
      <c r="H12" s="14">
        <f t="shared" ref="H12:H22" si="2">(100+F12)/100</f>
        <v>0.92670894996476394</v>
      </c>
      <c r="I12" s="2">
        <f t="shared" ref="I12:I22" si="3">1+($D$3-$D$2)/$D$2</f>
        <v>0.95190274841437639</v>
      </c>
    </row>
    <row r="13" spans="1:9" x14ac:dyDescent="0.25">
      <c r="A13" s="8"/>
      <c r="B13" s="8"/>
      <c r="C13" s="24">
        <v>295</v>
      </c>
      <c r="D13" s="24">
        <v>57.3</v>
      </c>
      <c r="E13" s="28">
        <f t="shared" si="1"/>
        <v>0.44672131147540928</v>
      </c>
      <c r="F13" s="7">
        <f t="shared" si="0"/>
        <v>0.95137420718815913</v>
      </c>
      <c r="H13" s="14">
        <f t="shared" si="2"/>
        <v>1.0095137420718816</v>
      </c>
      <c r="I13" s="2">
        <f t="shared" si="3"/>
        <v>0.95190274841437639</v>
      </c>
    </row>
    <row r="14" spans="1:9" x14ac:dyDescent="0.25">
      <c r="A14" s="8"/>
      <c r="B14" s="8"/>
      <c r="C14" s="24">
        <v>339</v>
      </c>
      <c r="D14" s="24">
        <v>44.3</v>
      </c>
      <c r="E14" s="28">
        <f t="shared" si="1"/>
        <v>-1.329234972677596</v>
      </c>
      <c r="F14" s="7">
        <f t="shared" si="0"/>
        <v>-21.95207892882312</v>
      </c>
      <c r="H14" s="14">
        <f t="shared" si="2"/>
        <v>0.78047921071176884</v>
      </c>
      <c r="I14" s="2">
        <f t="shared" si="3"/>
        <v>0.95190274841437639</v>
      </c>
    </row>
    <row r="15" spans="1:9" x14ac:dyDescent="0.25">
      <c r="A15" s="8"/>
      <c r="B15" s="8"/>
      <c r="C15" s="24">
        <v>509</v>
      </c>
      <c r="D15" s="24">
        <v>52.1</v>
      </c>
      <c r="E15" s="28">
        <f t="shared" si="1"/>
        <v>-0.26366120218579231</v>
      </c>
      <c r="F15" s="7">
        <f t="shared" si="0"/>
        <v>-8.2100070472163438</v>
      </c>
      <c r="H15" s="14">
        <f t="shared" si="2"/>
        <v>0.9178999295278365</v>
      </c>
      <c r="I15" s="2">
        <f t="shared" si="3"/>
        <v>0.95190274841437639</v>
      </c>
    </row>
    <row r="16" spans="1:9" x14ac:dyDescent="0.25">
      <c r="C16" s="24">
        <v>512</v>
      </c>
      <c r="D16" s="24">
        <v>64</v>
      </c>
      <c r="E16" s="28">
        <f t="shared" si="1"/>
        <v>1.3620218579234971</v>
      </c>
      <c r="F16" s="7">
        <f t="shared" si="0"/>
        <v>12.755461592670899</v>
      </c>
      <c r="H16" s="14">
        <f t="shared" si="2"/>
        <v>1.1275546159267089</v>
      </c>
      <c r="I16" s="2">
        <f t="shared" si="3"/>
        <v>0.95190274841437639</v>
      </c>
    </row>
    <row r="17" spans="1:9" x14ac:dyDescent="0.25">
      <c r="C17" s="24">
        <v>579</v>
      </c>
      <c r="D17" s="24">
        <v>54.2</v>
      </c>
      <c r="E17" s="28">
        <f t="shared" si="1"/>
        <v>2.3224043715847225E-2</v>
      </c>
      <c r="F17" s="7">
        <f t="shared" si="0"/>
        <v>-4.5102184637068277</v>
      </c>
      <c r="H17" s="14">
        <f t="shared" si="2"/>
        <v>0.95489781536293183</v>
      </c>
      <c r="I17" s="2">
        <f t="shared" si="3"/>
        <v>0.95190274841437639</v>
      </c>
    </row>
    <row r="18" spans="1:9" x14ac:dyDescent="0.25">
      <c r="C18" s="24">
        <v>591</v>
      </c>
      <c r="D18" s="24">
        <v>55.4</v>
      </c>
      <c r="E18" s="28">
        <f t="shared" si="1"/>
        <v>0.18715846994535484</v>
      </c>
      <c r="F18" s="7">
        <f t="shared" si="0"/>
        <v>-2.3960535588442555</v>
      </c>
      <c r="H18" s="14">
        <f t="shared" si="2"/>
        <v>0.97603946441155742</v>
      </c>
      <c r="I18" s="2">
        <f t="shared" si="3"/>
        <v>0.95190274841437639</v>
      </c>
    </row>
    <row r="19" spans="1:9" x14ac:dyDescent="0.25">
      <c r="C19" s="24">
        <v>644</v>
      </c>
      <c r="D19" s="24">
        <v>48</v>
      </c>
      <c r="E19" s="28">
        <f t="shared" si="1"/>
        <v>-0.82377049180327877</v>
      </c>
      <c r="F19" s="7">
        <f t="shared" si="0"/>
        <v>-15.433403805496827</v>
      </c>
      <c r="H19" s="14">
        <f t="shared" si="2"/>
        <v>0.84566596194503174</v>
      </c>
      <c r="I19" s="2">
        <f t="shared" si="3"/>
        <v>0.95190274841437639</v>
      </c>
    </row>
    <row r="20" spans="1:9" x14ac:dyDescent="0.25">
      <c r="C20" s="24">
        <v>744</v>
      </c>
      <c r="D20" s="24">
        <v>56.5</v>
      </c>
      <c r="E20" s="28">
        <f t="shared" si="1"/>
        <v>0.33743169398907086</v>
      </c>
      <c r="F20" s="7">
        <f t="shared" si="0"/>
        <v>-0.45806906272022202</v>
      </c>
      <c r="H20" s="14">
        <f t="shared" si="2"/>
        <v>0.99541930937279777</v>
      </c>
      <c r="I20" s="2">
        <f t="shared" si="3"/>
        <v>0.95190274841437639</v>
      </c>
    </row>
    <row r="21" spans="1:9" x14ac:dyDescent="0.25">
      <c r="A21" s="7"/>
      <c r="B21" s="18"/>
      <c r="C21" s="24">
        <v>748</v>
      </c>
      <c r="D21" s="24">
        <v>28.7</v>
      </c>
      <c r="E21" s="30">
        <f t="shared" si="1"/>
        <v>-3.4603825136612021</v>
      </c>
      <c r="F21" s="7">
        <f t="shared" si="0"/>
        <v>-49.436222692036644</v>
      </c>
      <c r="H21" s="14">
        <f t="shared" si="2"/>
        <v>0.50563777307963353</v>
      </c>
      <c r="I21" s="2">
        <f t="shared" si="3"/>
        <v>0.95190274841437639</v>
      </c>
    </row>
    <row r="22" spans="1:9" x14ac:dyDescent="0.25">
      <c r="A22" s="7"/>
      <c r="C22" s="24">
        <v>904</v>
      </c>
      <c r="D22" s="24">
        <v>61</v>
      </c>
      <c r="E22" s="28">
        <f t="shared" si="1"/>
        <v>0.95218579234972656</v>
      </c>
      <c r="F22" s="7">
        <f t="shared" si="0"/>
        <v>7.47004933051445</v>
      </c>
      <c r="H22" s="14">
        <f t="shared" si="2"/>
        <v>1.0747004933051445</v>
      </c>
      <c r="I22" s="2">
        <f t="shared" si="3"/>
        <v>0.95190274841437639</v>
      </c>
    </row>
    <row r="23" spans="1:9" x14ac:dyDescent="0.25">
      <c r="C23" s="8"/>
      <c r="D23" s="25"/>
      <c r="E23" s="22"/>
      <c r="F23" s="17"/>
    </row>
    <row r="24" spans="1:9" x14ac:dyDescent="0.25">
      <c r="C24" s="8"/>
      <c r="E24" s="8"/>
      <c r="F24" s="8"/>
    </row>
    <row r="25" spans="1:9" x14ac:dyDescent="0.25">
      <c r="C25" s="8"/>
      <c r="E25" s="8"/>
      <c r="F25" s="8"/>
    </row>
    <row r="26" spans="1:9" x14ac:dyDescent="0.25">
      <c r="E26" s="1"/>
      <c r="F26" s="1"/>
    </row>
    <row r="27" spans="1:9" x14ac:dyDescent="0.25">
      <c r="E27" s="1"/>
      <c r="F27" s="1"/>
    </row>
    <row r="28" spans="1:9" x14ac:dyDescent="0.25">
      <c r="E28" s="1"/>
      <c r="F28" s="1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C31" s="1"/>
      <c r="F31" s="1"/>
      <c r="G31" s="1"/>
      <c r="H31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2015</Jaar>
    <Ringtest xmlns="eba2475f-4c5c-418a-90c2-2b36802fc485">LABS</Ringtest>
    <DEEL xmlns="08cda046-0f15-45eb-a9d5-77306d3264cd">Deel 3</DEEL>
    <Publicatiedatum xmlns="dda9e79c-c62e-445e-b991-197574827cb3">2021-05-25T07:56:00+00:00</Publicatiedatum>
    <Distributie_x0020_datum xmlns="eba2475f-4c5c-418a-90c2-2b36802fc485">25 januari 2012</Distributie_x0020_datum>
    <PublicURL xmlns="08cda046-0f15-45eb-a9d5-77306d3264cd">https://reflabos.vito.be/ree/LABS_2015-7_Deel3.xlsx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B479E-B1D6-4ABA-8176-09929CE8E133}"/>
</file>

<file path=customXml/itemProps2.xml><?xml version="1.0" encoding="utf-8"?>
<ds:datastoreItem xmlns:ds="http://schemas.openxmlformats.org/officeDocument/2006/customXml" ds:itemID="{C39B8083-0601-48E9-A8C9-CD4243449E34}"/>
</file>

<file path=customXml/itemProps3.xml><?xml version="1.0" encoding="utf-8"?>
<ds:datastoreItem xmlns:ds="http://schemas.openxmlformats.org/officeDocument/2006/customXml" ds:itemID="{07C5F03C-2B96-43C2-9028-A608784DE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SOx natchem stap 1</vt:lpstr>
      <vt:lpstr>SOx natchem stap 2</vt:lpstr>
      <vt:lpstr>SOx natchem stap 3</vt:lpstr>
      <vt:lpstr>'SOx natchem stap 1'!Print_Area</vt:lpstr>
      <vt:lpstr>'SOx natchem stap 2'!Print_Area</vt:lpstr>
      <vt:lpstr>'SOx natchem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2015-7</dc:title>
  <dc:creator>BAEYENSB</dc:creator>
  <cp:lastModifiedBy>baeyensb</cp:lastModifiedBy>
  <cp:lastPrinted>2013-08-28T07:21:24Z</cp:lastPrinted>
  <dcterms:created xsi:type="dcterms:W3CDTF">2010-09-21T12:11:22Z</dcterms:created>
  <dcterms:modified xsi:type="dcterms:W3CDTF">2015-12-15T13:15:09Z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2700</vt:r8>
  </property>
  <property fmtid="{D5CDD505-2E9C-101B-9397-08002B2CF9AE}" pid="4" name="DEEL">
    <vt:lpwstr>Deel 3</vt:lpwstr>
  </property>
</Properties>
</file>