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105" windowWidth="21105" windowHeight="9975" tabRatio="849"/>
  </bookViews>
  <sheets>
    <sheet name="TOC stap 1" sheetId="33" r:id="rId1"/>
    <sheet name="TOC stap 2" sheetId="34" r:id="rId2"/>
    <sheet name="TOC stap 3" sheetId="29" r:id="rId3"/>
    <sheet name="TOC stap 13" sheetId="30" r:id="rId4"/>
    <sheet name="RRF" sheetId="35" r:id="rId5"/>
  </sheets>
  <definedNames>
    <definedName name="_xlnm.Print_Area" localSheetId="0">'TOC stap 1'!$A$1:$W$19</definedName>
    <definedName name="_xlnm.Print_Area" localSheetId="3">'TOC stap 13'!$A$1:$W$18</definedName>
    <definedName name="_xlnm.Print_Area" localSheetId="1">'TOC stap 2'!$A$1:$W$18</definedName>
    <definedName name="_xlnm.Print_Area" localSheetId="2">'TOC stap 3'!$A$1:$W$18</definedName>
  </definedNames>
  <calcPr calcId="145621"/>
</workbook>
</file>

<file path=xl/calcChain.xml><?xml version="1.0" encoding="utf-8"?>
<calcChain xmlns="http://schemas.openxmlformats.org/spreadsheetml/2006/main">
  <c r="B54" i="35" l="1"/>
  <c r="B53" i="35"/>
  <c r="B52" i="35"/>
  <c r="B50" i="35"/>
  <c r="B49" i="35"/>
  <c r="B48" i="35"/>
  <c r="B46" i="35"/>
  <c r="B45" i="35"/>
  <c r="B44" i="35"/>
  <c r="C52" i="35"/>
  <c r="E52" i="35"/>
  <c r="F52" i="35"/>
  <c r="G52" i="35"/>
  <c r="H52" i="35"/>
  <c r="J52" i="35"/>
  <c r="K52" i="35"/>
  <c r="L52" i="35"/>
  <c r="M52" i="35"/>
  <c r="N52" i="35"/>
  <c r="O52" i="35"/>
  <c r="P52" i="35"/>
  <c r="Q52" i="35"/>
  <c r="R52" i="35"/>
  <c r="C53" i="35"/>
  <c r="E53" i="35"/>
  <c r="F53" i="35"/>
  <c r="G53" i="35"/>
  <c r="H53" i="35"/>
  <c r="I53" i="35"/>
  <c r="J53" i="35"/>
  <c r="K53" i="35"/>
  <c r="L53" i="35"/>
  <c r="M53" i="35"/>
  <c r="N53" i="35"/>
  <c r="O53" i="35"/>
  <c r="P53" i="35"/>
  <c r="Q53" i="35"/>
  <c r="R53" i="35"/>
  <c r="C54" i="35"/>
  <c r="E54" i="35"/>
  <c r="F54" i="35"/>
  <c r="G54" i="35"/>
  <c r="H54" i="35"/>
  <c r="I54" i="35"/>
  <c r="J54" i="35"/>
  <c r="K54" i="35"/>
  <c r="L54" i="35"/>
  <c r="M54" i="35"/>
  <c r="N54" i="35"/>
  <c r="O54" i="35"/>
  <c r="P54" i="35"/>
  <c r="Q54" i="35"/>
  <c r="R54" i="35"/>
  <c r="C48" i="35"/>
  <c r="E48" i="35"/>
  <c r="F48" i="35"/>
  <c r="G48" i="35"/>
  <c r="H48" i="35"/>
  <c r="J48" i="35"/>
  <c r="K48" i="35"/>
  <c r="L48" i="35"/>
  <c r="M48" i="35"/>
  <c r="N48" i="35"/>
  <c r="O48" i="35"/>
  <c r="P48" i="35"/>
  <c r="Q48" i="35"/>
  <c r="R48" i="35"/>
  <c r="C49" i="35"/>
  <c r="E49" i="35"/>
  <c r="F49" i="35"/>
  <c r="G49" i="35"/>
  <c r="H49" i="35"/>
  <c r="I49" i="35"/>
  <c r="J49" i="35"/>
  <c r="K49" i="35"/>
  <c r="L49" i="35"/>
  <c r="M49" i="35"/>
  <c r="N49" i="35"/>
  <c r="O49" i="35"/>
  <c r="P49" i="35"/>
  <c r="Q49" i="35"/>
  <c r="R49" i="35"/>
  <c r="C50" i="35"/>
  <c r="E50" i="35"/>
  <c r="F50" i="35"/>
  <c r="G50" i="35"/>
  <c r="H50" i="35"/>
  <c r="J50" i="35"/>
  <c r="K50" i="35"/>
  <c r="L50" i="35"/>
  <c r="M50" i="35"/>
  <c r="N50" i="35"/>
  <c r="O50" i="35"/>
  <c r="P50" i="35"/>
  <c r="Q50" i="35"/>
  <c r="R50" i="35"/>
  <c r="C44" i="35"/>
  <c r="E44" i="35"/>
  <c r="F44" i="35"/>
  <c r="G44" i="35"/>
  <c r="H44" i="35"/>
  <c r="I44" i="35"/>
  <c r="J44" i="35"/>
  <c r="K44" i="35"/>
  <c r="L44" i="35"/>
  <c r="M44" i="35"/>
  <c r="N44" i="35"/>
  <c r="O44" i="35"/>
  <c r="P44" i="35"/>
  <c r="Q44" i="35"/>
  <c r="R44" i="35"/>
  <c r="C45" i="35"/>
  <c r="E45" i="35"/>
  <c r="F45" i="35"/>
  <c r="G45" i="35"/>
  <c r="H45" i="35"/>
  <c r="I45" i="35"/>
  <c r="J45" i="35"/>
  <c r="K45" i="35"/>
  <c r="L45" i="35"/>
  <c r="M45" i="35"/>
  <c r="N45" i="35"/>
  <c r="O45" i="35"/>
  <c r="P45" i="35"/>
  <c r="Q45" i="35"/>
  <c r="R45" i="35"/>
  <c r="C46" i="35"/>
  <c r="E46" i="35"/>
  <c r="F46" i="35"/>
  <c r="G46" i="35"/>
  <c r="H46" i="35"/>
  <c r="I46" i="35"/>
  <c r="J46" i="35"/>
  <c r="K46" i="35"/>
  <c r="L46" i="35"/>
  <c r="M46" i="35"/>
  <c r="N46" i="35"/>
  <c r="O46" i="35"/>
  <c r="P46" i="35"/>
  <c r="Q46" i="35"/>
  <c r="R46" i="35"/>
  <c r="I25" i="35"/>
  <c r="I26" i="35"/>
  <c r="I27" i="35"/>
  <c r="I28" i="35"/>
  <c r="I29" i="35"/>
  <c r="I30" i="35"/>
  <c r="I32" i="35"/>
  <c r="I35" i="35"/>
  <c r="I36" i="35"/>
  <c r="I37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14" i="30" l="1"/>
  <c r="F11" i="30"/>
  <c r="H11" i="30"/>
  <c r="I11" i="30"/>
  <c r="F26" i="29"/>
  <c r="H26" i="29" s="1"/>
  <c r="I12" i="30"/>
  <c r="I13" i="30"/>
  <c r="H14" i="30"/>
  <c r="I14" i="30"/>
  <c r="I15" i="30"/>
  <c r="I16" i="30"/>
  <c r="I17" i="30"/>
  <c r="H18" i="30"/>
  <c r="I18" i="30"/>
  <c r="I19" i="30"/>
  <c r="I20" i="30"/>
  <c r="I21" i="30"/>
  <c r="I22" i="30"/>
  <c r="I23" i="30"/>
  <c r="I24" i="30"/>
  <c r="I25" i="30"/>
  <c r="I26" i="30"/>
  <c r="I12" i="29"/>
  <c r="I13" i="29"/>
  <c r="I14" i="29"/>
  <c r="I15" i="29"/>
  <c r="I16" i="29"/>
  <c r="I17" i="29"/>
  <c r="I18" i="29"/>
  <c r="H19" i="29"/>
  <c r="I19" i="29"/>
  <c r="I20" i="29"/>
  <c r="I21" i="29"/>
  <c r="H22" i="29"/>
  <c r="I22" i="29"/>
  <c r="I23" i="29"/>
  <c r="I24" i="29"/>
  <c r="H25" i="29"/>
  <c r="I25" i="29"/>
  <c r="I26" i="29"/>
  <c r="I12" i="34"/>
  <c r="I13" i="34"/>
  <c r="I14" i="34"/>
  <c r="I15" i="34"/>
  <c r="H16" i="34"/>
  <c r="I16" i="34"/>
  <c r="I17" i="34"/>
  <c r="I18" i="34"/>
  <c r="I19" i="34"/>
  <c r="H20" i="34"/>
  <c r="I20" i="34"/>
  <c r="I21" i="34"/>
  <c r="I22" i="34"/>
  <c r="I23" i="34"/>
  <c r="I24" i="34"/>
  <c r="I25" i="34"/>
  <c r="I26" i="34"/>
  <c r="I12" i="33"/>
  <c r="H13" i="33"/>
  <c r="I13" i="33"/>
  <c r="I14" i="33"/>
  <c r="I15" i="33"/>
  <c r="I16" i="33"/>
  <c r="I17" i="33"/>
  <c r="I18" i="33"/>
  <c r="I19" i="33"/>
  <c r="I20" i="33"/>
  <c r="H21" i="33"/>
  <c r="I21" i="33"/>
  <c r="I22" i="33"/>
  <c r="I23" i="33"/>
  <c r="I24" i="33"/>
  <c r="I25" i="33"/>
  <c r="I26" i="33"/>
  <c r="F12" i="34"/>
  <c r="H12" i="34" s="1"/>
  <c r="F13" i="34"/>
  <c r="H13" i="34" s="1"/>
  <c r="F14" i="34"/>
  <c r="H14" i="34" s="1"/>
  <c r="F15" i="34"/>
  <c r="H15" i="34" s="1"/>
  <c r="F16" i="34"/>
  <c r="F17" i="34"/>
  <c r="H17" i="34" s="1"/>
  <c r="F18" i="34"/>
  <c r="H18" i="34" s="1"/>
  <c r="F19" i="34"/>
  <c r="H19" i="34" s="1"/>
  <c r="F20" i="34"/>
  <c r="F21" i="34"/>
  <c r="H21" i="34" s="1"/>
  <c r="F22" i="34"/>
  <c r="H22" i="34" s="1"/>
  <c r="F23" i="34"/>
  <c r="H23" i="34" s="1"/>
  <c r="F24" i="34"/>
  <c r="H24" i="34" s="1"/>
  <c r="F25" i="34"/>
  <c r="H25" i="34" s="1"/>
  <c r="F26" i="34"/>
  <c r="H26" i="34" s="1"/>
  <c r="F12" i="29"/>
  <c r="H12" i="29" s="1"/>
  <c r="F13" i="29"/>
  <c r="H13" i="29" s="1"/>
  <c r="F14" i="29"/>
  <c r="H14" i="29" s="1"/>
  <c r="F15" i="29"/>
  <c r="H15" i="29" s="1"/>
  <c r="F16" i="29"/>
  <c r="H16" i="29" s="1"/>
  <c r="F17" i="29"/>
  <c r="H17" i="29" s="1"/>
  <c r="F18" i="29"/>
  <c r="H18" i="29" s="1"/>
  <c r="F19" i="29"/>
  <c r="F20" i="29"/>
  <c r="H20" i="29" s="1"/>
  <c r="F21" i="29"/>
  <c r="H21" i="29" s="1"/>
  <c r="F22" i="29"/>
  <c r="F23" i="29"/>
  <c r="H23" i="29" s="1"/>
  <c r="F24" i="29"/>
  <c r="H24" i="29" s="1"/>
  <c r="F25" i="29"/>
  <c r="F12" i="30"/>
  <c r="H12" i="30" s="1"/>
  <c r="F13" i="30"/>
  <c r="H13" i="30" s="1"/>
  <c r="F15" i="30"/>
  <c r="H15" i="30" s="1"/>
  <c r="F16" i="30"/>
  <c r="H16" i="30" s="1"/>
  <c r="F17" i="30"/>
  <c r="H17" i="30" s="1"/>
  <c r="F18" i="30"/>
  <c r="F19" i="30"/>
  <c r="H19" i="30" s="1"/>
  <c r="F20" i="30"/>
  <c r="H20" i="30" s="1"/>
  <c r="F21" i="30"/>
  <c r="H21" i="30" s="1"/>
  <c r="F22" i="30"/>
  <c r="H22" i="30" s="1"/>
  <c r="F23" i="30"/>
  <c r="H23" i="30" s="1"/>
  <c r="F24" i="30"/>
  <c r="H24" i="30" s="1"/>
  <c r="F25" i="30"/>
  <c r="H25" i="30" s="1"/>
  <c r="F26" i="30"/>
  <c r="H26" i="30" s="1"/>
  <c r="F12" i="33"/>
  <c r="H12" i="33" s="1"/>
  <c r="F13" i="33"/>
  <c r="F14" i="33"/>
  <c r="H14" i="33" s="1"/>
  <c r="F15" i="33"/>
  <c r="H15" i="33" s="1"/>
  <c r="F16" i="33"/>
  <c r="H16" i="33" s="1"/>
  <c r="F17" i="33"/>
  <c r="H17" i="33" s="1"/>
  <c r="F18" i="33"/>
  <c r="H18" i="33" s="1"/>
  <c r="F19" i="33"/>
  <c r="H19" i="33" s="1"/>
  <c r="F20" i="33"/>
  <c r="H20" i="33" s="1"/>
  <c r="F21" i="33"/>
  <c r="F22" i="33"/>
  <c r="H22" i="33" s="1"/>
  <c r="F23" i="33"/>
  <c r="H23" i="33" s="1"/>
  <c r="F24" i="33"/>
  <c r="H24" i="33" s="1"/>
  <c r="F25" i="33"/>
  <c r="H25" i="33" s="1"/>
  <c r="F26" i="33"/>
  <c r="H26" i="33" s="1"/>
  <c r="F11" i="34"/>
  <c r="H11" i="34" s="1"/>
  <c r="I11" i="34"/>
  <c r="F11" i="33"/>
  <c r="H11" i="33" s="1"/>
  <c r="I11" i="33"/>
  <c r="R37" i="35" l="1"/>
  <c r="Q37" i="35"/>
  <c r="P37" i="35"/>
  <c r="O37" i="35"/>
  <c r="N37" i="35"/>
  <c r="M37" i="35"/>
  <c r="L37" i="35"/>
  <c r="K37" i="35"/>
  <c r="J37" i="35"/>
  <c r="H37" i="35"/>
  <c r="G37" i="35"/>
  <c r="E37" i="35"/>
  <c r="C37" i="35"/>
  <c r="B37" i="35"/>
  <c r="R36" i="35"/>
  <c r="Q36" i="35"/>
  <c r="P36" i="35"/>
  <c r="O36" i="35"/>
  <c r="N36" i="35"/>
  <c r="M36" i="35"/>
  <c r="L36" i="35"/>
  <c r="K36" i="35"/>
  <c r="J36" i="35"/>
  <c r="H36" i="35"/>
  <c r="G36" i="35"/>
  <c r="E36" i="35"/>
  <c r="C36" i="35"/>
  <c r="B36" i="35"/>
  <c r="R35" i="35"/>
  <c r="Q35" i="35"/>
  <c r="P35" i="35"/>
  <c r="O35" i="35"/>
  <c r="N35" i="35"/>
  <c r="M35" i="35"/>
  <c r="L35" i="35"/>
  <c r="K35" i="35"/>
  <c r="J35" i="35"/>
  <c r="H35" i="35"/>
  <c r="G35" i="35"/>
  <c r="E35" i="35"/>
  <c r="C35" i="35"/>
  <c r="B35" i="35"/>
  <c r="R34" i="35"/>
  <c r="Q34" i="35"/>
  <c r="P34" i="35"/>
  <c r="O34" i="35"/>
  <c r="N34" i="35"/>
  <c r="M34" i="35"/>
  <c r="L34" i="35"/>
  <c r="K34" i="35"/>
  <c r="J34" i="35"/>
  <c r="H34" i="35"/>
  <c r="G34" i="35"/>
  <c r="E34" i="35"/>
  <c r="C34" i="35"/>
  <c r="B34" i="35"/>
  <c r="R33" i="35"/>
  <c r="Q33" i="35"/>
  <c r="P33" i="35"/>
  <c r="O33" i="35"/>
  <c r="N33" i="35"/>
  <c r="M33" i="35"/>
  <c r="L33" i="35"/>
  <c r="K33" i="35"/>
  <c r="J33" i="35"/>
  <c r="H33" i="35"/>
  <c r="G33" i="35"/>
  <c r="E33" i="35"/>
  <c r="C33" i="35"/>
  <c r="B33" i="35"/>
  <c r="R32" i="35"/>
  <c r="Q32" i="35"/>
  <c r="P32" i="35"/>
  <c r="O32" i="35"/>
  <c r="N32" i="35"/>
  <c r="M32" i="35"/>
  <c r="L32" i="35"/>
  <c r="K32" i="35"/>
  <c r="J32" i="35"/>
  <c r="H32" i="35"/>
  <c r="G32" i="35"/>
  <c r="E32" i="35"/>
  <c r="C32" i="35"/>
  <c r="B32" i="35"/>
  <c r="R31" i="35"/>
  <c r="Q31" i="35"/>
  <c r="P31" i="35"/>
  <c r="O31" i="35"/>
  <c r="N31" i="35"/>
  <c r="M31" i="35"/>
  <c r="L31" i="35"/>
  <c r="K31" i="35"/>
  <c r="J31" i="35"/>
  <c r="H31" i="35"/>
  <c r="G31" i="35"/>
  <c r="E31" i="35"/>
  <c r="C31" i="35"/>
  <c r="B31" i="35"/>
  <c r="R30" i="35"/>
  <c r="Q30" i="35"/>
  <c r="P30" i="35"/>
  <c r="O30" i="35"/>
  <c r="N30" i="35"/>
  <c r="M30" i="35"/>
  <c r="L30" i="35"/>
  <c r="K30" i="35"/>
  <c r="J30" i="35"/>
  <c r="H30" i="35"/>
  <c r="G30" i="35"/>
  <c r="E30" i="35"/>
  <c r="C30" i="35"/>
  <c r="B30" i="35"/>
  <c r="R29" i="35"/>
  <c r="Q29" i="35"/>
  <c r="P29" i="35"/>
  <c r="O29" i="35"/>
  <c r="N29" i="35"/>
  <c r="M29" i="35"/>
  <c r="L29" i="35"/>
  <c r="K29" i="35"/>
  <c r="J29" i="35"/>
  <c r="H29" i="35"/>
  <c r="G29" i="35"/>
  <c r="E29" i="35"/>
  <c r="C29" i="35"/>
  <c r="B29" i="35"/>
  <c r="R28" i="35"/>
  <c r="Q28" i="35"/>
  <c r="P28" i="35"/>
  <c r="O28" i="35"/>
  <c r="N28" i="35"/>
  <c r="M28" i="35"/>
  <c r="L28" i="35"/>
  <c r="K28" i="35"/>
  <c r="J28" i="35"/>
  <c r="H28" i="35"/>
  <c r="G28" i="35"/>
  <c r="E28" i="35"/>
  <c r="C28" i="35"/>
  <c r="B28" i="35"/>
  <c r="R27" i="35"/>
  <c r="Q27" i="35"/>
  <c r="P27" i="35"/>
  <c r="O27" i="35"/>
  <c r="N27" i="35"/>
  <c r="M27" i="35"/>
  <c r="L27" i="35"/>
  <c r="K27" i="35"/>
  <c r="J27" i="35"/>
  <c r="H27" i="35"/>
  <c r="G27" i="35"/>
  <c r="E27" i="35"/>
  <c r="C27" i="35"/>
  <c r="B27" i="35"/>
  <c r="R26" i="35"/>
  <c r="Q26" i="35"/>
  <c r="P26" i="35"/>
  <c r="O26" i="35"/>
  <c r="N26" i="35"/>
  <c r="M26" i="35"/>
  <c r="L26" i="35"/>
  <c r="K26" i="35"/>
  <c r="J26" i="35"/>
  <c r="H26" i="35"/>
  <c r="G26" i="35"/>
  <c r="E26" i="35"/>
  <c r="C26" i="35"/>
  <c r="B26" i="35"/>
  <c r="R25" i="35"/>
  <c r="Q25" i="35"/>
  <c r="P25" i="35"/>
  <c r="O25" i="35"/>
  <c r="N25" i="35"/>
  <c r="M25" i="35"/>
  <c r="L25" i="35"/>
  <c r="K25" i="35"/>
  <c r="J25" i="35"/>
  <c r="H25" i="35"/>
  <c r="G25" i="35"/>
  <c r="E25" i="35"/>
  <c r="C25" i="35"/>
  <c r="B25" i="35"/>
  <c r="D5" i="30" l="1"/>
  <c r="D5" i="29"/>
  <c r="D5" i="34"/>
  <c r="D5" i="33"/>
  <c r="F11" i="29"/>
  <c r="I11" i="29" l="1"/>
  <c r="H11" i="29"/>
</calcChain>
</file>

<file path=xl/sharedStrings.xml><?xml version="1.0" encoding="utf-8"?>
<sst xmlns="http://schemas.openxmlformats.org/spreadsheetml/2006/main" count="185" uniqueCount="55">
  <si>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</si>
  <si>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</si>
  <si>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</si>
  <si>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</si>
  <si>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</si>
  <si>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</si>
  <si>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</si>
  <si>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</si>
  <si>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</si>
  <si>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TOC stap 1</t>
  </si>
  <si>
    <t>TOC stap 2</t>
  </si>
  <si>
    <t>TOC stap 13</t>
  </si>
  <si>
    <t>TOC stap 3</t>
  </si>
  <si>
    <t>Resultaat</t>
  </si>
  <si>
    <t>Stap</t>
  </si>
  <si>
    <t>Labo</t>
  </si>
  <si>
    <t>Ref</t>
  </si>
  <si>
    <t>Component</t>
  </si>
  <si>
    <t>Zuurstof-</t>
  </si>
  <si>
    <t>gehalte%</t>
  </si>
  <si>
    <t>Tabel 2: gemeten concentraties (mgC/Nm³)(*) tijdens de interlaboratoriumvergelijking</t>
  </si>
  <si>
    <t>(*) normaalcondities gerefereerd naar 101,3kPa, 0°C, droog gas</t>
  </si>
  <si>
    <t>Tabel 3: Afwijking (%) van de resultaten van de deelnemers t.o.v. de referentiewaarde</t>
  </si>
  <si>
    <t>Tabel 5: Relatieve respons factoren (RRF) voor dichloormethaan, aceton en benzeen bij verschillende zuurstofgehaltes</t>
  </si>
  <si>
    <t>Statistisch gemiddelde:</t>
  </si>
  <si>
    <t>Statistisch standaard afw. abs.:</t>
  </si>
  <si>
    <t>Statistisch standaard afw. rel.:</t>
  </si>
  <si>
    <t>propaan</t>
  </si>
  <si>
    <t>52,43</t>
  </si>
  <si>
    <t>76,62</t>
  </si>
  <si>
    <t>98,55</t>
  </si>
  <si>
    <t>52,84</t>
  </si>
  <si>
    <t>2,098</t>
  </si>
  <si>
    <t>77,23</t>
  </si>
  <si>
    <t>2,218</t>
  </si>
  <si>
    <t>98,02</t>
  </si>
  <si>
    <t>2,362</t>
  </si>
  <si>
    <t>53,36</t>
  </si>
  <si>
    <t>2,22</t>
  </si>
  <si>
    <t>111</t>
  </si>
  <si>
    <t>109</t>
  </si>
  <si>
    <t>98,8</t>
  </si>
  <si>
    <t>112</t>
  </si>
  <si>
    <t>114</t>
  </si>
  <si>
    <t>106</t>
  </si>
  <si>
    <t>105</t>
  </si>
  <si>
    <t>53,4</t>
  </si>
  <si>
    <t>110</t>
  </si>
  <si>
    <t>107</t>
  </si>
  <si>
    <t>113</t>
  </si>
  <si>
    <t>118</t>
  </si>
  <si>
    <t>-</t>
  </si>
  <si>
    <t>tetrachloorethyleen</t>
  </si>
  <si>
    <t>styreen</t>
  </si>
  <si>
    <t>n-butanon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</si>
</sst>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rgb="FFFF0000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A5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2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2" fontId="7" fillId="2" borderId="0" xfId="1" applyNumberFormat="1" applyFont="1" applyFill="1" applyAlignment="1">
      <alignment horizontal="right" vertical="center"/>
    </xf>
    <xf numFmtId="2" fontId="5" fillId="2" borderId="0" xfId="0" applyNumberFormat="1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 applyProtection="1">
      <alignment horizontal="right" vertical="center"/>
    </xf>
    <xf numFmtId="1" fontId="4" fillId="2" borderId="0" xfId="1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vertical="center"/>
    </xf>
    <xf numFmtId="164" fontId="5" fillId="2" borderId="0" xfId="5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 wrapText="1"/>
    </xf>
    <xf numFmtId="165" fontId="5" fillId="2" borderId="0" xfId="5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center" vertical="center"/>
    </xf>
    <xf numFmtId="9" fontId="5" fillId="2" borderId="0" xfId="5" applyFont="1" applyFill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165" fontId="4" fillId="2" borderId="0" xfId="1" applyNumberFormat="1" applyFont="1" applyFill="1" applyBorder="1" applyAlignment="1">
      <alignment horizontal="center" vertical="center"/>
    </xf>
    <xf numFmtId="49" fontId="0" fillId="3" borderId="0" xfId="0" applyNumberFormat="1" applyFont="1" applyFill="1" applyBorder="1" applyAlignment="1">
      <alignment horizontal="center"/>
    </xf>
    <xf numFmtId="49" fontId="14" fillId="4" borderId="0" xfId="0" applyNumberFormat="1" applyFont="1" applyFill="1" applyBorder="1" applyAlignment="1">
      <alignment horizontal="center"/>
    </xf>
    <xf numFmtId="49" fontId="14" fillId="5" borderId="0" xfId="0" applyNumberFormat="1" applyFont="1" applyFill="1" applyBorder="1" applyAlignment="1">
      <alignment horizontal="center"/>
    </xf>
    <xf numFmtId="0" fontId="5" fillId="2" borderId="0" xfId="0" applyFont="1" applyFill="1" applyProtection="1"/>
    <xf numFmtId="0" fontId="4" fillId="2" borderId="1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 wrapText="1"/>
    </xf>
    <xf numFmtId="0" fontId="4" fillId="2" borderId="12" xfId="1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4" fillId="2" borderId="5" xfId="1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2" borderId="0" xfId="0" quotePrefix="1" applyFont="1" applyFill="1" applyBorder="1" applyProtection="1"/>
    <xf numFmtId="0" fontId="4" fillId="2" borderId="6" xfId="1" applyFont="1" applyFill="1" applyBorder="1" applyAlignment="1" applyProtection="1">
      <alignment horizontal="center"/>
    </xf>
    <xf numFmtId="0" fontId="0" fillId="2" borderId="3" xfId="0" applyFont="1" applyFill="1" applyBorder="1" applyAlignment="1" applyProtection="1">
      <alignment horizontal="center"/>
    </xf>
    <xf numFmtId="165" fontId="0" fillId="2" borderId="3" xfId="0" applyNumberFormat="1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2" fontId="5" fillId="2" borderId="3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2" fontId="0" fillId="2" borderId="0" xfId="0" applyNumberFormat="1" applyFont="1" applyFill="1" applyBorder="1" applyAlignment="1" applyProtection="1">
      <alignment horizontal="center"/>
    </xf>
    <xf numFmtId="9" fontId="5" fillId="2" borderId="0" xfId="5" applyNumberFormat="1" applyFont="1" applyFill="1" applyBorder="1" applyProtection="1"/>
    <xf numFmtId="0" fontId="4" fillId="2" borderId="0" xfId="1" applyFont="1" applyFill="1" applyProtection="1"/>
    <xf numFmtId="0" fontId="4" fillId="2" borderId="0" xfId="1" applyFont="1" applyFill="1" applyAlignment="1" applyProtection="1">
      <alignment horizontal="center"/>
    </xf>
    <xf numFmtId="0" fontId="4" fillId="2" borderId="4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166" fontId="4" fillId="2" borderId="4" xfId="5" applyNumberFormat="1" applyFont="1" applyFill="1" applyBorder="1" applyAlignment="1" applyProtection="1">
      <alignment horizontal="center"/>
    </xf>
    <xf numFmtId="166" fontId="11" fillId="2" borderId="4" xfId="5" applyNumberFormat="1" applyFont="1" applyFill="1" applyBorder="1" applyAlignment="1" applyProtection="1">
      <alignment horizontal="center"/>
    </xf>
    <xf numFmtId="166" fontId="4" fillId="2" borderId="3" xfId="5" applyNumberFormat="1" applyFont="1" applyFill="1" applyBorder="1" applyAlignment="1" applyProtection="1">
      <alignment horizontal="center"/>
    </xf>
    <xf numFmtId="166" fontId="11" fillId="2" borderId="3" xfId="5" applyNumberFormat="1" applyFont="1" applyFill="1" applyBorder="1" applyAlignment="1" applyProtection="1">
      <alignment horizontal="center"/>
    </xf>
    <xf numFmtId="166" fontId="13" fillId="2" borderId="3" xfId="5" applyNumberFormat="1" applyFont="1" applyFill="1" applyBorder="1" applyAlignment="1" applyProtection="1">
      <alignment horizontal="center"/>
    </xf>
    <xf numFmtId="166" fontId="5" fillId="2" borderId="0" xfId="0" applyNumberFormat="1" applyFont="1" applyFill="1" applyProtection="1"/>
    <xf numFmtId="2" fontId="4" fillId="2" borderId="0" xfId="1" applyNumberFormat="1" applyFont="1" applyFill="1" applyBorder="1" applyAlignment="1" applyProtection="1">
      <alignment horizontal="center" vertical="center"/>
    </xf>
    <xf numFmtId="2" fontId="4" fillId="2" borderId="0" xfId="4" applyNumberFormat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4" fillId="2" borderId="0" xfId="1" applyNumberFormat="1" applyFont="1" applyFill="1" applyAlignment="1" applyProtection="1">
      <alignment horizontal="center"/>
    </xf>
    <xf numFmtId="0" fontId="12" fillId="2" borderId="0" xfId="1" applyFont="1" applyFill="1" applyAlignment="1" applyProtection="1">
      <alignment horizontal="center"/>
    </xf>
    <xf numFmtId="165" fontId="4" fillId="2" borderId="9" xfId="1" applyNumberFormat="1" applyFont="1" applyFill="1" applyBorder="1" applyAlignment="1" applyProtection="1">
      <alignment horizontal="center"/>
    </xf>
    <xf numFmtId="1" fontId="4" fillId="2" borderId="0" xfId="1" applyNumberFormat="1" applyFont="1" applyFill="1" applyAlignment="1" applyProtection="1">
      <alignment horizontal="center"/>
    </xf>
    <xf numFmtId="1" fontId="4" fillId="2" borderId="0" xfId="1" applyNumberFormat="1" applyFont="1" applyFill="1" applyBorder="1" applyAlignment="1" applyProtection="1">
      <alignment horizontal="center"/>
    </xf>
    <xf numFmtId="1" fontId="12" fillId="2" borderId="0" xfId="1" applyNumberFormat="1" applyFont="1" applyFill="1" applyBorder="1" applyAlignment="1" applyProtection="1">
      <alignment horizontal="center"/>
    </xf>
    <xf numFmtId="0" fontId="4" fillId="2" borderId="6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0" fillId="2" borderId="7" xfId="0" applyFill="1" applyBorder="1" applyProtection="1"/>
    <xf numFmtId="0" fontId="4" fillId="2" borderId="0" xfId="1" applyFont="1" applyFill="1" applyAlignment="1" applyProtection="1">
      <alignment horizontal="center"/>
    </xf>
    <xf numFmtId="0" fontId="4" fillId="2" borderId="10" xfId="1" applyFont="1" applyFill="1" applyBorder="1" applyAlignment="1" applyProtection="1">
      <alignment horizontal="center"/>
    </xf>
    <xf numFmtId="0" fontId="4" fillId="2" borderId="11" xfId="1" applyFont="1" applyFill="1" applyBorder="1" applyAlignment="1" applyProtection="1">
      <alignment horizontal="center"/>
    </xf>
    <xf numFmtId="0" fontId="4" fillId="2" borderId="8" xfId="1" applyFont="1" applyFill="1" applyBorder="1" applyAlignment="1" applyProtection="1">
      <alignment horizont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</cellXfs>
  <cellStyles count="7">
    <cellStyle name="Normal" xfId="0" builtinId="0"/>
    <cellStyle name="Normal 2" xfId="1"/>
    <cellStyle name="Normal 2 2" xfId="6"/>
    <cellStyle name="Normal 3" xfId="2"/>
    <cellStyle name="Normal 4" xfId="3"/>
    <cellStyle name="Percent" xfId="5" builtinId="5"/>
    <cellStyle name="Percent 2" xfId="4"/>
  </cellStyles>
  <dxfs count="10">
    <dxf>
      <font>
        <color auto="1"/>
      </font>
      <fill>
        <patternFill>
          <bgColor rgb="FFFF5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5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5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'TOC stap 1'!$C$11:$C$26</c:f>
              <c:numCache>
                <c:formatCode>0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339</c:v>
                </c:pt>
                <c:pt idx="3">
                  <c:v>423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685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'TOC stap 1'!$H$11:$H$26</c:f>
              <c:numCache>
                <c:formatCode>0.000</c:formatCode>
                <c:ptCount val="16"/>
                <c:pt idx="0">
                  <c:v>0.95174518405493036</c:v>
                </c:pt>
                <c:pt idx="1">
                  <c:v>1.0185008582872401</c:v>
                </c:pt>
                <c:pt idx="2">
                  <c:v>0.9727255388136562</c:v>
                </c:pt>
                <c:pt idx="3">
                  <c:v>0.90978447453747857</c:v>
                </c:pt>
                <c:pt idx="4">
                  <c:v>1.0204081632653061</c:v>
                </c:pt>
                <c:pt idx="5">
                  <c:v>1.050925042914362</c:v>
                </c:pt>
                <c:pt idx="6">
                  <c:v>0.97463284379172233</c:v>
                </c:pt>
                <c:pt idx="7">
                  <c:v>1.0146862483311083</c:v>
                </c:pt>
                <c:pt idx="8">
                  <c:v>1.0185008582872401</c:v>
                </c:pt>
                <c:pt idx="9">
                  <c:v>1.0108716383749761</c:v>
                </c:pt>
                <c:pt idx="10">
                  <c:v>0.9994278085065802</c:v>
                </c:pt>
                <c:pt idx="11">
                  <c:v>1.050925042914362</c:v>
                </c:pt>
                <c:pt idx="12">
                  <c:v>0.98226206370398628</c:v>
                </c:pt>
                <c:pt idx="13">
                  <c:v>1.0013351134846462</c:v>
                </c:pt>
                <c:pt idx="14">
                  <c:v>1.0661834827388901</c:v>
                </c:pt>
                <c:pt idx="15">
                  <c:v>1.0432958230020981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1'!$C$11:$C$26</c:f>
              <c:numCache>
                <c:formatCode>0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339</c:v>
                </c:pt>
                <c:pt idx="3">
                  <c:v>423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685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'TOC stap 1'!$I$11:$I$26</c:f>
              <c:numCache>
                <c:formatCode>0.00</c:formatCode>
                <c:ptCount val="16"/>
                <c:pt idx="0">
                  <c:v>1.0078199504100707</c:v>
                </c:pt>
                <c:pt idx="1">
                  <c:v>1.0078199504100707</c:v>
                </c:pt>
                <c:pt idx="2">
                  <c:v>1.0078199504100707</c:v>
                </c:pt>
                <c:pt idx="3">
                  <c:v>1.0078199504100707</c:v>
                </c:pt>
                <c:pt idx="4">
                  <c:v>1.0078199504100707</c:v>
                </c:pt>
                <c:pt idx="5">
                  <c:v>1.0078199504100707</c:v>
                </c:pt>
                <c:pt idx="6">
                  <c:v>1.0078199504100707</c:v>
                </c:pt>
                <c:pt idx="7">
                  <c:v>1.0078199504100707</c:v>
                </c:pt>
                <c:pt idx="8">
                  <c:v>1.0078199504100707</c:v>
                </c:pt>
                <c:pt idx="9">
                  <c:v>1.0078199504100707</c:v>
                </c:pt>
                <c:pt idx="10">
                  <c:v>1.0078199504100707</c:v>
                </c:pt>
                <c:pt idx="11">
                  <c:v>1.0078199504100707</c:v>
                </c:pt>
                <c:pt idx="12">
                  <c:v>1.0078199504100707</c:v>
                </c:pt>
                <c:pt idx="13">
                  <c:v>1.0078199504100707</c:v>
                </c:pt>
                <c:pt idx="14">
                  <c:v>1.0078199504100707</c:v>
                </c:pt>
                <c:pt idx="15">
                  <c:v>1.0078199504100707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00384"/>
        <c:axId val="119240192"/>
      </c:lineChart>
      <c:catAx>
        <c:axId val="11200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19240192"/>
        <c:crosses val="autoZero"/>
        <c:auto val="1"/>
        <c:lblAlgn val="ctr"/>
        <c:lblOffset val="100"/>
        <c:noMultiLvlLbl val="1"/>
      </c:catAx>
      <c:valAx>
        <c:axId val="119240192"/>
        <c:scaling>
          <c:orientation val="minMax"/>
          <c:max val="1.10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12000384"/>
        <c:crosses val="autoZero"/>
        <c:crossBetween val="midCat"/>
        <c:majorUnit val="2.0000000000000004E-2"/>
        <c:minorUnit val="1.0000000000000002E-3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'TOC stap 2'!$C$11:$C$26</c:f>
              <c:numCache>
                <c:formatCode>0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339</c:v>
                </c:pt>
                <c:pt idx="3">
                  <c:v>423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685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'TOC stap 2'!$H$11:$H$26</c:f>
              <c:numCache>
                <c:formatCode>0.000</c:formatCode>
                <c:ptCount val="16"/>
                <c:pt idx="0">
                  <c:v>0.93448185852257881</c:v>
                </c:pt>
                <c:pt idx="1">
                  <c:v>1.0180109631949883</c:v>
                </c:pt>
                <c:pt idx="2">
                  <c:v>0.98799269120334121</c:v>
                </c:pt>
                <c:pt idx="3">
                  <c:v>1.0349778125815714</c:v>
                </c:pt>
                <c:pt idx="4">
                  <c:v>1.0049595405899243</c:v>
                </c:pt>
                <c:pt idx="5">
                  <c:v>1.0167058209344819</c:v>
                </c:pt>
                <c:pt idx="6">
                  <c:v>0.98407726442182197</c:v>
                </c:pt>
                <c:pt idx="7">
                  <c:v>0.99190811798486023</c:v>
                </c:pt>
                <c:pt idx="8">
                  <c:v>1.001044113808405</c:v>
                </c:pt>
                <c:pt idx="9">
                  <c:v>0.97102584181675811</c:v>
                </c:pt>
                <c:pt idx="10">
                  <c:v>1.0049595405899243</c:v>
                </c:pt>
                <c:pt idx="11">
                  <c:v>1.0245366744975202</c:v>
                </c:pt>
                <c:pt idx="12">
                  <c:v>1.0506395197076481</c:v>
                </c:pt>
                <c:pt idx="13">
                  <c:v>0.99712868702688595</c:v>
                </c:pt>
                <c:pt idx="14">
                  <c:v>1.0636909423127121</c:v>
                </c:pt>
                <c:pt idx="15">
                  <c:v>1.0232315322370138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2'!$C$11:$C$26</c:f>
              <c:numCache>
                <c:formatCode>0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339</c:v>
                </c:pt>
                <c:pt idx="3">
                  <c:v>423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685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'TOC stap 2'!$I$11:$I$26</c:f>
              <c:numCache>
                <c:formatCode>0.00</c:formatCode>
                <c:ptCount val="16"/>
                <c:pt idx="0">
                  <c:v>1.0079613677890891</c:v>
                </c:pt>
                <c:pt idx="1">
                  <c:v>1.0079613677890891</c:v>
                </c:pt>
                <c:pt idx="2">
                  <c:v>1.0079613677890891</c:v>
                </c:pt>
                <c:pt idx="3">
                  <c:v>1.0079613677890891</c:v>
                </c:pt>
                <c:pt idx="4">
                  <c:v>1.0079613677890891</c:v>
                </c:pt>
                <c:pt idx="5">
                  <c:v>1.0079613677890891</c:v>
                </c:pt>
                <c:pt idx="6">
                  <c:v>1.0079613677890891</c:v>
                </c:pt>
                <c:pt idx="7">
                  <c:v>1.0079613677890891</c:v>
                </c:pt>
                <c:pt idx="8">
                  <c:v>1.0079613677890891</c:v>
                </c:pt>
                <c:pt idx="9">
                  <c:v>1.0079613677890891</c:v>
                </c:pt>
                <c:pt idx="10">
                  <c:v>1.0079613677890891</c:v>
                </c:pt>
                <c:pt idx="11">
                  <c:v>1.0079613677890891</c:v>
                </c:pt>
                <c:pt idx="12">
                  <c:v>1.0079613677890891</c:v>
                </c:pt>
                <c:pt idx="13">
                  <c:v>1.0079613677890891</c:v>
                </c:pt>
                <c:pt idx="14">
                  <c:v>1.0079613677890891</c:v>
                </c:pt>
                <c:pt idx="15">
                  <c:v>1.0079613677890891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42048"/>
        <c:axId val="119452416"/>
      </c:lineChart>
      <c:catAx>
        <c:axId val="11944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19452416"/>
        <c:crosses val="autoZero"/>
        <c:auto val="1"/>
        <c:lblAlgn val="ctr"/>
        <c:lblOffset val="100"/>
        <c:noMultiLvlLbl val="1"/>
      </c:catAx>
      <c:valAx>
        <c:axId val="119452416"/>
        <c:scaling>
          <c:orientation val="minMax"/>
          <c:max val="1.10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19442048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3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'TOC stap 3'!$C$11:$C$26</c:f>
              <c:numCache>
                <c:formatCode>0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339</c:v>
                </c:pt>
                <c:pt idx="3">
                  <c:v>423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685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'TOC stap 3'!$H$11:$H$26</c:f>
              <c:numCache>
                <c:formatCode>0.000</c:formatCode>
                <c:ptCount val="16"/>
                <c:pt idx="0">
                  <c:v>0.94266869609335369</c:v>
                </c:pt>
                <c:pt idx="1">
                  <c:v>1.0015220700152208</c:v>
                </c:pt>
                <c:pt idx="2">
                  <c:v>0.97818366311517013</c:v>
                </c:pt>
                <c:pt idx="3">
                  <c:v>0.93759512937595135</c:v>
                </c:pt>
                <c:pt idx="4">
                  <c:v>1.0116692034500254</c:v>
                </c:pt>
                <c:pt idx="5">
                  <c:v>1.0045662100456623</c:v>
                </c:pt>
                <c:pt idx="6">
                  <c:v>0.98021308980213095</c:v>
                </c:pt>
                <c:pt idx="7">
                  <c:v>0.97513952308472851</c:v>
                </c:pt>
                <c:pt idx="8">
                  <c:v>0.99949264332825971</c:v>
                </c:pt>
                <c:pt idx="9">
                  <c:v>0.98325722983257235</c:v>
                </c:pt>
                <c:pt idx="10">
                  <c:v>0.99441907661085749</c:v>
                </c:pt>
                <c:pt idx="11">
                  <c:v>1.0248604769152714</c:v>
                </c:pt>
                <c:pt idx="12">
                  <c:v>0.99543378995433784</c:v>
                </c:pt>
                <c:pt idx="13">
                  <c:v>1.0025367833587011</c:v>
                </c:pt>
                <c:pt idx="14">
                  <c:v>1.0553018772196854</c:v>
                </c:pt>
                <c:pt idx="15">
                  <c:v>1.0147133434804667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3'!$C$11:$C$26</c:f>
              <c:numCache>
                <c:formatCode>0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339</c:v>
                </c:pt>
                <c:pt idx="3">
                  <c:v>423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685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'TOC stap 3'!$I$11:$I$24</c:f>
              <c:numCache>
                <c:formatCode>0.00</c:formatCode>
                <c:ptCount val="14"/>
                <c:pt idx="0">
                  <c:v>0.99462201927955352</c:v>
                </c:pt>
                <c:pt idx="1">
                  <c:v>0.99462201927955352</c:v>
                </c:pt>
                <c:pt idx="2">
                  <c:v>0.99462201927955352</c:v>
                </c:pt>
                <c:pt idx="3">
                  <c:v>0.99462201927955352</c:v>
                </c:pt>
                <c:pt idx="4">
                  <c:v>0.99462201927955352</c:v>
                </c:pt>
                <c:pt idx="5">
                  <c:v>0.99462201927955352</c:v>
                </c:pt>
                <c:pt idx="6">
                  <c:v>0.99462201927955352</c:v>
                </c:pt>
                <c:pt idx="7">
                  <c:v>0.99462201927955352</c:v>
                </c:pt>
                <c:pt idx="8">
                  <c:v>0.99462201927955352</c:v>
                </c:pt>
                <c:pt idx="9">
                  <c:v>0.99462201927955352</c:v>
                </c:pt>
                <c:pt idx="10">
                  <c:v>0.99462201927955352</c:v>
                </c:pt>
                <c:pt idx="11">
                  <c:v>0.99462201927955352</c:v>
                </c:pt>
                <c:pt idx="12">
                  <c:v>0.99462201927955352</c:v>
                </c:pt>
                <c:pt idx="13">
                  <c:v>0.99462201927955352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03424"/>
        <c:axId val="119705600"/>
      </c:lineChart>
      <c:catAx>
        <c:axId val="11970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19705600"/>
        <c:crosses val="autoZero"/>
        <c:auto val="1"/>
        <c:lblAlgn val="ctr"/>
        <c:lblOffset val="100"/>
        <c:noMultiLvlLbl val="1"/>
      </c:catAx>
      <c:valAx>
        <c:axId val="119705600"/>
        <c:scaling>
          <c:orientation val="minMax"/>
          <c:max val="1.10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19703424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13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'TOC stap 13'!$C$11:$C$26</c:f>
              <c:numCache>
                <c:formatCode>0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339</c:v>
                </c:pt>
                <c:pt idx="3">
                  <c:v>423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685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'TOC stap 13'!$H$11:$H$26</c:f>
              <c:numCache>
                <c:formatCode>0.000</c:formatCode>
                <c:ptCount val="16"/>
                <c:pt idx="0">
                  <c:v>0.96509631890139236</c:v>
                </c:pt>
                <c:pt idx="1">
                  <c:v>1.0108716383749761</c:v>
                </c:pt>
                <c:pt idx="2">
                  <c:v>0.98035475872592026</c:v>
                </c:pt>
                <c:pt idx="3">
                  <c:v>0.87545298493229073</c:v>
                </c:pt>
                <c:pt idx="4">
                  <c:v>1.0204081632653061</c:v>
                </c:pt>
                <c:pt idx="5">
                  <c:v>1.050925042914362</c:v>
                </c:pt>
                <c:pt idx="6">
                  <c:v>1.0757200076292199</c:v>
                </c:pt>
                <c:pt idx="7">
                  <c:v>1.0070570284188443</c:v>
                </c:pt>
                <c:pt idx="8">
                  <c:v>1.0242227732214382</c:v>
                </c:pt>
                <c:pt idx="9">
                  <c:v>1.0089643333969101</c:v>
                </c:pt>
                <c:pt idx="10">
                  <c:v>0.9994278085065802</c:v>
                </c:pt>
                <c:pt idx="11">
                  <c:v>1.0833492275414838</c:v>
                </c:pt>
                <c:pt idx="12">
                  <c:v>0.9994278085065802</c:v>
                </c:pt>
                <c:pt idx="13">
                  <c:v>0.9994278085065802</c:v>
                </c:pt>
                <c:pt idx="14">
                  <c:v>1.0680907877169559</c:v>
                </c:pt>
                <c:pt idx="15">
                  <c:v>1.0375739080679001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13'!$C$11:$C$26</c:f>
              <c:numCache>
                <c:formatCode>0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339</c:v>
                </c:pt>
                <c:pt idx="3">
                  <c:v>423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685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'TOC stap 13'!$I$11:$I$26</c:f>
              <c:numCache>
                <c:formatCode>0.00</c:formatCode>
                <c:ptCount val="16"/>
                <c:pt idx="0">
                  <c:v>1.0177379362960137</c:v>
                </c:pt>
                <c:pt idx="1">
                  <c:v>1.0177379362960137</c:v>
                </c:pt>
                <c:pt idx="2">
                  <c:v>1.0177379362960137</c:v>
                </c:pt>
                <c:pt idx="3">
                  <c:v>1.0177379362960137</c:v>
                </c:pt>
                <c:pt idx="4">
                  <c:v>1.0177379362960137</c:v>
                </c:pt>
                <c:pt idx="5">
                  <c:v>1.0177379362960137</c:v>
                </c:pt>
                <c:pt idx="6">
                  <c:v>1.0177379362960137</c:v>
                </c:pt>
                <c:pt idx="7">
                  <c:v>1.0177379362960137</c:v>
                </c:pt>
                <c:pt idx="8">
                  <c:v>1.0177379362960137</c:v>
                </c:pt>
                <c:pt idx="9">
                  <c:v>1.0177379362960137</c:v>
                </c:pt>
                <c:pt idx="10">
                  <c:v>1.0177379362960137</c:v>
                </c:pt>
                <c:pt idx="11">
                  <c:v>1.0177379362960137</c:v>
                </c:pt>
                <c:pt idx="12">
                  <c:v>1.0177379362960137</c:v>
                </c:pt>
                <c:pt idx="13">
                  <c:v>1.0177379362960137</c:v>
                </c:pt>
                <c:pt idx="14">
                  <c:v>1.0177379362960137</c:v>
                </c:pt>
                <c:pt idx="15">
                  <c:v>1.0177379362960137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64096"/>
        <c:axId val="119766016"/>
      </c:lineChart>
      <c:catAx>
        <c:axId val="11976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19766016"/>
        <c:crosses val="autoZero"/>
        <c:auto val="1"/>
        <c:lblAlgn val="ctr"/>
        <c:lblOffset val="100"/>
        <c:noMultiLvlLbl val="1"/>
      </c:catAx>
      <c:valAx>
        <c:axId val="119766016"/>
        <c:scaling>
          <c:orientation val="minMax"/>
          <c:max val="1.1000000000000001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19764096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9</xdr:row>
      <xdr:rowOff>190498</xdr:rowOff>
    </xdr:from>
    <xdr:to>
      <xdr:col>21</xdr:col>
      <xdr:colOff>82217</xdr:colOff>
      <xdr:row>27</xdr:row>
      <xdr:rowOff>147185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583404</xdr:colOff>
      <xdr:row>9</xdr:row>
      <xdr:rowOff>202400</xdr:rowOff>
    </xdr:from>
    <xdr:to>
      <xdr:col>21</xdr:col>
      <xdr:colOff>94123</xdr:colOff>
      <xdr:row>27</xdr:row>
      <xdr:rowOff>159087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309564</xdr:colOff>
      <xdr:row>10</xdr:row>
      <xdr:rowOff>47623</xdr:rowOff>
    </xdr:from>
    <xdr:to>
      <xdr:col>21</xdr:col>
      <xdr:colOff>427501</xdr:colOff>
      <xdr:row>28</xdr:row>
      <xdr:rowOff>4310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595310</xdr:colOff>
      <xdr:row>9</xdr:row>
      <xdr:rowOff>190498</xdr:rowOff>
    </xdr:from>
    <xdr:to>
      <xdr:col>21</xdr:col>
      <xdr:colOff>106029</xdr:colOff>
      <xdr:row>27</xdr:row>
      <xdr:rowOff>147185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80" zoomScaleNormal="80" workbookViewId="0">
      <selection activeCell="K32" sqref="K32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10" x14ac:dyDescent="0.25">
      <c r="C1" s="9" t="s">
        <v>5</v>
      </c>
      <c r="D1" s="14" t="s">
        <v>9</v>
      </c>
      <c r="E1" s="14"/>
      <c r="F1" s="3"/>
    </row>
    <row r="2" spans="1:10" ht="18" x14ac:dyDescent="0.25">
      <c r="C2" s="4" t="s">
        <v>3</v>
      </c>
      <c r="D2" s="21" t="s">
        <v>28</v>
      </c>
      <c r="E2" s="2" t="s">
        <v>4</v>
      </c>
    </row>
    <row r="3" spans="1:10" ht="18" x14ac:dyDescent="0.25">
      <c r="C3" s="4" t="s">
        <v>24</v>
      </c>
      <c r="D3" s="21" t="s">
        <v>31</v>
      </c>
      <c r="E3" s="2" t="s">
        <v>4</v>
      </c>
      <c r="F3" s="5"/>
    </row>
    <row r="4" spans="1:10" ht="18" x14ac:dyDescent="0.25">
      <c r="C4" s="4" t="s">
        <v>25</v>
      </c>
      <c r="D4" s="24" t="s">
        <v>32</v>
      </c>
      <c r="E4" s="2" t="s">
        <v>4</v>
      </c>
      <c r="F4" s="5"/>
    </row>
    <row r="5" spans="1:10" x14ac:dyDescent="0.25">
      <c r="C5" s="4" t="s">
        <v>26</v>
      </c>
      <c r="D5" s="19">
        <f>(D4/D3)*100</f>
        <v>3.9704769114307337</v>
      </c>
      <c r="E5" s="2" t="s">
        <v>2</v>
      </c>
      <c r="F5" s="5"/>
    </row>
    <row r="6" spans="1:10" x14ac:dyDescent="0.25">
      <c r="C6" s="4" t="s">
        <v>6</v>
      </c>
      <c r="D6" s="13">
        <v>16</v>
      </c>
      <c r="E6" s="5"/>
      <c r="F6" s="5"/>
    </row>
    <row r="7" spans="1:10" x14ac:dyDescent="0.25">
      <c r="C7" s="5"/>
      <c r="D7" s="5"/>
      <c r="E7" s="5"/>
      <c r="F7" s="5"/>
    </row>
    <row r="8" spans="1:10" x14ac:dyDescent="0.25">
      <c r="C8" s="5"/>
      <c r="D8" s="5"/>
      <c r="E8" s="5"/>
      <c r="F8" s="5"/>
    </row>
    <row r="9" spans="1:10" ht="31.5" x14ac:dyDescent="0.25">
      <c r="C9" s="5" t="s">
        <v>0</v>
      </c>
      <c r="D9" s="5" t="s">
        <v>13</v>
      </c>
      <c r="E9" s="18" t="s">
        <v>7</v>
      </c>
      <c r="F9" s="18" t="s">
        <v>8</v>
      </c>
    </row>
    <row r="10" spans="1:10" x14ac:dyDescent="0.25">
      <c r="A10" s="6"/>
      <c r="C10" s="17"/>
      <c r="D10" s="22"/>
      <c r="E10" s="22"/>
      <c r="F10" s="5"/>
    </row>
    <row r="11" spans="1:10" x14ac:dyDescent="0.25">
      <c r="B11" s="16"/>
      <c r="C11" s="17">
        <v>223</v>
      </c>
      <c r="D11" s="25">
        <v>49.9</v>
      </c>
      <c r="E11" s="26">
        <v>-1.4</v>
      </c>
      <c r="F11" s="20">
        <f t="shared" ref="F11:F26" si="0">((D11-$D$2)/$D$2)*100</f>
        <v>-4.8254815945069645</v>
      </c>
      <c r="H11" s="15">
        <f t="shared" ref="H11" si="1">(100+F11)/100</f>
        <v>0.95174518405493036</v>
      </c>
      <c r="I11" s="2">
        <f t="shared" ref="I11:I26" si="2">1+($D$3-$D$2)/$D$2</f>
        <v>1.0078199504100707</v>
      </c>
      <c r="J11" s="23"/>
    </row>
    <row r="12" spans="1:10" x14ac:dyDescent="0.25">
      <c r="B12" s="16"/>
      <c r="C12" s="17">
        <v>225</v>
      </c>
      <c r="D12" s="25">
        <v>53.4</v>
      </c>
      <c r="E12" s="26">
        <v>0.27</v>
      </c>
      <c r="F12" s="20">
        <f t="shared" si="0"/>
        <v>1.850085828724011</v>
      </c>
      <c r="H12" s="15">
        <f t="shared" ref="H12:H26" si="3">(100+F12)/100</f>
        <v>1.0185008582872401</v>
      </c>
      <c r="I12" s="2">
        <f t="shared" si="2"/>
        <v>1.0078199504100707</v>
      </c>
      <c r="J12" s="23"/>
    </row>
    <row r="13" spans="1:10" x14ac:dyDescent="0.25">
      <c r="A13" s="8"/>
      <c r="B13" s="17"/>
      <c r="C13" s="17">
        <v>339</v>
      </c>
      <c r="D13" s="25">
        <v>51</v>
      </c>
      <c r="E13" s="26">
        <v>-0.88</v>
      </c>
      <c r="F13" s="20">
        <f t="shared" si="0"/>
        <v>-2.727446118634369</v>
      </c>
      <c r="H13" s="15">
        <f t="shared" si="3"/>
        <v>0.9727255388136562</v>
      </c>
      <c r="I13" s="2">
        <f t="shared" si="2"/>
        <v>1.0078199504100707</v>
      </c>
      <c r="J13" s="23"/>
    </row>
    <row r="14" spans="1:10" x14ac:dyDescent="0.25">
      <c r="A14" s="7"/>
      <c r="C14" s="17">
        <v>423</v>
      </c>
      <c r="D14" s="25">
        <v>47.7</v>
      </c>
      <c r="E14" s="28">
        <v>-2.4500000000000002</v>
      </c>
      <c r="F14" s="20">
        <f t="shared" si="0"/>
        <v>-9.0215525462521402</v>
      </c>
      <c r="H14" s="15">
        <f t="shared" si="3"/>
        <v>0.90978447453747857</v>
      </c>
      <c r="I14" s="2">
        <f t="shared" si="2"/>
        <v>1.0078199504100707</v>
      </c>
      <c r="J14" s="23"/>
    </row>
    <row r="15" spans="1:10" x14ac:dyDescent="0.25">
      <c r="C15" s="17">
        <v>428</v>
      </c>
      <c r="D15" s="25">
        <v>53.5</v>
      </c>
      <c r="E15" s="26">
        <v>0.31</v>
      </c>
      <c r="F15" s="20">
        <f t="shared" si="0"/>
        <v>2.0408163265306127</v>
      </c>
      <c r="H15" s="15">
        <f t="shared" si="3"/>
        <v>1.0204081632653061</v>
      </c>
      <c r="I15" s="2">
        <f t="shared" si="2"/>
        <v>1.0078199504100707</v>
      </c>
      <c r="J15" s="23"/>
    </row>
    <row r="16" spans="1:10" x14ac:dyDescent="0.25">
      <c r="C16" s="17">
        <v>446</v>
      </c>
      <c r="D16" s="25">
        <v>55.1</v>
      </c>
      <c r="E16" s="26">
        <v>1.08</v>
      </c>
      <c r="F16" s="20">
        <f t="shared" si="0"/>
        <v>5.092504291436204</v>
      </c>
      <c r="H16" s="15">
        <f t="shared" si="3"/>
        <v>1.050925042914362</v>
      </c>
      <c r="I16" s="2">
        <f t="shared" si="2"/>
        <v>1.0078199504100707</v>
      </c>
      <c r="J16" s="23"/>
    </row>
    <row r="17" spans="3:10" x14ac:dyDescent="0.25">
      <c r="C17" s="17">
        <v>484</v>
      </c>
      <c r="D17" s="25">
        <v>51.1</v>
      </c>
      <c r="E17" s="26">
        <v>-0.83</v>
      </c>
      <c r="F17" s="20">
        <f t="shared" si="0"/>
        <v>-2.536715620827767</v>
      </c>
      <c r="H17" s="15">
        <f t="shared" si="3"/>
        <v>0.97463284379172233</v>
      </c>
      <c r="I17" s="2">
        <f t="shared" si="2"/>
        <v>1.0078199504100707</v>
      </c>
      <c r="J17" s="23"/>
    </row>
    <row r="18" spans="3:10" x14ac:dyDescent="0.25">
      <c r="C18" s="17">
        <v>509</v>
      </c>
      <c r="D18" s="25">
        <v>53.2</v>
      </c>
      <c r="E18" s="26">
        <v>0.17</v>
      </c>
      <c r="F18" s="20">
        <f t="shared" si="0"/>
        <v>1.4686248331108205</v>
      </c>
      <c r="H18" s="15">
        <f t="shared" si="3"/>
        <v>1.0146862483311083</v>
      </c>
      <c r="I18" s="2">
        <f t="shared" si="2"/>
        <v>1.0078199504100707</v>
      </c>
      <c r="J18" s="23"/>
    </row>
    <row r="19" spans="3:10" x14ac:dyDescent="0.25">
      <c r="C19" s="17">
        <v>512</v>
      </c>
      <c r="D19" s="25">
        <v>53.4</v>
      </c>
      <c r="E19" s="26">
        <v>0.27</v>
      </c>
      <c r="F19" s="20">
        <f t="shared" si="0"/>
        <v>1.850085828724011</v>
      </c>
      <c r="H19" s="15">
        <f t="shared" si="3"/>
        <v>1.0185008582872401</v>
      </c>
      <c r="I19" s="2">
        <f t="shared" si="2"/>
        <v>1.0078199504100707</v>
      </c>
      <c r="J19" s="23"/>
    </row>
    <row r="20" spans="3:10" x14ac:dyDescent="0.25">
      <c r="C20" s="17">
        <v>579</v>
      </c>
      <c r="D20" s="25">
        <v>53</v>
      </c>
      <c r="E20" s="26">
        <v>0.08</v>
      </c>
      <c r="F20" s="20">
        <f t="shared" si="0"/>
        <v>1.0871638374976165</v>
      </c>
      <c r="H20" s="15">
        <f t="shared" si="3"/>
        <v>1.0108716383749761</v>
      </c>
      <c r="I20" s="2">
        <f t="shared" si="2"/>
        <v>1.0078199504100707</v>
      </c>
      <c r="J20" s="23"/>
    </row>
    <row r="21" spans="3:10" x14ac:dyDescent="0.25">
      <c r="C21" s="17">
        <v>591</v>
      </c>
      <c r="D21" s="25">
        <v>52.4</v>
      </c>
      <c r="E21" s="26">
        <v>-0.21</v>
      </c>
      <c r="F21" s="20">
        <f t="shared" si="0"/>
        <v>-5.7219149341981954E-2</v>
      </c>
      <c r="H21" s="15">
        <f t="shared" si="3"/>
        <v>0.9994278085065802</v>
      </c>
      <c r="I21" s="2">
        <f t="shared" si="2"/>
        <v>1.0078199504100707</v>
      </c>
      <c r="J21" s="23"/>
    </row>
    <row r="22" spans="3:10" x14ac:dyDescent="0.25">
      <c r="C22" s="17">
        <v>644</v>
      </c>
      <c r="D22" s="25">
        <v>55.1</v>
      </c>
      <c r="E22" s="26">
        <v>1.08</v>
      </c>
      <c r="F22" s="20">
        <f t="shared" si="0"/>
        <v>5.092504291436204</v>
      </c>
      <c r="H22" s="15">
        <f t="shared" si="3"/>
        <v>1.050925042914362</v>
      </c>
      <c r="I22" s="2">
        <f t="shared" si="2"/>
        <v>1.0078199504100707</v>
      </c>
      <c r="J22" s="23"/>
    </row>
    <row r="23" spans="3:10" x14ac:dyDescent="0.25">
      <c r="C23" s="17">
        <v>685</v>
      </c>
      <c r="D23" s="25">
        <v>51.5</v>
      </c>
      <c r="E23" s="26">
        <v>-0.64</v>
      </c>
      <c r="F23" s="20">
        <f t="shared" si="0"/>
        <v>-1.7737936296013728</v>
      </c>
      <c r="H23" s="15">
        <f t="shared" si="3"/>
        <v>0.98226206370398628</v>
      </c>
      <c r="I23" s="2">
        <f t="shared" si="2"/>
        <v>1.0078199504100707</v>
      </c>
      <c r="J23" s="23"/>
    </row>
    <row r="24" spans="3:10" x14ac:dyDescent="0.25">
      <c r="C24" s="17">
        <v>689</v>
      </c>
      <c r="D24" s="25">
        <v>52.5</v>
      </c>
      <c r="E24" s="26">
        <v>-0.16</v>
      </c>
      <c r="F24" s="20">
        <f t="shared" si="0"/>
        <v>0.13351134846462004</v>
      </c>
      <c r="H24" s="15">
        <f t="shared" si="3"/>
        <v>1.0013351134846462</v>
      </c>
      <c r="I24" s="2">
        <f t="shared" si="2"/>
        <v>1.0078199504100707</v>
      </c>
      <c r="J24" s="23"/>
    </row>
    <row r="25" spans="3:10" x14ac:dyDescent="0.25">
      <c r="C25" s="17">
        <v>744</v>
      </c>
      <c r="D25" s="25">
        <v>55.9</v>
      </c>
      <c r="E25" s="26">
        <v>1.46</v>
      </c>
      <c r="F25" s="20">
        <f t="shared" si="0"/>
        <v>6.6183482738889925</v>
      </c>
      <c r="H25" s="15">
        <f t="shared" si="3"/>
        <v>1.0661834827388901</v>
      </c>
      <c r="I25" s="2">
        <f t="shared" si="2"/>
        <v>1.0078199504100707</v>
      </c>
    </row>
    <row r="26" spans="3:10" x14ac:dyDescent="0.25">
      <c r="C26" s="17">
        <v>904</v>
      </c>
      <c r="D26" s="25">
        <v>54.7</v>
      </c>
      <c r="E26" s="26">
        <v>0.89</v>
      </c>
      <c r="F26" s="20">
        <f t="shared" si="0"/>
        <v>4.3295823002098093</v>
      </c>
      <c r="H26" s="15">
        <f t="shared" si="3"/>
        <v>1.0432958230020981</v>
      </c>
      <c r="I26" s="2">
        <f t="shared" si="2"/>
        <v>1.0078199504100707</v>
      </c>
    </row>
    <row r="27" spans="3:10" x14ac:dyDescent="0.25">
      <c r="C27" s="1"/>
      <c r="E27" s="1"/>
      <c r="F27" s="1"/>
    </row>
    <row r="31" spans="3:10" x14ac:dyDescent="0.25">
      <c r="C31" s="1"/>
      <c r="E31" s="1"/>
      <c r="F31" s="1"/>
    </row>
    <row r="33" spans="3:8" x14ac:dyDescent="0.25">
      <c r="E33" s="1"/>
      <c r="F33" s="1"/>
    </row>
    <row r="34" spans="3:8" x14ac:dyDescent="0.25">
      <c r="E34" s="1"/>
      <c r="F34" s="1"/>
    </row>
    <row r="35" spans="3:8" x14ac:dyDescent="0.25">
      <c r="E35" s="1"/>
      <c r="F35" s="1"/>
    </row>
    <row r="36" spans="3:8" x14ac:dyDescent="0.25">
      <c r="E36" s="1"/>
      <c r="F36" s="1"/>
    </row>
    <row r="37" spans="3:8" x14ac:dyDescent="0.25">
      <c r="E37" s="1"/>
      <c r="F37" s="1"/>
    </row>
    <row r="38" spans="3:8" x14ac:dyDescent="0.25">
      <c r="C38" s="1"/>
      <c r="F38" s="1"/>
      <c r="G38" s="1"/>
      <c r="H38" s="2" t="s">
        <v>1</v>
      </c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80" zoomScaleNormal="80" workbookViewId="0">
      <selection activeCell="H36" sqref="H36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6.42578125" style="2" customWidth="1"/>
    <col min="7" max="7" width="9.140625" style="2"/>
    <col min="8" max="8" width="14.85546875" style="2" bestFit="1" customWidth="1"/>
    <col min="9" max="16384" width="9.140625" style="2"/>
  </cols>
  <sheetData>
    <row r="1" spans="1:10" x14ac:dyDescent="0.25">
      <c r="C1" s="9" t="s">
        <v>5</v>
      </c>
      <c r="D1" s="14" t="s">
        <v>10</v>
      </c>
      <c r="E1" s="14"/>
      <c r="F1" s="3"/>
    </row>
    <row r="2" spans="1:10" ht="18" x14ac:dyDescent="0.25">
      <c r="C2" s="4" t="s">
        <v>3</v>
      </c>
      <c r="D2" s="10" t="s">
        <v>29</v>
      </c>
      <c r="E2" s="2" t="s">
        <v>4</v>
      </c>
    </row>
    <row r="3" spans="1:10" ht="18" x14ac:dyDescent="0.25">
      <c r="C3" s="4" t="s">
        <v>24</v>
      </c>
      <c r="D3" s="21" t="s">
        <v>33</v>
      </c>
      <c r="E3" s="2" t="s">
        <v>4</v>
      </c>
      <c r="F3" s="5"/>
    </row>
    <row r="4" spans="1:10" ht="18" x14ac:dyDescent="0.25">
      <c r="C4" s="4" t="s">
        <v>25</v>
      </c>
      <c r="D4" s="12" t="s">
        <v>34</v>
      </c>
      <c r="E4" s="2" t="s">
        <v>4</v>
      </c>
      <c r="F4" s="5"/>
    </row>
    <row r="5" spans="1:10" x14ac:dyDescent="0.25">
      <c r="C5" s="4" t="s">
        <v>26</v>
      </c>
      <c r="D5" s="19">
        <f>(D4/D3)*100</f>
        <v>2.8719409555872066</v>
      </c>
      <c r="E5" s="2" t="s">
        <v>2</v>
      </c>
      <c r="F5" s="5"/>
    </row>
    <row r="6" spans="1:10" x14ac:dyDescent="0.25">
      <c r="C6" s="4" t="s">
        <v>6</v>
      </c>
      <c r="D6" s="13">
        <v>16</v>
      </c>
      <c r="E6" s="5"/>
      <c r="F6" s="5"/>
    </row>
    <row r="7" spans="1:10" x14ac:dyDescent="0.25">
      <c r="C7" s="5"/>
      <c r="D7" s="5"/>
      <c r="E7" s="5"/>
      <c r="F7" s="5"/>
    </row>
    <row r="8" spans="1:10" x14ac:dyDescent="0.25">
      <c r="C8" s="5"/>
      <c r="D8" s="5"/>
      <c r="E8" s="5"/>
      <c r="F8" s="5"/>
    </row>
    <row r="9" spans="1:10" ht="31.5" x14ac:dyDescent="0.25">
      <c r="C9" s="5" t="s">
        <v>0</v>
      </c>
      <c r="D9" s="5" t="s">
        <v>13</v>
      </c>
      <c r="E9" s="18" t="s">
        <v>7</v>
      </c>
      <c r="F9" s="18" t="s">
        <v>8</v>
      </c>
    </row>
    <row r="10" spans="1:10" x14ac:dyDescent="0.25">
      <c r="A10" s="6"/>
      <c r="D10" s="22"/>
      <c r="E10" s="22"/>
      <c r="F10" s="5"/>
    </row>
    <row r="11" spans="1:10" x14ac:dyDescent="0.25">
      <c r="C11" s="17">
        <v>223</v>
      </c>
      <c r="D11" s="25">
        <v>71.599999999999994</v>
      </c>
      <c r="E11" s="28">
        <v>-2.54</v>
      </c>
      <c r="F11" s="20">
        <f t="shared" ref="F11:F26" si="0">((D11-$D$2)/$D$2)*100</f>
        <v>-6.5518141477421175</v>
      </c>
      <c r="H11" s="15">
        <f t="shared" ref="H11" si="1">(100+F11)/100</f>
        <v>0.93448185852257881</v>
      </c>
      <c r="I11" s="2">
        <f t="shared" ref="I11:I26" si="2">1+($D$3-$D$2)/$D$2</f>
        <v>1.0079613677890891</v>
      </c>
      <c r="J11" s="23"/>
    </row>
    <row r="12" spans="1:10" x14ac:dyDescent="0.25">
      <c r="C12" s="17">
        <v>225</v>
      </c>
      <c r="D12" s="25">
        <v>78</v>
      </c>
      <c r="E12" s="26">
        <v>0.35</v>
      </c>
      <c r="F12" s="20">
        <f t="shared" si="0"/>
        <v>1.8010963194988194</v>
      </c>
      <c r="H12" s="15">
        <f t="shared" ref="H12:H26" si="3">(100+F12)/100</f>
        <v>1.0180109631949883</v>
      </c>
      <c r="I12" s="2">
        <f t="shared" si="2"/>
        <v>1.0079613677890891</v>
      </c>
      <c r="J12" s="23"/>
    </row>
    <row r="13" spans="1:10" x14ac:dyDescent="0.25">
      <c r="C13" s="17">
        <v>339</v>
      </c>
      <c r="D13" s="25">
        <v>75.7</v>
      </c>
      <c r="E13" s="26">
        <v>-0.69</v>
      </c>
      <c r="F13" s="20">
        <f t="shared" si="0"/>
        <v>-1.2007308796658858</v>
      </c>
      <c r="H13" s="15">
        <f t="shared" si="3"/>
        <v>0.98799269120334121</v>
      </c>
      <c r="I13" s="2">
        <f t="shared" si="2"/>
        <v>1.0079613677890891</v>
      </c>
      <c r="J13" s="23"/>
    </row>
    <row r="14" spans="1:10" x14ac:dyDescent="0.25">
      <c r="A14" s="7"/>
      <c r="C14" s="17">
        <v>423</v>
      </c>
      <c r="D14" s="25">
        <v>79.3</v>
      </c>
      <c r="E14" s="26">
        <v>0.93</v>
      </c>
      <c r="F14" s="20">
        <f t="shared" si="0"/>
        <v>3.4977812581571297</v>
      </c>
      <c r="H14" s="15">
        <f t="shared" si="3"/>
        <v>1.0349778125815714</v>
      </c>
      <c r="I14" s="2">
        <f t="shared" si="2"/>
        <v>1.0079613677890891</v>
      </c>
      <c r="J14" s="23"/>
    </row>
    <row r="15" spans="1:10" x14ac:dyDescent="0.25">
      <c r="A15" s="8"/>
      <c r="C15" s="17">
        <v>428</v>
      </c>
      <c r="D15" s="25">
        <v>77</v>
      </c>
      <c r="E15" s="26">
        <v>-0.1</v>
      </c>
      <c r="F15" s="20">
        <f t="shared" si="0"/>
        <v>0.49595405899242423</v>
      </c>
      <c r="H15" s="15">
        <f t="shared" si="3"/>
        <v>1.0049595405899243</v>
      </c>
      <c r="I15" s="2">
        <f t="shared" si="2"/>
        <v>1.0079613677890891</v>
      </c>
      <c r="J15" s="23"/>
    </row>
    <row r="16" spans="1:10" x14ac:dyDescent="0.25">
      <c r="C16" s="17">
        <v>446</v>
      </c>
      <c r="D16" s="25">
        <v>77.900000000000006</v>
      </c>
      <c r="E16" s="26">
        <v>0.3</v>
      </c>
      <c r="F16" s="20">
        <f t="shared" si="0"/>
        <v>1.6705820934481874</v>
      </c>
      <c r="H16" s="15">
        <f t="shared" si="3"/>
        <v>1.0167058209344819</v>
      </c>
      <c r="I16" s="2">
        <f t="shared" si="2"/>
        <v>1.0079613677890891</v>
      </c>
      <c r="J16" s="23"/>
    </row>
    <row r="17" spans="3:10" x14ac:dyDescent="0.25">
      <c r="C17" s="17">
        <v>484</v>
      </c>
      <c r="D17" s="25">
        <v>75.400000000000006</v>
      </c>
      <c r="E17" s="26">
        <v>-0.83</v>
      </c>
      <c r="F17" s="20">
        <f t="shared" si="0"/>
        <v>-1.5922735578178007</v>
      </c>
      <c r="H17" s="15">
        <f t="shared" si="3"/>
        <v>0.98407726442182197</v>
      </c>
      <c r="I17" s="2">
        <f t="shared" si="2"/>
        <v>1.0079613677890891</v>
      </c>
      <c r="J17" s="23"/>
    </row>
    <row r="18" spans="3:10" x14ac:dyDescent="0.25">
      <c r="C18" s="17">
        <v>509</v>
      </c>
      <c r="D18" s="25">
        <v>76</v>
      </c>
      <c r="E18" s="26">
        <v>-0.55000000000000004</v>
      </c>
      <c r="F18" s="20">
        <f t="shared" si="0"/>
        <v>-0.80918820151397086</v>
      </c>
      <c r="H18" s="15">
        <f t="shared" si="3"/>
        <v>0.99190811798486023</v>
      </c>
      <c r="I18" s="2">
        <f t="shared" si="2"/>
        <v>1.0079613677890891</v>
      </c>
      <c r="J18" s="23"/>
    </row>
    <row r="19" spans="3:10" x14ac:dyDescent="0.25">
      <c r="C19" s="17">
        <v>512</v>
      </c>
      <c r="D19" s="25">
        <v>76.7</v>
      </c>
      <c r="E19" s="26">
        <v>-0.24</v>
      </c>
      <c r="F19" s="20">
        <f t="shared" si="0"/>
        <v>0.10441138084050938</v>
      </c>
      <c r="H19" s="15">
        <f t="shared" si="3"/>
        <v>1.001044113808405</v>
      </c>
      <c r="I19" s="2">
        <f t="shared" si="2"/>
        <v>1.0079613677890891</v>
      </c>
      <c r="J19" s="23"/>
    </row>
    <row r="20" spans="3:10" x14ac:dyDescent="0.25">
      <c r="C20" s="17">
        <v>579</v>
      </c>
      <c r="D20" s="25">
        <v>74.400000000000006</v>
      </c>
      <c r="E20" s="26">
        <v>-1.28</v>
      </c>
      <c r="F20" s="20">
        <f t="shared" si="0"/>
        <v>-2.8974158183241956</v>
      </c>
      <c r="H20" s="15">
        <f t="shared" si="3"/>
        <v>0.97102584181675811</v>
      </c>
      <c r="I20" s="2">
        <f t="shared" si="2"/>
        <v>1.0079613677890891</v>
      </c>
      <c r="J20" s="23"/>
    </row>
    <row r="21" spans="3:10" x14ac:dyDescent="0.25">
      <c r="C21" s="17">
        <v>591</v>
      </c>
      <c r="D21" s="25">
        <v>77</v>
      </c>
      <c r="E21" s="26">
        <v>-0.1</v>
      </c>
      <c r="F21" s="20">
        <f t="shared" si="0"/>
        <v>0.49595405899242423</v>
      </c>
      <c r="H21" s="15">
        <f t="shared" si="3"/>
        <v>1.0049595405899243</v>
      </c>
      <c r="I21" s="2">
        <f t="shared" si="2"/>
        <v>1.0079613677890891</v>
      </c>
      <c r="J21" s="23"/>
    </row>
    <row r="22" spans="3:10" x14ac:dyDescent="0.25">
      <c r="C22" s="17">
        <v>644</v>
      </c>
      <c r="D22" s="25">
        <v>78.5</v>
      </c>
      <c r="E22" s="26">
        <v>0.56999999999999995</v>
      </c>
      <c r="F22" s="20">
        <f t="shared" si="0"/>
        <v>2.4536674497520168</v>
      </c>
      <c r="H22" s="15">
        <f t="shared" si="3"/>
        <v>1.0245366744975202</v>
      </c>
      <c r="I22" s="2">
        <f t="shared" si="2"/>
        <v>1.0079613677890891</v>
      </c>
      <c r="J22" s="23"/>
    </row>
    <row r="23" spans="3:10" x14ac:dyDescent="0.25">
      <c r="C23" s="17">
        <v>685</v>
      </c>
      <c r="D23" s="25">
        <v>80.5</v>
      </c>
      <c r="E23" s="26">
        <v>1.47</v>
      </c>
      <c r="F23" s="20">
        <f t="shared" si="0"/>
        <v>5.0639519707648075</v>
      </c>
      <c r="H23" s="15">
        <f t="shared" si="3"/>
        <v>1.0506395197076481</v>
      </c>
      <c r="I23" s="2">
        <f t="shared" si="2"/>
        <v>1.0079613677890891</v>
      </c>
      <c r="J23" s="23"/>
    </row>
    <row r="24" spans="3:10" x14ac:dyDescent="0.25">
      <c r="C24" s="17">
        <v>689</v>
      </c>
      <c r="D24" s="25">
        <v>76.400000000000006</v>
      </c>
      <c r="E24" s="26">
        <v>-0.37</v>
      </c>
      <c r="F24" s="20">
        <f t="shared" si="0"/>
        <v>-0.28713129731140546</v>
      </c>
      <c r="H24" s="15">
        <f t="shared" si="3"/>
        <v>0.99712868702688595</v>
      </c>
      <c r="I24" s="2">
        <f t="shared" si="2"/>
        <v>1.0079613677890891</v>
      </c>
      <c r="J24" s="23"/>
    </row>
    <row r="25" spans="3:10" x14ac:dyDescent="0.25">
      <c r="C25" s="17">
        <v>744</v>
      </c>
      <c r="D25" s="25">
        <v>81.5</v>
      </c>
      <c r="E25" s="26">
        <v>1.93</v>
      </c>
      <c r="F25" s="20">
        <f t="shared" si="0"/>
        <v>6.3690942312712027</v>
      </c>
      <c r="H25" s="15">
        <f t="shared" si="3"/>
        <v>1.0636909423127121</v>
      </c>
      <c r="I25" s="2">
        <f t="shared" si="2"/>
        <v>1.0079613677890891</v>
      </c>
    </row>
    <row r="26" spans="3:10" x14ac:dyDescent="0.25">
      <c r="C26" s="17">
        <v>904</v>
      </c>
      <c r="D26" s="25">
        <v>78.400000000000006</v>
      </c>
      <c r="E26" s="26">
        <v>0.53</v>
      </c>
      <c r="F26" s="20">
        <f t="shared" si="0"/>
        <v>2.323153223701385</v>
      </c>
      <c r="H26" s="15">
        <f t="shared" si="3"/>
        <v>1.0232315322370138</v>
      </c>
      <c r="I26" s="2">
        <f t="shared" si="2"/>
        <v>1.0079613677890891</v>
      </c>
    </row>
    <row r="27" spans="3:10" x14ac:dyDescent="0.25">
      <c r="E27" s="1"/>
    </row>
    <row r="28" spans="3:10" x14ac:dyDescent="0.25">
      <c r="E28" s="1"/>
    </row>
    <row r="29" spans="3:10" x14ac:dyDescent="0.25">
      <c r="E29" s="1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80" zoomScaleNormal="80" workbookViewId="0">
      <selection activeCell="L29" sqref="L29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10" x14ac:dyDescent="0.25">
      <c r="C1" s="9" t="s">
        <v>5</v>
      </c>
      <c r="D1" s="14" t="s">
        <v>12</v>
      </c>
      <c r="E1" s="14"/>
      <c r="F1" s="3"/>
    </row>
    <row r="2" spans="1:10" ht="18" x14ac:dyDescent="0.25">
      <c r="C2" s="4" t="s">
        <v>3</v>
      </c>
      <c r="D2" s="10" t="s">
        <v>30</v>
      </c>
      <c r="E2" s="2" t="s">
        <v>4</v>
      </c>
    </row>
    <row r="3" spans="1:10" ht="18" x14ac:dyDescent="0.25">
      <c r="C3" s="4" t="s">
        <v>24</v>
      </c>
      <c r="D3" s="11" t="s">
        <v>35</v>
      </c>
      <c r="E3" s="2" t="s">
        <v>4</v>
      </c>
      <c r="F3" s="5"/>
    </row>
    <row r="4" spans="1:10" ht="18" x14ac:dyDescent="0.25">
      <c r="C4" s="4" t="s">
        <v>25</v>
      </c>
      <c r="D4" s="12" t="s">
        <v>36</v>
      </c>
      <c r="E4" s="2" t="s">
        <v>4</v>
      </c>
      <c r="F4" s="5"/>
    </row>
    <row r="5" spans="1:10" x14ac:dyDescent="0.25">
      <c r="C5" s="4" t="s">
        <v>26</v>
      </c>
      <c r="D5" s="19">
        <f>(D4/D3)*100</f>
        <v>2.4097123036115082</v>
      </c>
      <c r="E5" s="2" t="s">
        <v>2</v>
      </c>
      <c r="F5" s="5"/>
    </row>
    <row r="6" spans="1:10" x14ac:dyDescent="0.25">
      <c r="C6" s="4" t="s">
        <v>6</v>
      </c>
      <c r="D6" s="13">
        <v>16</v>
      </c>
      <c r="E6" s="5"/>
      <c r="F6" s="5"/>
    </row>
    <row r="7" spans="1:10" x14ac:dyDescent="0.25">
      <c r="C7" s="5"/>
      <c r="D7" s="5"/>
      <c r="E7" s="5"/>
      <c r="F7" s="5"/>
    </row>
    <row r="8" spans="1:10" x14ac:dyDescent="0.25">
      <c r="C8" s="5"/>
      <c r="D8" s="5"/>
      <c r="E8" s="5"/>
      <c r="F8" s="5"/>
    </row>
    <row r="9" spans="1:10" ht="31.5" x14ac:dyDescent="0.25">
      <c r="C9" s="5" t="s">
        <v>0</v>
      </c>
      <c r="D9" s="5" t="s">
        <v>13</v>
      </c>
      <c r="E9" s="18" t="s">
        <v>7</v>
      </c>
      <c r="F9" s="18" t="s">
        <v>8</v>
      </c>
    </row>
    <row r="10" spans="1:10" x14ac:dyDescent="0.25">
      <c r="A10" s="6"/>
      <c r="D10" s="22"/>
      <c r="E10" s="22"/>
      <c r="F10" s="5"/>
    </row>
    <row r="11" spans="1:10" x14ac:dyDescent="0.25">
      <c r="A11" s="8"/>
      <c r="B11" s="8"/>
      <c r="C11" s="17">
        <v>223</v>
      </c>
      <c r="D11" s="25">
        <v>92.9</v>
      </c>
      <c r="E11" s="28">
        <v>-2.17</v>
      </c>
      <c r="F11" s="20">
        <f t="shared" ref="F11:F26" si="0">((D11-$D$2)/$D$2)*100</f>
        <v>-5.7331303906646287</v>
      </c>
      <c r="H11" s="15">
        <f t="shared" ref="H11" si="1">(100+F11)/100</f>
        <v>0.94266869609335369</v>
      </c>
      <c r="I11" s="2">
        <f t="shared" ref="I11:I26" si="2">1+($D$3-$D$2)/$D$2</f>
        <v>0.99462201927955352</v>
      </c>
      <c r="J11" s="23"/>
    </row>
    <row r="12" spans="1:10" x14ac:dyDescent="0.25">
      <c r="C12" s="17">
        <v>225</v>
      </c>
      <c r="D12" s="25">
        <v>98.7</v>
      </c>
      <c r="E12" s="26">
        <v>0.28999999999999998</v>
      </c>
      <c r="F12" s="20">
        <f t="shared" si="0"/>
        <v>0.15220700152207581</v>
      </c>
      <c r="H12" s="15">
        <f t="shared" ref="H12:H26" si="3">(100+F12)/100</f>
        <v>1.0015220700152208</v>
      </c>
      <c r="I12" s="2">
        <f t="shared" si="2"/>
        <v>0.99462201927955352</v>
      </c>
      <c r="J12" s="23"/>
    </row>
    <row r="13" spans="1:10" x14ac:dyDescent="0.25">
      <c r="A13" s="7"/>
      <c r="B13" s="17"/>
      <c r="C13" s="17">
        <v>339</v>
      </c>
      <c r="D13" s="25">
        <v>96.4</v>
      </c>
      <c r="E13" s="26">
        <v>-0.69</v>
      </c>
      <c r="F13" s="20">
        <f t="shared" si="0"/>
        <v>-2.1816336884829952</v>
      </c>
      <c r="H13" s="15">
        <f t="shared" si="3"/>
        <v>0.97818366311517013</v>
      </c>
      <c r="I13" s="2">
        <f t="shared" si="2"/>
        <v>0.99462201927955352</v>
      </c>
      <c r="J13" s="23"/>
    </row>
    <row r="14" spans="1:10" x14ac:dyDescent="0.25">
      <c r="A14" s="7"/>
      <c r="C14" s="17">
        <v>423</v>
      </c>
      <c r="D14" s="25">
        <v>92.4</v>
      </c>
      <c r="E14" s="28">
        <v>-2.38</v>
      </c>
      <c r="F14" s="20">
        <f t="shared" si="0"/>
        <v>-6.2404870624048616</v>
      </c>
      <c r="H14" s="15">
        <f t="shared" si="3"/>
        <v>0.93759512937595135</v>
      </c>
      <c r="I14" s="2">
        <f t="shared" si="2"/>
        <v>0.99462201927955352</v>
      </c>
      <c r="J14" s="23"/>
    </row>
    <row r="15" spans="1:10" x14ac:dyDescent="0.25">
      <c r="A15" s="8"/>
      <c r="C15" s="17">
        <v>428</v>
      </c>
      <c r="D15" s="25">
        <v>99.7</v>
      </c>
      <c r="E15" s="26">
        <v>0.71</v>
      </c>
      <c r="F15" s="20">
        <f t="shared" si="0"/>
        <v>1.1669203450025427</v>
      </c>
      <c r="H15" s="15">
        <f t="shared" si="3"/>
        <v>1.0116692034500254</v>
      </c>
      <c r="I15" s="2">
        <f t="shared" si="2"/>
        <v>0.99462201927955352</v>
      </c>
      <c r="J15" s="23"/>
    </row>
    <row r="16" spans="1:10" x14ac:dyDescent="0.25">
      <c r="C16" s="17">
        <v>446</v>
      </c>
      <c r="D16" s="25">
        <v>99</v>
      </c>
      <c r="E16" s="26">
        <v>0.41</v>
      </c>
      <c r="F16" s="20">
        <f t="shared" si="0"/>
        <v>0.45662100456621296</v>
      </c>
      <c r="H16" s="15">
        <f t="shared" si="3"/>
        <v>1.0045662100456623</v>
      </c>
      <c r="I16" s="2">
        <f t="shared" si="2"/>
        <v>0.99462201927955352</v>
      </c>
      <c r="J16" s="23"/>
    </row>
    <row r="17" spans="3:10" x14ac:dyDescent="0.25">
      <c r="C17" s="17">
        <v>484</v>
      </c>
      <c r="D17" s="25">
        <v>96.6</v>
      </c>
      <c r="E17" s="26">
        <v>-0.6</v>
      </c>
      <c r="F17" s="20">
        <f t="shared" si="0"/>
        <v>-1.9786910197869132</v>
      </c>
      <c r="H17" s="15">
        <f t="shared" si="3"/>
        <v>0.98021308980213095</v>
      </c>
      <c r="I17" s="2">
        <f t="shared" si="2"/>
        <v>0.99462201927955352</v>
      </c>
      <c r="J17" s="23"/>
    </row>
    <row r="18" spans="3:10" x14ac:dyDescent="0.25">
      <c r="C18" s="17">
        <v>509</v>
      </c>
      <c r="D18" s="25">
        <v>96.1</v>
      </c>
      <c r="E18" s="26">
        <v>-0.81</v>
      </c>
      <c r="F18" s="20">
        <f t="shared" si="0"/>
        <v>-2.4860476915271468</v>
      </c>
      <c r="H18" s="15">
        <f t="shared" si="3"/>
        <v>0.97513952308472851</v>
      </c>
      <c r="I18" s="2">
        <f t="shared" si="2"/>
        <v>0.99462201927955352</v>
      </c>
      <c r="J18" s="23"/>
    </row>
    <row r="19" spans="3:10" x14ac:dyDescent="0.25">
      <c r="C19" s="17">
        <v>512</v>
      </c>
      <c r="D19" s="25">
        <v>98.5</v>
      </c>
      <c r="E19" s="26">
        <v>0.2</v>
      </c>
      <c r="F19" s="20">
        <f t="shared" si="0"/>
        <v>-5.0735667174020449E-2</v>
      </c>
      <c r="H19" s="15">
        <f t="shared" si="3"/>
        <v>0.99949264332825971</v>
      </c>
      <c r="I19" s="2">
        <f t="shared" si="2"/>
        <v>0.99462201927955352</v>
      </c>
      <c r="J19" s="23"/>
    </row>
    <row r="20" spans="3:10" x14ac:dyDescent="0.25">
      <c r="C20" s="17">
        <v>579</v>
      </c>
      <c r="D20" s="25">
        <v>96.9</v>
      </c>
      <c r="E20" s="26">
        <v>-0.47</v>
      </c>
      <c r="F20" s="20">
        <f t="shared" si="0"/>
        <v>-1.6742770167427614</v>
      </c>
      <c r="H20" s="15">
        <f t="shared" si="3"/>
        <v>0.98325722983257235</v>
      </c>
      <c r="I20" s="2">
        <f t="shared" si="2"/>
        <v>0.99462201927955352</v>
      </c>
      <c r="J20" s="23"/>
    </row>
    <row r="21" spans="3:10" x14ac:dyDescent="0.25">
      <c r="C21" s="17">
        <v>591</v>
      </c>
      <c r="D21" s="25">
        <v>98</v>
      </c>
      <c r="E21" s="26">
        <v>-0.01</v>
      </c>
      <c r="F21" s="20">
        <f t="shared" si="0"/>
        <v>-0.5580923389142538</v>
      </c>
      <c r="H21" s="15">
        <f t="shared" si="3"/>
        <v>0.99441907661085749</v>
      </c>
      <c r="I21" s="2">
        <f t="shared" si="2"/>
        <v>0.99462201927955352</v>
      </c>
      <c r="J21" s="23"/>
    </row>
    <row r="22" spans="3:10" x14ac:dyDescent="0.25">
      <c r="C22" s="17">
        <v>644</v>
      </c>
      <c r="D22" s="25">
        <v>101</v>
      </c>
      <c r="E22" s="26">
        <v>1.26</v>
      </c>
      <c r="F22" s="20">
        <f t="shared" si="0"/>
        <v>2.4860476915271468</v>
      </c>
      <c r="H22" s="15">
        <f t="shared" si="3"/>
        <v>1.0248604769152714</v>
      </c>
      <c r="I22" s="2">
        <f t="shared" si="2"/>
        <v>0.99462201927955352</v>
      </c>
      <c r="J22" s="23"/>
    </row>
    <row r="23" spans="3:10" x14ac:dyDescent="0.25">
      <c r="C23" s="17">
        <v>685</v>
      </c>
      <c r="D23" s="25">
        <v>98.1</v>
      </c>
      <c r="E23" s="26">
        <v>0.03</v>
      </c>
      <c r="F23" s="20">
        <f t="shared" si="0"/>
        <v>-0.45662100456621296</v>
      </c>
      <c r="H23" s="15">
        <f t="shared" si="3"/>
        <v>0.99543378995433784</v>
      </c>
      <c r="I23" s="2">
        <f t="shared" si="2"/>
        <v>0.99462201927955352</v>
      </c>
      <c r="J23" s="23"/>
    </row>
    <row r="24" spans="3:10" x14ac:dyDescent="0.25">
      <c r="C24" s="17">
        <v>689</v>
      </c>
      <c r="D24" s="25">
        <v>98.8</v>
      </c>
      <c r="E24" s="26">
        <v>0.33</v>
      </c>
      <c r="F24" s="20">
        <f t="shared" si="0"/>
        <v>0.25367833587011668</v>
      </c>
      <c r="H24" s="15">
        <f t="shared" si="3"/>
        <v>1.0025367833587011</v>
      </c>
      <c r="I24" s="2">
        <f t="shared" si="2"/>
        <v>0.99462201927955352</v>
      </c>
      <c r="J24" s="23"/>
    </row>
    <row r="25" spans="3:10" x14ac:dyDescent="0.25">
      <c r="C25" s="17">
        <v>744</v>
      </c>
      <c r="D25" s="25">
        <v>104</v>
      </c>
      <c r="E25" s="28">
        <v>2.5299999999999998</v>
      </c>
      <c r="F25" s="20">
        <f t="shared" si="0"/>
        <v>5.5301877219685469</v>
      </c>
      <c r="H25" s="15">
        <f t="shared" si="3"/>
        <v>1.0553018772196854</v>
      </c>
      <c r="I25" s="2">
        <f t="shared" si="2"/>
        <v>0.99462201927955352</v>
      </c>
    </row>
    <row r="26" spans="3:10" x14ac:dyDescent="0.25">
      <c r="C26" s="17">
        <v>904</v>
      </c>
      <c r="D26" s="25">
        <v>100</v>
      </c>
      <c r="E26" s="26">
        <v>0.84</v>
      </c>
      <c r="F26" s="20">
        <f t="shared" si="0"/>
        <v>1.4713343480466796</v>
      </c>
      <c r="H26" s="15">
        <f t="shared" si="3"/>
        <v>1.0147133434804667</v>
      </c>
      <c r="I26" s="2">
        <f t="shared" si="2"/>
        <v>0.99462201927955352</v>
      </c>
    </row>
    <row r="27" spans="3:10" x14ac:dyDescent="0.25">
      <c r="E27" s="1"/>
    </row>
    <row r="28" spans="3:10" x14ac:dyDescent="0.25">
      <c r="E28" s="1"/>
    </row>
  </sheetData>
  <sheetProtection password="DC07" sheet="1" objects="1" scenarios="1" selectLockedCells="1" selectUnlockedCells="1"/>
  <sortState ref="C11:F27">
    <sortCondition ref="C11:C27"/>
  </sortState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2.85546875" style="2" bestFit="1" customWidth="1"/>
    <col min="5" max="5" width="13" style="2" bestFit="1" customWidth="1"/>
    <col min="6" max="6" width="12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10" x14ac:dyDescent="0.25">
      <c r="C1" s="9" t="s">
        <v>5</v>
      </c>
      <c r="D1" s="14" t="s">
        <v>11</v>
      </c>
      <c r="E1" s="14"/>
      <c r="F1" s="3"/>
    </row>
    <row r="2" spans="1:10" ht="18" x14ac:dyDescent="0.25">
      <c r="C2" s="4" t="s">
        <v>3</v>
      </c>
      <c r="D2" s="10" t="s">
        <v>28</v>
      </c>
      <c r="E2" s="2" t="s">
        <v>4</v>
      </c>
    </row>
    <row r="3" spans="1:10" ht="18" x14ac:dyDescent="0.25">
      <c r="C3" s="4" t="s">
        <v>24</v>
      </c>
      <c r="D3" s="11" t="s">
        <v>37</v>
      </c>
      <c r="E3" s="2" t="s">
        <v>4</v>
      </c>
      <c r="F3" s="5"/>
    </row>
    <row r="4" spans="1:10" ht="18" x14ac:dyDescent="0.25">
      <c r="C4" s="4" t="s">
        <v>25</v>
      </c>
      <c r="D4" s="12" t="s">
        <v>38</v>
      </c>
      <c r="E4" s="2" t="s">
        <v>4</v>
      </c>
      <c r="F4" s="5"/>
    </row>
    <row r="5" spans="1:10" x14ac:dyDescent="0.25">
      <c r="C5" s="4" t="s">
        <v>26</v>
      </c>
      <c r="D5" s="19">
        <f>(D4/D3)*100</f>
        <v>4.1604197901049478</v>
      </c>
      <c r="E5" s="2" t="s">
        <v>2</v>
      </c>
      <c r="F5" s="5"/>
    </row>
    <row r="6" spans="1:10" x14ac:dyDescent="0.25">
      <c r="C6" s="4" t="s">
        <v>6</v>
      </c>
      <c r="D6" s="13">
        <v>16</v>
      </c>
      <c r="E6" s="5"/>
      <c r="F6" s="5"/>
    </row>
    <row r="7" spans="1:10" x14ac:dyDescent="0.25">
      <c r="C7" s="5"/>
      <c r="D7" s="5"/>
      <c r="E7" s="5"/>
      <c r="F7" s="5"/>
    </row>
    <row r="8" spans="1:10" x14ac:dyDescent="0.25">
      <c r="C8" s="5"/>
      <c r="D8" s="5"/>
      <c r="E8" s="5"/>
      <c r="F8" s="5"/>
    </row>
    <row r="9" spans="1:10" ht="47.25" x14ac:dyDescent="0.25">
      <c r="C9" s="5" t="s">
        <v>0</v>
      </c>
      <c r="D9" s="5" t="s">
        <v>13</v>
      </c>
      <c r="E9" s="18" t="s">
        <v>7</v>
      </c>
      <c r="F9" s="18" t="s">
        <v>8</v>
      </c>
    </row>
    <row r="10" spans="1:10" x14ac:dyDescent="0.25">
      <c r="A10" s="6"/>
      <c r="D10" s="22"/>
      <c r="E10" s="22"/>
      <c r="F10" s="5"/>
    </row>
    <row r="11" spans="1:10" x14ac:dyDescent="0.25">
      <c r="A11" s="7"/>
      <c r="B11" s="7"/>
      <c r="C11" s="17">
        <v>223</v>
      </c>
      <c r="D11" s="25">
        <v>50.6</v>
      </c>
      <c r="E11" s="26">
        <v>-1.24</v>
      </c>
      <c r="F11" s="20">
        <f t="shared" ref="F11:F26" si="0">((D11-$D$2)/$D$2)*100</f>
        <v>-3.4903681098607633</v>
      </c>
      <c r="H11" s="15">
        <f t="shared" ref="H11" si="1">(100+F11)/100</f>
        <v>0.96509631890139236</v>
      </c>
      <c r="I11" s="2">
        <f t="shared" ref="I11:I26" si="2">1+($D$3-$D$2)/$D$2</f>
        <v>1.0177379362960137</v>
      </c>
      <c r="J11" s="23"/>
    </row>
    <row r="12" spans="1:10" x14ac:dyDescent="0.25">
      <c r="A12" s="7"/>
      <c r="B12" s="7"/>
      <c r="C12" s="17">
        <v>225</v>
      </c>
      <c r="D12" s="25">
        <v>53</v>
      </c>
      <c r="E12" s="26">
        <v>-0.16</v>
      </c>
      <c r="F12" s="20">
        <f t="shared" si="0"/>
        <v>1.0871638374976165</v>
      </c>
      <c r="H12" s="15">
        <f t="shared" ref="H12:H26" si="3">(100+F12)/100</f>
        <v>1.0108716383749761</v>
      </c>
      <c r="I12" s="2">
        <f t="shared" si="2"/>
        <v>1.0177379362960137</v>
      </c>
      <c r="J12" s="23"/>
    </row>
    <row r="13" spans="1:10" x14ac:dyDescent="0.25">
      <c r="C13" s="17">
        <v>339</v>
      </c>
      <c r="D13" s="25">
        <v>51.4</v>
      </c>
      <c r="E13" s="26">
        <v>-0.88</v>
      </c>
      <c r="F13" s="20">
        <f t="shared" si="0"/>
        <v>-1.9645241274079746</v>
      </c>
      <c r="H13" s="15">
        <f t="shared" si="3"/>
        <v>0.98035475872592026</v>
      </c>
      <c r="I13" s="2">
        <f t="shared" si="2"/>
        <v>1.0177379362960137</v>
      </c>
      <c r="J13" s="23"/>
    </row>
    <row r="14" spans="1:10" x14ac:dyDescent="0.25">
      <c r="A14" s="7"/>
      <c r="B14" s="7"/>
      <c r="C14" s="17">
        <v>423</v>
      </c>
      <c r="D14" s="25">
        <v>45.9</v>
      </c>
      <c r="E14" s="27">
        <v>-3.36</v>
      </c>
      <c r="F14" s="20">
        <f>((D14-$D$2)/$D$2)*100</f>
        <v>-12.454701506770935</v>
      </c>
      <c r="H14" s="15">
        <f t="shared" si="3"/>
        <v>0.87545298493229073</v>
      </c>
      <c r="I14" s="2">
        <f t="shared" si="2"/>
        <v>1.0177379362960137</v>
      </c>
      <c r="J14" s="23"/>
    </row>
    <row r="15" spans="1:10" x14ac:dyDescent="0.25">
      <c r="A15" s="8"/>
      <c r="C15" s="17">
        <v>428</v>
      </c>
      <c r="D15" s="25">
        <v>53.5</v>
      </c>
      <c r="E15" s="26">
        <v>0.06</v>
      </c>
      <c r="F15" s="20">
        <f t="shared" si="0"/>
        <v>2.0408163265306127</v>
      </c>
      <c r="H15" s="15">
        <f t="shared" si="3"/>
        <v>1.0204081632653061</v>
      </c>
      <c r="I15" s="2">
        <f t="shared" si="2"/>
        <v>1.0177379362960137</v>
      </c>
      <c r="J15" s="23"/>
    </row>
    <row r="16" spans="1:10" x14ac:dyDescent="0.25">
      <c r="C16" s="17">
        <v>446</v>
      </c>
      <c r="D16" s="25">
        <v>55.1</v>
      </c>
      <c r="E16" s="26">
        <v>0.78</v>
      </c>
      <c r="F16" s="20">
        <f t="shared" si="0"/>
        <v>5.092504291436204</v>
      </c>
      <c r="H16" s="15">
        <f t="shared" si="3"/>
        <v>1.050925042914362</v>
      </c>
      <c r="I16" s="2">
        <f t="shared" si="2"/>
        <v>1.0177379362960137</v>
      </c>
      <c r="J16" s="23"/>
    </row>
    <row r="17" spans="3:10" x14ac:dyDescent="0.25">
      <c r="C17" s="17">
        <v>484</v>
      </c>
      <c r="D17" s="25">
        <v>56.4</v>
      </c>
      <c r="E17" s="26">
        <v>1.37</v>
      </c>
      <c r="F17" s="20">
        <f t="shared" si="0"/>
        <v>7.5720007629219888</v>
      </c>
      <c r="H17" s="15">
        <f t="shared" si="3"/>
        <v>1.0757200076292199</v>
      </c>
      <c r="I17" s="2">
        <f t="shared" si="2"/>
        <v>1.0177379362960137</v>
      </c>
      <c r="J17" s="23"/>
    </row>
    <row r="18" spans="3:10" x14ac:dyDescent="0.25">
      <c r="C18" s="17">
        <v>509</v>
      </c>
      <c r="D18" s="25">
        <v>52.8</v>
      </c>
      <c r="E18" s="26">
        <v>-0.25</v>
      </c>
      <c r="F18" s="20">
        <f t="shared" si="0"/>
        <v>0.70570284188441246</v>
      </c>
      <c r="H18" s="15">
        <f t="shared" si="3"/>
        <v>1.0070570284188443</v>
      </c>
      <c r="I18" s="2">
        <f t="shared" si="2"/>
        <v>1.0177379362960137</v>
      </c>
      <c r="J18" s="23"/>
    </row>
    <row r="19" spans="3:10" x14ac:dyDescent="0.25">
      <c r="C19" s="17">
        <v>512</v>
      </c>
      <c r="D19" s="25">
        <v>53.7</v>
      </c>
      <c r="E19" s="26">
        <v>0.15</v>
      </c>
      <c r="F19" s="20">
        <f t="shared" si="0"/>
        <v>2.4222773221438167</v>
      </c>
      <c r="H19" s="15">
        <f t="shared" si="3"/>
        <v>1.0242227732214382</v>
      </c>
      <c r="I19" s="2">
        <f t="shared" si="2"/>
        <v>1.0177379362960137</v>
      </c>
      <c r="J19" s="23"/>
    </row>
    <row r="20" spans="3:10" x14ac:dyDescent="0.25">
      <c r="C20" s="17">
        <v>579</v>
      </c>
      <c r="D20" s="25">
        <v>52.9</v>
      </c>
      <c r="E20" s="26">
        <v>-0.21</v>
      </c>
      <c r="F20" s="20">
        <f t="shared" si="0"/>
        <v>0.89643333969101446</v>
      </c>
      <c r="H20" s="15">
        <f t="shared" si="3"/>
        <v>1.0089643333969101</v>
      </c>
      <c r="I20" s="2">
        <f t="shared" si="2"/>
        <v>1.0177379362960137</v>
      </c>
      <c r="J20" s="23"/>
    </row>
    <row r="21" spans="3:10" x14ac:dyDescent="0.25">
      <c r="C21" s="17">
        <v>591</v>
      </c>
      <c r="D21" s="25">
        <v>52.4</v>
      </c>
      <c r="E21" s="26">
        <v>-0.43</v>
      </c>
      <c r="F21" s="20">
        <f t="shared" si="0"/>
        <v>-5.7219149341981954E-2</v>
      </c>
      <c r="H21" s="15">
        <f t="shared" si="3"/>
        <v>0.9994278085065802</v>
      </c>
      <c r="I21" s="2">
        <f t="shared" si="2"/>
        <v>1.0177379362960137</v>
      </c>
      <c r="J21" s="23"/>
    </row>
    <row r="22" spans="3:10" x14ac:dyDescent="0.25">
      <c r="C22" s="17">
        <v>644</v>
      </c>
      <c r="D22" s="25">
        <v>56.8</v>
      </c>
      <c r="E22" s="26">
        <v>1.55</v>
      </c>
      <c r="F22" s="20">
        <f t="shared" si="0"/>
        <v>8.3349227541483835</v>
      </c>
      <c r="H22" s="15">
        <f t="shared" si="3"/>
        <v>1.0833492275414838</v>
      </c>
      <c r="I22" s="2">
        <f t="shared" si="2"/>
        <v>1.0177379362960137</v>
      </c>
      <c r="J22" s="23"/>
    </row>
    <row r="23" spans="3:10" x14ac:dyDescent="0.25">
      <c r="C23" s="17">
        <v>685</v>
      </c>
      <c r="D23" s="25">
        <v>52.4</v>
      </c>
      <c r="E23" s="26">
        <v>-0.43</v>
      </c>
      <c r="F23" s="20">
        <f t="shared" si="0"/>
        <v>-5.7219149341981954E-2</v>
      </c>
      <c r="H23" s="15">
        <f t="shared" si="3"/>
        <v>0.9994278085065802</v>
      </c>
      <c r="I23" s="2">
        <f t="shared" si="2"/>
        <v>1.0177379362960137</v>
      </c>
      <c r="J23" s="23"/>
    </row>
    <row r="24" spans="3:10" x14ac:dyDescent="0.25">
      <c r="C24" s="17">
        <v>689</v>
      </c>
      <c r="D24" s="25">
        <v>52.4</v>
      </c>
      <c r="E24" s="26">
        <v>-0.43</v>
      </c>
      <c r="F24" s="20">
        <f t="shared" si="0"/>
        <v>-5.7219149341981954E-2</v>
      </c>
      <c r="H24" s="15">
        <f t="shared" si="3"/>
        <v>0.9994278085065802</v>
      </c>
      <c r="I24" s="2">
        <f t="shared" si="2"/>
        <v>1.0177379362960137</v>
      </c>
      <c r="J24" s="23"/>
    </row>
    <row r="25" spans="3:10" x14ac:dyDescent="0.25">
      <c r="C25" s="17">
        <v>744</v>
      </c>
      <c r="D25" s="25">
        <v>56</v>
      </c>
      <c r="E25" s="26">
        <v>1.19</v>
      </c>
      <c r="F25" s="20">
        <f t="shared" si="0"/>
        <v>6.8090787716955949</v>
      </c>
      <c r="H25" s="15">
        <f t="shared" si="3"/>
        <v>1.0680907877169559</v>
      </c>
      <c r="I25" s="2">
        <f t="shared" si="2"/>
        <v>1.0177379362960137</v>
      </c>
    </row>
    <row r="26" spans="3:10" x14ac:dyDescent="0.25">
      <c r="C26" s="17">
        <v>904</v>
      </c>
      <c r="D26" s="25">
        <v>54.4</v>
      </c>
      <c r="E26" s="26">
        <v>0.47</v>
      </c>
      <c r="F26" s="20">
        <f t="shared" si="0"/>
        <v>3.7573908067900037</v>
      </c>
      <c r="H26" s="15">
        <f t="shared" si="3"/>
        <v>1.0375739080679001</v>
      </c>
      <c r="I26" s="2">
        <f t="shared" si="2"/>
        <v>1.0177379362960137</v>
      </c>
    </row>
    <row r="27" spans="3:10" x14ac:dyDescent="0.25">
      <c r="E27" s="1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5"/>
  <sheetViews>
    <sheetView zoomScale="70" zoomScaleNormal="70" workbookViewId="0">
      <selection activeCell="T50" sqref="T50"/>
    </sheetView>
  </sheetViews>
  <sheetFormatPr defaultRowHeight="15.75" x14ac:dyDescent="0.25"/>
  <cols>
    <col min="1" max="10" width="9.140625" style="29"/>
    <col min="11" max="11" width="9.5703125" style="29" bestFit="1" customWidth="1"/>
    <col min="12" max="18" width="9.140625" style="29"/>
    <col min="19" max="20" width="20.140625" style="29" bestFit="1" customWidth="1"/>
    <col min="21" max="16384" width="9.140625" style="29"/>
  </cols>
  <sheetData>
    <row r="2" spans="1:26" x14ac:dyDescent="0.25">
      <c r="A2" s="68" t="s">
        <v>20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4" spans="1:26" x14ac:dyDescent="0.25">
      <c r="A4" s="30" t="s">
        <v>14</v>
      </c>
      <c r="B4" s="69" t="s">
        <v>15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2" t="s">
        <v>16</v>
      </c>
      <c r="T4" s="72" t="s">
        <v>17</v>
      </c>
      <c r="U4" s="31" t="s">
        <v>18</v>
      </c>
    </row>
    <row r="5" spans="1:26" x14ac:dyDescent="0.25">
      <c r="A5" s="32"/>
      <c r="B5" s="33">
        <v>223</v>
      </c>
      <c r="C5" s="33">
        <v>225</v>
      </c>
      <c r="D5" s="33">
        <v>295</v>
      </c>
      <c r="E5" s="33">
        <v>339</v>
      </c>
      <c r="F5" s="33">
        <v>423</v>
      </c>
      <c r="G5" s="33">
        <v>428</v>
      </c>
      <c r="H5" s="33">
        <v>446</v>
      </c>
      <c r="I5" s="33">
        <v>484</v>
      </c>
      <c r="J5" s="33">
        <v>509</v>
      </c>
      <c r="K5" s="33">
        <v>512</v>
      </c>
      <c r="L5" s="33">
        <v>579</v>
      </c>
      <c r="M5" s="33">
        <v>591</v>
      </c>
      <c r="N5" s="33">
        <v>644</v>
      </c>
      <c r="O5" s="33">
        <v>685</v>
      </c>
      <c r="P5" s="33">
        <v>689</v>
      </c>
      <c r="Q5" s="33">
        <v>744</v>
      </c>
      <c r="R5" s="33">
        <v>904</v>
      </c>
      <c r="S5" s="73"/>
      <c r="T5" s="73"/>
      <c r="U5" s="34" t="s">
        <v>19</v>
      </c>
      <c r="W5" s="35"/>
      <c r="X5" s="35"/>
      <c r="Y5" s="36"/>
      <c r="Z5" s="35"/>
    </row>
    <row r="6" spans="1:26" x14ac:dyDescent="0.25">
      <c r="A6" s="37">
        <v>1</v>
      </c>
      <c r="B6" s="38">
        <v>49.9</v>
      </c>
      <c r="C6" s="38">
        <v>53.4</v>
      </c>
      <c r="D6" s="38" t="s">
        <v>51</v>
      </c>
      <c r="E6" s="38">
        <v>51</v>
      </c>
      <c r="F6" s="38">
        <v>47.7</v>
      </c>
      <c r="G6" s="38">
        <v>53.5</v>
      </c>
      <c r="H6" s="39">
        <v>55.1</v>
      </c>
      <c r="I6" s="39">
        <v>51.1</v>
      </c>
      <c r="J6" s="40">
        <v>53.2</v>
      </c>
      <c r="K6" s="38" t="s">
        <v>46</v>
      </c>
      <c r="L6" s="38">
        <v>53</v>
      </c>
      <c r="M6" s="38">
        <v>52.4</v>
      </c>
      <c r="N6" s="38">
        <v>55.1</v>
      </c>
      <c r="O6" s="38">
        <v>51.5</v>
      </c>
      <c r="P6" s="38">
        <v>52.5</v>
      </c>
      <c r="Q6" s="40">
        <v>55.9</v>
      </c>
      <c r="R6" s="40">
        <v>54.7</v>
      </c>
      <c r="S6" s="41" t="s">
        <v>28</v>
      </c>
      <c r="T6" s="41" t="s">
        <v>27</v>
      </c>
      <c r="U6" s="41">
        <v>0</v>
      </c>
      <c r="W6" s="42"/>
      <c r="X6" s="35"/>
      <c r="Y6" s="35"/>
      <c r="Z6" s="35"/>
    </row>
    <row r="7" spans="1:26" x14ac:dyDescent="0.25">
      <c r="A7" s="37">
        <v>2</v>
      </c>
      <c r="B7" s="38">
        <v>71.599999999999994</v>
      </c>
      <c r="C7" s="38">
        <v>78</v>
      </c>
      <c r="D7" s="38" t="s">
        <v>51</v>
      </c>
      <c r="E7" s="38">
        <v>75.7</v>
      </c>
      <c r="F7" s="38">
        <v>79.3</v>
      </c>
      <c r="G7" s="38">
        <v>77</v>
      </c>
      <c r="H7" s="39">
        <v>77.900000000000006</v>
      </c>
      <c r="I7" s="39">
        <v>75.400000000000006</v>
      </c>
      <c r="J7" s="40">
        <v>76</v>
      </c>
      <c r="K7" s="38">
        <v>76.7</v>
      </c>
      <c r="L7" s="38">
        <v>74.400000000000006</v>
      </c>
      <c r="M7" s="38">
        <v>77</v>
      </c>
      <c r="N7" s="38">
        <v>78.5</v>
      </c>
      <c r="O7" s="38">
        <v>80.5</v>
      </c>
      <c r="P7" s="38">
        <v>76.400000000000006</v>
      </c>
      <c r="Q7" s="40">
        <v>81.5</v>
      </c>
      <c r="R7" s="40">
        <v>78.400000000000006</v>
      </c>
      <c r="S7" s="41" t="s">
        <v>29</v>
      </c>
      <c r="T7" s="41" t="s">
        <v>27</v>
      </c>
      <c r="U7" s="41">
        <v>20.95</v>
      </c>
      <c r="W7" s="42"/>
      <c r="X7" s="35"/>
      <c r="Y7" s="35"/>
      <c r="Z7" s="35"/>
    </row>
    <row r="8" spans="1:26" x14ac:dyDescent="0.25">
      <c r="A8" s="37">
        <v>3</v>
      </c>
      <c r="B8" s="38">
        <v>92.9</v>
      </c>
      <c r="C8" s="38">
        <v>98.7</v>
      </c>
      <c r="D8" s="38" t="s">
        <v>51</v>
      </c>
      <c r="E8" s="38">
        <v>96.4</v>
      </c>
      <c r="F8" s="38">
        <v>92.4</v>
      </c>
      <c r="G8" s="38">
        <v>99.7</v>
      </c>
      <c r="H8" s="39">
        <v>99</v>
      </c>
      <c r="I8" s="39">
        <v>96.6</v>
      </c>
      <c r="J8" s="40">
        <v>96.1</v>
      </c>
      <c r="K8" s="38">
        <v>98.5</v>
      </c>
      <c r="L8" s="38">
        <v>96.9</v>
      </c>
      <c r="M8" s="38">
        <v>98</v>
      </c>
      <c r="N8" s="38">
        <v>101</v>
      </c>
      <c r="O8" s="38">
        <v>98.1</v>
      </c>
      <c r="P8" s="38">
        <v>98.8</v>
      </c>
      <c r="Q8" s="40">
        <v>104</v>
      </c>
      <c r="R8" s="40">
        <v>100</v>
      </c>
      <c r="S8" s="41" t="s">
        <v>30</v>
      </c>
      <c r="T8" s="41" t="s">
        <v>27</v>
      </c>
      <c r="U8" s="41">
        <v>6.8088955615235385</v>
      </c>
      <c r="W8" s="42"/>
      <c r="X8" s="35"/>
      <c r="Y8" s="35"/>
      <c r="Z8" s="35"/>
    </row>
    <row r="9" spans="1:26" x14ac:dyDescent="0.25">
      <c r="A9" s="37">
        <v>4</v>
      </c>
      <c r="B9" s="38">
        <v>37.1</v>
      </c>
      <c r="C9" s="38">
        <v>36.1</v>
      </c>
      <c r="D9" s="38" t="s">
        <v>51</v>
      </c>
      <c r="E9" s="38">
        <v>32.700000000000003</v>
      </c>
      <c r="F9" s="38">
        <v>37.799999999999997</v>
      </c>
      <c r="G9" s="38">
        <v>35.9</v>
      </c>
      <c r="H9" s="39">
        <v>37.4</v>
      </c>
      <c r="I9" s="39">
        <v>29.8</v>
      </c>
      <c r="J9" s="40">
        <v>34.4</v>
      </c>
      <c r="K9" s="38">
        <v>36.6</v>
      </c>
      <c r="L9" s="38">
        <v>34.700000000000003</v>
      </c>
      <c r="M9" s="38">
        <v>34.6</v>
      </c>
      <c r="N9" s="38">
        <v>33.200000000000003</v>
      </c>
      <c r="O9" s="38">
        <v>29.8</v>
      </c>
      <c r="P9" s="38">
        <v>34.299999999999997</v>
      </c>
      <c r="Q9" s="40">
        <v>37.1</v>
      </c>
      <c r="R9" s="40">
        <v>34.4</v>
      </c>
      <c r="S9" s="41">
        <v>30.241951915797795</v>
      </c>
      <c r="T9" s="41" t="s">
        <v>52</v>
      </c>
      <c r="U9" s="41">
        <v>0</v>
      </c>
      <c r="W9" s="42"/>
      <c r="X9" s="35"/>
      <c r="Y9" s="35"/>
      <c r="Z9" s="35"/>
    </row>
    <row r="10" spans="1:26" x14ac:dyDescent="0.25">
      <c r="A10" s="37">
        <v>5</v>
      </c>
      <c r="B10" s="38">
        <v>33.700000000000003</v>
      </c>
      <c r="C10" s="38">
        <v>32.6</v>
      </c>
      <c r="D10" s="38" t="s">
        <v>51</v>
      </c>
      <c r="E10" s="38">
        <v>28.6</v>
      </c>
      <c r="F10" s="38">
        <v>36.6</v>
      </c>
      <c r="G10" s="38">
        <v>31.4</v>
      </c>
      <c r="H10" s="39">
        <v>32.4</v>
      </c>
      <c r="I10" s="39">
        <v>26.3</v>
      </c>
      <c r="J10" s="40">
        <v>31.2</v>
      </c>
      <c r="K10" s="38">
        <v>32.4</v>
      </c>
      <c r="L10" s="38">
        <v>29.7</v>
      </c>
      <c r="M10" s="38">
        <v>30.9</v>
      </c>
      <c r="N10" s="38">
        <v>27</v>
      </c>
      <c r="O10" s="38">
        <v>24.5</v>
      </c>
      <c r="P10" s="38">
        <v>29.9</v>
      </c>
      <c r="Q10" s="40">
        <v>32.6</v>
      </c>
      <c r="R10" s="40">
        <v>29.3</v>
      </c>
      <c r="S10" s="41">
        <v>26.30857507937332</v>
      </c>
      <c r="T10" s="41" t="s">
        <v>52</v>
      </c>
      <c r="U10" s="41">
        <v>6.8778687367678186</v>
      </c>
      <c r="W10" s="42"/>
      <c r="X10" s="35"/>
      <c r="Y10" s="35"/>
      <c r="Z10" s="35"/>
    </row>
    <row r="11" spans="1:26" x14ac:dyDescent="0.25">
      <c r="A11" s="37">
        <v>6</v>
      </c>
      <c r="B11" s="38">
        <v>35.700000000000003</v>
      </c>
      <c r="C11" s="38">
        <v>35.6</v>
      </c>
      <c r="D11" s="38" t="s">
        <v>51</v>
      </c>
      <c r="E11" s="38">
        <v>30.7</v>
      </c>
      <c r="F11" s="38">
        <v>43.2</v>
      </c>
      <c r="G11" s="38">
        <v>29.9</v>
      </c>
      <c r="H11" s="39">
        <v>35.700000000000003</v>
      </c>
      <c r="I11" s="39">
        <v>25.7</v>
      </c>
      <c r="J11" s="40">
        <v>33.5</v>
      </c>
      <c r="K11" s="38">
        <v>34.1</v>
      </c>
      <c r="L11" s="38">
        <v>30.3</v>
      </c>
      <c r="M11" s="38">
        <v>33</v>
      </c>
      <c r="N11" s="38">
        <v>24.7</v>
      </c>
      <c r="O11" s="38">
        <v>25.7</v>
      </c>
      <c r="P11" s="38">
        <v>30.4</v>
      </c>
      <c r="Q11" s="40">
        <v>34.299999999999997</v>
      </c>
      <c r="R11" s="40">
        <v>29</v>
      </c>
      <c r="S11" s="41">
        <v>24.694212061323526</v>
      </c>
      <c r="T11" s="41" t="s">
        <v>52</v>
      </c>
      <c r="U11" s="41">
        <v>20.680798487257722</v>
      </c>
      <c r="W11" s="42"/>
      <c r="X11" s="35"/>
      <c r="Y11" s="35"/>
      <c r="Z11" s="35"/>
    </row>
    <row r="12" spans="1:26" x14ac:dyDescent="0.25">
      <c r="A12" s="37">
        <v>7</v>
      </c>
      <c r="B12" s="38">
        <v>173</v>
      </c>
      <c r="C12" s="38">
        <v>183.5</v>
      </c>
      <c r="D12" s="38" t="s">
        <v>51</v>
      </c>
      <c r="E12" s="38">
        <v>183</v>
      </c>
      <c r="F12" s="38">
        <v>165</v>
      </c>
      <c r="G12" s="38">
        <v>192.2</v>
      </c>
      <c r="H12" s="39">
        <v>188</v>
      </c>
      <c r="I12" s="39" t="s">
        <v>51</v>
      </c>
      <c r="J12" s="40">
        <v>170</v>
      </c>
      <c r="K12" s="38">
        <v>179.1</v>
      </c>
      <c r="L12" s="38">
        <v>160.30000000000001</v>
      </c>
      <c r="M12" s="38">
        <v>186</v>
      </c>
      <c r="N12" s="38">
        <v>194</v>
      </c>
      <c r="O12" s="38">
        <v>188</v>
      </c>
      <c r="P12" s="38">
        <v>189</v>
      </c>
      <c r="Q12" s="40">
        <v>196</v>
      </c>
      <c r="R12" s="40">
        <v>190.3</v>
      </c>
      <c r="S12" s="41">
        <v>192.93104114509083</v>
      </c>
      <c r="T12" s="41" t="s">
        <v>53</v>
      </c>
      <c r="U12" s="41">
        <v>0</v>
      </c>
      <c r="W12" s="43"/>
      <c r="X12" s="44"/>
      <c r="Y12" s="35"/>
      <c r="Z12" s="35"/>
    </row>
    <row r="13" spans="1:26" x14ac:dyDescent="0.25">
      <c r="A13" s="37">
        <v>8</v>
      </c>
      <c r="B13" s="38">
        <v>150</v>
      </c>
      <c r="C13" s="38">
        <v>158.1</v>
      </c>
      <c r="D13" s="38" t="s">
        <v>51</v>
      </c>
      <c r="E13" s="38">
        <v>159</v>
      </c>
      <c r="F13" s="38">
        <v>176</v>
      </c>
      <c r="G13" s="38">
        <v>168.1</v>
      </c>
      <c r="H13" s="39">
        <v>157</v>
      </c>
      <c r="I13" s="39">
        <v>156.69999999999999</v>
      </c>
      <c r="J13" s="40">
        <v>150</v>
      </c>
      <c r="K13" s="38">
        <v>161.1</v>
      </c>
      <c r="L13" s="38">
        <v>155.80000000000001</v>
      </c>
      <c r="M13" s="38">
        <v>161</v>
      </c>
      <c r="N13" s="38">
        <v>168</v>
      </c>
      <c r="O13" s="38">
        <v>165</v>
      </c>
      <c r="P13" s="38">
        <v>161</v>
      </c>
      <c r="Q13" s="40">
        <v>168</v>
      </c>
      <c r="R13" s="40">
        <v>164.2</v>
      </c>
      <c r="S13" s="41">
        <v>176.29020253430878</v>
      </c>
      <c r="T13" s="41" t="s">
        <v>53</v>
      </c>
      <c r="U13" s="41">
        <v>20.686527865404834</v>
      </c>
      <c r="W13" s="43"/>
      <c r="X13" s="44"/>
      <c r="Y13" s="35"/>
      <c r="Z13" s="35"/>
    </row>
    <row r="14" spans="1:26" x14ac:dyDescent="0.25">
      <c r="A14" s="37">
        <v>9</v>
      </c>
      <c r="B14" s="38">
        <v>186</v>
      </c>
      <c r="C14" s="38">
        <v>192.7</v>
      </c>
      <c r="D14" s="38" t="s">
        <v>51</v>
      </c>
      <c r="E14" s="38">
        <v>194</v>
      </c>
      <c r="F14" s="38">
        <v>190</v>
      </c>
      <c r="G14" s="38">
        <v>208</v>
      </c>
      <c r="H14" s="39">
        <v>189</v>
      </c>
      <c r="I14" s="39" t="s">
        <v>51</v>
      </c>
      <c r="J14" s="40">
        <v>180</v>
      </c>
      <c r="K14" s="38">
        <v>198</v>
      </c>
      <c r="L14" s="38">
        <v>160.19999999999999</v>
      </c>
      <c r="M14" s="38">
        <v>197</v>
      </c>
      <c r="N14" s="38">
        <v>210</v>
      </c>
      <c r="O14" s="38">
        <v>194</v>
      </c>
      <c r="P14" s="38">
        <v>201</v>
      </c>
      <c r="Q14" s="40">
        <v>208</v>
      </c>
      <c r="R14" s="40">
        <v>204</v>
      </c>
      <c r="S14" s="41">
        <v>214.02387340018916</v>
      </c>
      <c r="T14" s="41" t="s">
        <v>53</v>
      </c>
      <c r="U14" s="41">
        <v>7.5800632583220979</v>
      </c>
      <c r="W14" s="43"/>
      <c r="X14" s="44"/>
      <c r="Y14" s="35"/>
      <c r="Z14" s="35"/>
    </row>
    <row r="15" spans="1:26" x14ac:dyDescent="0.25">
      <c r="A15" s="37">
        <v>10</v>
      </c>
      <c r="B15" s="38">
        <v>89.2</v>
      </c>
      <c r="C15" s="38">
        <v>93.5</v>
      </c>
      <c r="D15" s="38" t="s">
        <v>51</v>
      </c>
      <c r="E15" s="38">
        <v>91.5</v>
      </c>
      <c r="F15" s="38">
        <v>88.3</v>
      </c>
      <c r="G15" s="38">
        <v>96.6</v>
      </c>
      <c r="H15" s="39">
        <v>89.9</v>
      </c>
      <c r="I15" s="39" t="s">
        <v>51</v>
      </c>
      <c r="J15" s="40">
        <v>90.6</v>
      </c>
      <c r="K15" s="38">
        <v>94.3</v>
      </c>
      <c r="L15" s="38">
        <v>93</v>
      </c>
      <c r="M15" s="38">
        <v>93.5</v>
      </c>
      <c r="N15" s="38">
        <v>83</v>
      </c>
      <c r="O15" s="38">
        <v>89.6</v>
      </c>
      <c r="P15" s="38">
        <v>95.7</v>
      </c>
      <c r="Q15" s="40">
        <v>98.7</v>
      </c>
      <c r="R15" s="40">
        <v>96.2</v>
      </c>
      <c r="S15" s="41">
        <v>110.57247603623772</v>
      </c>
      <c r="T15" s="41" t="s">
        <v>54</v>
      </c>
      <c r="U15" s="41">
        <v>6.878192340265362</v>
      </c>
      <c r="W15" s="42"/>
      <c r="X15" s="35"/>
      <c r="Y15" s="35"/>
      <c r="Z15" s="35"/>
    </row>
    <row r="16" spans="1:26" x14ac:dyDescent="0.25">
      <c r="A16" s="37">
        <v>11</v>
      </c>
      <c r="B16" s="38">
        <v>106</v>
      </c>
      <c r="C16" s="38" t="s">
        <v>39</v>
      </c>
      <c r="D16" s="38" t="s">
        <v>51</v>
      </c>
      <c r="E16" s="38" t="s">
        <v>40</v>
      </c>
      <c r="F16" s="38" t="s">
        <v>41</v>
      </c>
      <c r="G16" s="38" t="s">
        <v>42</v>
      </c>
      <c r="H16" s="39" t="s">
        <v>43</v>
      </c>
      <c r="I16" s="39" t="s">
        <v>44</v>
      </c>
      <c r="J16" s="40" t="s">
        <v>45</v>
      </c>
      <c r="K16" s="38" t="s">
        <v>39</v>
      </c>
      <c r="L16" s="38" t="s">
        <v>42</v>
      </c>
      <c r="M16" s="38" t="s">
        <v>42</v>
      </c>
      <c r="N16" s="38" t="s">
        <v>47</v>
      </c>
      <c r="O16" s="38" t="s">
        <v>48</v>
      </c>
      <c r="P16" s="38" t="s">
        <v>49</v>
      </c>
      <c r="Q16" s="40" t="s">
        <v>50</v>
      </c>
      <c r="R16" s="40" t="s">
        <v>43</v>
      </c>
      <c r="S16" s="41">
        <v>127.91645230446296</v>
      </c>
      <c r="T16" s="41" t="s">
        <v>54</v>
      </c>
      <c r="U16" s="41">
        <v>0</v>
      </c>
      <c r="W16" s="42"/>
      <c r="X16" s="35"/>
      <c r="Y16" s="35"/>
      <c r="Z16" s="35"/>
    </row>
    <row r="17" spans="1:26" x14ac:dyDescent="0.25">
      <c r="A17" s="37">
        <v>12</v>
      </c>
      <c r="B17" s="38">
        <v>82.2</v>
      </c>
      <c r="C17" s="38">
        <v>87.3</v>
      </c>
      <c r="D17" s="38" t="s">
        <v>51</v>
      </c>
      <c r="E17" s="38">
        <v>86.6</v>
      </c>
      <c r="F17" s="38">
        <v>84.9</v>
      </c>
      <c r="G17" s="38">
        <v>90.6</v>
      </c>
      <c r="H17" s="39">
        <v>84.9</v>
      </c>
      <c r="I17" s="39">
        <v>87.3</v>
      </c>
      <c r="J17" s="40">
        <v>85.8</v>
      </c>
      <c r="K17" s="38">
        <v>89.2</v>
      </c>
      <c r="L17" s="38">
        <v>85.2</v>
      </c>
      <c r="M17" s="38">
        <v>88.7</v>
      </c>
      <c r="N17" s="38">
        <v>79.099999999999994</v>
      </c>
      <c r="O17" s="38">
        <v>88</v>
      </c>
      <c r="P17" s="38">
        <v>88.2</v>
      </c>
      <c r="Q17" s="40">
        <v>91.5</v>
      </c>
      <c r="R17" s="40">
        <v>90.6</v>
      </c>
      <c r="S17" s="41">
        <v>104.55454867058305</v>
      </c>
      <c r="T17" s="41" t="s">
        <v>54</v>
      </c>
      <c r="U17" s="41">
        <v>20.67573474498089</v>
      </c>
      <c r="W17" s="42"/>
      <c r="X17" s="35"/>
      <c r="Y17" s="35"/>
      <c r="Z17" s="35"/>
    </row>
    <row r="18" spans="1:26" x14ac:dyDescent="0.25">
      <c r="A18" s="37">
        <v>13</v>
      </c>
      <c r="B18" s="38">
        <v>50.6</v>
      </c>
      <c r="C18" s="38">
        <v>53</v>
      </c>
      <c r="D18" s="38" t="s">
        <v>51</v>
      </c>
      <c r="E18" s="38">
        <v>51.4</v>
      </c>
      <c r="F18" s="38">
        <v>45.9</v>
      </c>
      <c r="G18" s="38">
        <v>53.5</v>
      </c>
      <c r="H18" s="39">
        <v>55.1</v>
      </c>
      <c r="I18" s="39">
        <v>56.4</v>
      </c>
      <c r="J18" s="40">
        <v>52.8</v>
      </c>
      <c r="K18" s="38">
        <v>53.7</v>
      </c>
      <c r="L18" s="38">
        <v>52.9</v>
      </c>
      <c r="M18" s="38">
        <v>52.4</v>
      </c>
      <c r="N18" s="38">
        <v>56.8</v>
      </c>
      <c r="O18" s="38">
        <v>52.4</v>
      </c>
      <c r="P18" s="38">
        <v>52.4</v>
      </c>
      <c r="Q18" s="40">
        <v>56</v>
      </c>
      <c r="R18" s="40">
        <v>54.4</v>
      </c>
      <c r="S18" s="41" t="s">
        <v>28</v>
      </c>
      <c r="T18" s="41" t="s">
        <v>27</v>
      </c>
      <c r="U18" s="41">
        <v>0</v>
      </c>
      <c r="W18" s="42"/>
      <c r="X18" s="35"/>
      <c r="Y18" s="35"/>
      <c r="Z18" s="35"/>
    </row>
    <row r="19" spans="1:26" x14ac:dyDescent="0.25">
      <c r="A19" s="45"/>
      <c r="B19" s="45"/>
      <c r="C19" s="68" t="s">
        <v>21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45"/>
      <c r="O19" s="45"/>
      <c r="P19" s="45"/>
      <c r="Q19" s="45"/>
      <c r="R19" s="45"/>
      <c r="S19" s="45"/>
      <c r="T19" s="45"/>
      <c r="U19" s="46"/>
      <c r="W19" s="35"/>
      <c r="X19" s="35"/>
      <c r="Y19" s="35"/>
      <c r="Z19" s="35"/>
    </row>
    <row r="20" spans="1:26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6"/>
    </row>
    <row r="21" spans="1:26" x14ac:dyDescent="0.25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45"/>
    </row>
    <row r="23" spans="1:26" x14ac:dyDescent="0.25">
      <c r="A23" s="30" t="s">
        <v>14</v>
      </c>
      <c r="B23" s="65" t="s">
        <v>15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30" t="s">
        <v>17</v>
      </c>
      <c r="T23" s="31" t="s">
        <v>18</v>
      </c>
      <c r="U23" s="45"/>
    </row>
    <row r="24" spans="1:26" x14ac:dyDescent="0.25">
      <c r="A24" s="47"/>
      <c r="B24" s="33">
        <v>223</v>
      </c>
      <c r="C24" s="33">
        <v>225</v>
      </c>
      <c r="D24" s="33">
        <v>295</v>
      </c>
      <c r="E24" s="33">
        <v>339</v>
      </c>
      <c r="F24" s="33">
        <v>423</v>
      </c>
      <c r="G24" s="33">
        <v>428</v>
      </c>
      <c r="H24" s="33">
        <v>446</v>
      </c>
      <c r="I24" s="33">
        <v>484</v>
      </c>
      <c r="J24" s="33">
        <v>509</v>
      </c>
      <c r="K24" s="33">
        <v>512</v>
      </c>
      <c r="L24" s="33">
        <v>579</v>
      </c>
      <c r="M24" s="33">
        <v>591</v>
      </c>
      <c r="N24" s="33">
        <v>644</v>
      </c>
      <c r="O24" s="33">
        <v>685</v>
      </c>
      <c r="P24" s="33">
        <v>689</v>
      </c>
      <c r="Q24" s="33">
        <v>744</v>
      </c>
      <c r="R24" s="33">
        <v>904</v>
      </c>
      <c r="S24" s="47"/>
      <c r="T24" s="34" t="s">
        <v>19</v>
      </c>
      <c r="U24" s="45"/>
    </row>
    <row r="25" spans="1:26" x14ac:dyDescent="0.25">
      <c r="A25" s="48">
        <v>1</v>
      </c>
      <c r="B25" s="49">
        <f t="shared" ref="B25:C37" si="0">(B6-$S6)/$S6</f>
        <v>-4.825481594506964E-2</v>
      </c>
      <c r="C25" s="49">
        <f t="shared" si="0"/>
        <v>1.8500858287240109E-2</v>
      </c>
      <c r="D25" s="49" t="s">
        <v>51</v>
      </c>
      <c r="E25" s="49">
        <f t="shared" ref="E25:R25" si="1">(E6-$S6)/$S6</f>
        <v>-2.727446118634369E-2</v>
      </c>
      <c r="F25" s="49">
        <f t="shared" si="1"/>
        <v>-9.0215525462521401E-2</v>
      </c>
      <c r="G25" s="50">
        <f t="shared" si="1"/>
        <v>2.0408163265306128E-2</v>
      </c>
      <c r="H25" s="49">
        <f t="shared" si="1"/>
        <v>5.0925042914362041E-2</v>
      </c>
      <c r="I25" s="49">
        <f t="shared" si="1"/>
        <v>-2.5367156208277671E-2</v>
      </c>
      <c r="J25" s="49">
        <f t="shared" si="1"/>
        <v>1.4686248331108204E-2</v>
      </c>
      <c r="K25" s="49">
        <f t="shared" si="1"/>
        <v>1.8500858287240109E-2</v>
      </c>
      <c r="L25" s="49">
        <f t="shared" si="1"/>
        <v>1.0871638374976164E-2</v>
      </c>
      <c r="M25" s="49">
        <f t="shared" si="1"/>
        <v>-5.7219149341981954E-4</v>
      </c>
      <c r="N25" s="49">
        <f t="shared" si="1"/>
        <v>5.0925042914362041E-2</v>
      </c>
      <c r="O25" s="50">
        <f t="shared" si="1"/>
        <v>-1.7737936296013727E-2</v>
      </c>
      <c r="P25" s="49">
        <f t="shared" si="1"/>
        <v>1.3351134846462003E-3</v>
      </c>
      <c r="Q25" s="49">
        <f t="shared" si="1"/>
        <v>6.6183482738889923E-2</v>
      </c>
      <c r="R25" s="49">
        <f t="shared" si="1"/>
        <v>4.3295823002098097E-2</v>
      </c>
      <c r="S25" s="41" t="s">
        <v>27</v>
      </c>
      <c r="T25" s="41">
        <v>0</v>
      </c>
      <c r="U25" s="45"/>
    </row>
    <row r="26" spans="1:26" x14ac:dyDescent="0.25">
      <c r="A26" s="48">
        <v>2</v>
      </c>
      <c r="B26" s="51">
        <f t="shared" si="0"/>
        <v>-6.5518141477421174E-2</v>
      </c>
      <c r="C26" s="51">
        <f t="shared" si="0"/>
        <v>1.8010963194988194E-2</v>
      </c>
      <c r="D26" s="51" t="s">
        <v>51</v>
      </c>
      <c r="E26" s="51">
        <f t="shared" ref="E26:R26" si="2">(E7-$S7)/$S7</f>
        <v>-1.2007308796658858E-2</v>
      </c>
      <c r="F26" s="51">
        <f t="shared" si="2"/>
        <v>3.4977812581571295E-2</v>
      </c>
      <c r="G26" s="52">
        <f t="shared" si="2"/>
        <v>4.9595405899242424E-3</v>
      </c>
      <c r="H26" s="51">
        <f t="shared" si="2"/>
        <v>1.6705820934481874E-2</v>
      </c>
      <c r="I26" s="51">
        <f t="shared" si="2"/>
        <v>-1.5922735578178006E-2</v>
      </c>
      <c r="J26" s="51">
        <f t="shared" si="2"/>
        <v>-8.0918820151397088E-3</v>
      </c>
      <c r="K26" s="51">
        <f t="shared" si="2"/>
        <v>1.0441138084050939E-3</v>
      </c>
      <c r="L26" s="51">
        <f t="shared" si="2"/>
        <v>-2.8974158183241956E-2</v>
      </c>
      <c r="M26" s="51">
        <f t="shared" si="2"/>
        <v>4.9595405899242424E-3</v>
      </c>
      <c r="N26" s="51">
        <f t="shared" si="2"/>
        <v>2.4536674497520169E-2</v>
      </c>
      <c r="O26" s="52">
        <f t="shared" si="2"/>
        <v>5.0639519707648073E-2</v>
      </c>
      <c r="P26" s="51">
        <f t="shared" si="2"/>
        <v>-2.8713129731140546E-3</v>
      </c>
      <c r="Q26" s="51">
        <f t="shared" si="2"/>
        <v>6.3690942312712023E-2</v>
      </c>
      <c r="R26" s="51">
        <f t="shared" si="2"/>
        <v>2.3231532237013849E-2</v>
      </c>
      <c r="S26" s="41" t="s">
        <v>27</v>
      </c>
      <c r="T26" s="41">
        <v>20.95</v>
      </c>
      <c r="U26" s="45"/>
    </row>
    <row r="27" spans="1:26" x14ac:dyDescent="0.25">
      <c r="A27" s="48">
        <v>3</v>
      </c>
      <c r="B27" s="51">
        <f t="shared" si="0"/>
        <v>-5.7331303906646286E-2</v>
      </c>
      <c r="C27" s="51">
        <f t="shared" si="0"/>
        <v>1.522070015220758E-3</v>
      </c>
      <c r="D27" s="51" t="s">
        <v>51</v>
      </c>
      <c r="E27" s="51">
        <f t="shared" ref="E27:R27" si="3">(E8-$S8)/$S8</f>
        <v>-2.1816336884829951E-2</v>
      </c>
      <c r="F27" s="51">
        <f t="shared" si="3"/>
        <v>-6.240487062404862E-2</v>
      </c>
      <c r="G27" s="52">
        <f t="shared" si="3"/>
        <v>1.1669203450025426E-2</v>
      </c>
      <c r="H27" s="51">
        <f t="shared" si="3"/>
        <v>4.5662100456621297E-3</v>
      </c>
      <c r="I27" s="51">
        <f t="shared" si="3"/>
        <v>-1.9786910197869132E-2</v>
      </c>
      <c r="J27" s="51">
        <f t="shared" si="3"/>
        <v>-2.4860476915271466E-2</v>
      </c>
      <c r="K27" s="51">
        <f t="shared" si="3"/>
        <v>-5.0735667174020452E-4</v>
      </c>
      <c r="L27" s="51">
        <f t="shared" si="3"/>
        <v>-1.6742770167427614E-2</v>
      </c>
      <c r="M27" s="51">
        <f t="shared" si="3"/>
        <v>-5.5809233891425383E-3</v>
      </c>
      <c r="N27" s="51">
        <f t="shared" si="3"/>
        <v>2.4860476915271466E-2</v>
      </c>
      <c r="O27" s="52">
        <f t="shared" si="3"/>
        <v>-4.5662100456621297E-3</v>
      </c>
      <c r="P27" s="51">
        <f t="shared" si="3"/>
        <v>2.5367833587011668E-3</v>
      </c>
      <c r="Q27" s="51">
        <f t="shared" si="3"/>
        <v>5.530187721968547E-2</v>
      </c>
      <c r="R27" s="51">
        <f t="shared" si="3"/>
        <v>1.4713343480466797E-2</v>
      </c>
      <c r="S27" s="41" t="s">
        <v>27</v>
      </c>
      <c r="T27" s="41">
        <v>6.8088955615235385</v>
      </c>
      <c r="U27" s="45"/>
    </row>
    <row r="28" spans="1:26" x14ac:dyDescent="0.25">
      <c r="A28" s="48">
        <v>4</v>
      </c>
      <c r="B28" s="51">
        <f t="shared" si="0"/>
        <v>0.2267726667675739</v>
      </c>
      <c r="C28" s="51">
        <f t="shared" si="0"/>
        <v>0.19370601806763929</v>
      </c>
      <c r="D28" s="51" t="s">
        <v>51</v>
      </c>
      <c r="E28" s="51">
        <f t="shared" ref="E28:R28" si="4">(E9-$S9)/$S9</f>
        <v>8.1279412487861677E-2</v>
      </c>
      <c r="F28" s="51">
        <f t="shared" si="4"/>
        <v>0.24991932085752797</v>
      </c>
      <c r="G28" s="53">
        <f t="shared" si="4"/>
        <v>0.18709268832765227</v>
      </c>
      <c r="H28" s="51">
        <f t="shared" si="4"/>
        <v>0.23669266137755418</v>
      </c>
      <c r="I28" s="51">
        <f t="shared" si="4"/>
        <v>-1.4613868741948749E-2</v>
      </c>
      <c r="J28" s="51">
        <f t="shared" si="4"/>
        <v>0.13749271527775037</v>
      </c>
      <c r="K28" s="51">
        <f t="shared" si="4"/>
        <v>0.21023934241760658</v>
      </c>
      <c r="L28" s="51">
        <f t="shared" si="4"/>
        <v>0.14741270988773089</v>
      </c>
      <c r="M28" s="51">
        <f t="shared" si="4"/>
        <v>0.14410604501773738</v>
      </c>
      <c r="N28" s="51">
        <f t="shared" si="4"/>
        <v>9.7812736837828984E-2</v>
      </c>
      <c r="O28" s="53">
        <f t="shared" si="4"/>
        <v>-1.4613868741948749E-2</v>
      </c>
      <c r="P28" s="51">
        <f t="shared" si="4"/>
        <v>0.13418605040775686</v>
      </c>
      <c r="Q28" s="51">
        <f t="shared" si="4"/>
        <v>0.2267726667675739</v>
      </c>
      <c r="R28" s="51">
        <f t="shared" si="4"/>
        <v>0.13749271527775037</v>
      </c>
      <c r="S28" s="41" t="s">
        <v>52</v>
      </c>
      <c r="T28" s="41">
        <v>0</v>
      </c>
      <c r="U28" s="45"/>
    </row>
    <row r="29" spans="1:26" x14ac:dyDescent="0.25">
      <c r="A29" s="48">
        <v>5</v>
      </c>
      <c r="B29" s="51">
        <f t="shared" si="0"/>
        <v>0.28095116889936672</v>
      </c>
      <c r="C29" s="51">
        <f t="shared" si="0"/>
        <v>0.23913970641303717</v>
      </c>
      <c r="D29" s="51" t="s">
        <v>51</v>
      </c>
      <c r="E29" s="51">
        <f t="shared" ref="E29:R29" si="5">(E10-$S10)/$S10</f>
        <v>8.7098024644566355E-2</v>
      </c>
      <c r="F29" s="51">
        <f t="shared" si="5"/>
        <v>0.39118138818150799</v>
      </c>
      <c r="G29" s="53">
        <f t="shared" si="5"/>
        <v>0.19352720188249581</v>
      </c>
      <c r="H29" s="51">
        <f t="shared" si="5"/>
        <v>0.23153762232461353</v>
      </c>
      <c r="I29" s="51">
        <f t="shared" si="5"/>
        <v>-3.2594237230438742E-4</v>
      </c>
      <c r="J29" s="51">
        <f t="shared" si="5"/>
        <v>0.18592511779407231</v>
      </c>
      <c r="K29" s="51">
        <f t="shared" si="5"/>
        <v>0.23153762232461353</v>
      </c>
      <c r="L29" s="51">
        <f t="shared" si="5"/>
        <v>0.12890948713089576</v>
      </c>
      <c r="M29" s="51">
        <f t="shared" si="5"/>
        <v>0.17452199166143698</v>
      </c>
      <c r="N29" s="51">
        <f t="shared" si="5"/>
        <v>2.6281351937177979E-2</v>
      </c>
      <c r="O29" s="53">
        <f t="shared" si="5"/>
        <v>-6.8744699168116277E-2</v>
      </c>
      <c r="P29" s="51">
        <f t="shared" si="5"/>
        <v>0.13651157121931926</v>
      </c>
      <c r="Q29" s="51">
        <f t="shared" si="5"/>
        <v>0.23913970641303717</v>
      </c>
      <c r="R29" s="51">
        <f t="shared" si="5"/>
        <v>0.11370531895404871</v>
      </c>
      <c r="S29" s="41" t="s">
        <v>52</v>
      </c>
      <c r="T29" s="41">
        <v>6.8778687367678186</v>
      </c>
      <c r="U29" s="45"/>
    </row>
    <row r="30" spans="1:26" x14ac:dyDescent="0.25">
      <c r="A30" s="48">
        <v>6</v>
      </c>
      <c r="B30" s="51">
        <f t="shared" si="0"/>
        <v>0.44568289570631492</v>
      </c>
      <c r="C30" s="51">
        <f t="shared" si="0"/>
        <v>0.44163336378556889</v>
      </c>
      <c r="D30" s="51" t="s">
        <v>51</v>
      </c>
      <c r="E30" s="51">
        <f t="shared" ref="E30:R30" si="6">(E11-$S11)/$S11</f>
        <v>0.24320629966901577</v>
      </c>
      <c r="F30" s="51">
        <f t="shared" si="6"/>
        <v>0.74939778976226334</v>
      </c>
      <c r="G30" s="53">
        <f t="shared" si="6"/>
        <v>0.21081004430304789</v>
      </c>
      <c r="H30" s="51">
        <f t="shared" si="6"/>
        <v>0.44568289570631492</v>
      </c>
      <c r="I30" s="51">
        <f t="shared" si="6"/>
        <v>4.0729703631716782E-2</v>
      </c>
      <c r="J30" s="51">
        <f t="shared" si="6"/>
        <v>0.35659319344990326</v>
      </c>
      <c r="K30" s="51">
        <f t="shared" si="6"/>
        <v>0.38089038497437916</v>
      </c>
      <c r="L30" s="51">
        <f t="shared" si="6"/>
        <v>0.2270081719860319</v>
      </c>
      <c r="M30" s="51">
        <f t="shared" si="6"/>
        <v>0.33634553384617333</v>
      </c>
      <c r="N30" s="51">
        <f t="shared" si="6"/>
        <v>2.3438442425698474E-4</v>
      </c>
      <c r="O30" s="51">
        <f t="shared" si="6"/>
        <v>4.0729703631716782E-2</v>
      </c>
      <c r="P30" s="51">
        <f t="shared" si="6"/>
        <v>0.23105770390677779</v>
      </c>
      <c r="Q30" s="51">
        <f t="shared" si="6"/>
        <v>0.38898944881587094</v>
      </c>
      <c r="R30" s="51">
        <f t="shared" si="6"/>
        <v>0.17436425701633415</v>
      </c>
      <c r="S30" s="41" t="s">
        <v>52</v>
      </c>
      <c r="T30" s="41">
        <v>20.680798487257722</v>
      </c>
      <c r="U30" s="45"/>
    </row>
    <row r="31" spans="1:26" x14ac:dyDescent="0.25">
      <c r="A31" s="48">
        <v>7</v>
      </c>
      <c r="B31" s="51">
        <f t="shared" si="0"/>
        <v>-0.1033065546466522</v>
      </c>
      <c r="C31" s="51">
        <f t="shared" si="0"/>
        <v>-4.8882964032720688E-2</v>
      </c>
      <c r="D31" s="51" t="s">
        <v>51</v>
      </c>
      <c r="E31" s="51">
        <f t="shared" ref="E31:H37" si="7">(E12-$S12)/$S12</f>
        <v>-5.1474563585765049E-2</v>
      </c>
      <c r="F31" s="51">
        <f t="shared" si="7"/>
        <v>-0.14477214749536194</v>
      </c>
      <c r="G31" s="53">
        <f t="shared" si="7"/>
        <v>-3.7891318097489223E-3</v>
      </c>
      <c r="H31" s="51">
        <f t="shared" si="7"/>
        <v>-2.555856805532147E-2</v>
      </c>
      <c r="I31" s="51" t="s">
        <v>51</v>
      </c>
      <c r="J31" s="51">
        <f t="shared" ref="J31:R31" si="8">(J12-$S12)/$S12</f>
        <v>-0.11885615196491835</v>
      </c>
      <c r="K31" s="51">
        <f t="shared" si="8"/>
        <v>-7.1689040099511062E-2</v>
      </c>
      <c r="L31" s="51">
        <f t="shared" si="8"/>
        <v>-0.16913318329397883</v>
      </c>
      <c r="M31" s="51">
        <f t="shared" si="8"/>
        <v>-3.5924966267498901E-2</v>
      </c>
      <c r="N31" s="51">
        <f t="shared" si="8"/>
        <v>5.5406265812108241E-3</v>
      </c>
      <c r="O31" s="51">
        <f t="shared" si="8"/>
        <v>-2.555856805532147E-2</v>
      </c>
      <c r="P31" s="51">
        <f t="shared" si="8"/>
        <v>-2.0375368949232753E-2</v>
      </c>
      <c r="Q31" s="51">
        <f t="shared" si="8"/>
        <v>1.5907024793388257E-2</v>
      </c>
      <c r="R31" s="51">
        <f t="shared" si="8"/>
        <v>-1.3637210111317364E-2</v>
      </c>
      <c r="S31" s="41" t="s">
        <v>53</v>
      </c>
      <c r="T31" s="41">
        <v>0</v>
      </c>
      <c r="U31" s="45"/>
    </row>
    <row r="32" spans="1:26" x14ac:dyDescent="0.25">
      <c r="A32" s="48">
        <v>8</v>
      </c>
      <c r="B32" s="51">
        <f t="shared" si="0"/>
        <v>-0.14913025316419556</v>
      </c>
      <c r="C32" s="51">
        <f t="shared" si="0"/>
        <v>-0.10318328683506214</v>
      </c>
      <c r="D32" s="51" t="s">
        <v>51</v>
      </c>
      <c r="E32" s="51">
        <f t="shared" si="7"/>
        <v>-9.8078068354047282E-2</v>
      </c>
      <c r="F32" s="51">
        <f t="shared" si="7"/>
        <v>-1.6461637126561125E-3</v>
      </c>
      <c r="G32" s="53">
        <f t="shared" si="7"/>
        <v>-4.6458637046008514E-2</v>
      </c>
      <c r="H32" s="51">
        <f t="shared" si="7"/>
        <v>-0.10942299831185801</v>
      </c>
      <c r="I32" s="51">
        <f>(I13-$S13)/$S13</f>
        <v>-0.11112473780552969</v>
      </c>
      <c r="J32" s="51">
        <f t="shared" ref="J32:R32" si="9">(J13-$S13)/$S13</f>
        <v>-0.14913025316419556</v>
      </c>
      <c r="K32" s="51">
        <f t="shared" si="9"/>
        <v>-8.6165891898346059E-2</v>
      </c>
      <c r="L32" s="51">
        <f t="shared" si="9"/>
        <v>-0.11622995628654438</v>
      </c>
      <c r="M32" s="51">
        <f t="shared" si="9"/>
        <v>-8.6733138396236559E-2</v>
      </c>
      <c r="N32" s="51">
        <f t="shared" si="9"/>
        <v>-4.7025883543899014E-2</v>
      </c>
      <c r="O32" s="51">
        <f t="shared" si="9"/>
        <v>-6.4043278480615112E-2</v>
      </c>
      <c r="P32" s="51">
        <f t="shared" si="9"/>
        <v>-8.6733138396236559E-2</v>
      </c>
      <c r="Q32" s="51">
        <f t="shared" si="9"/>
        <v>-4.7025883543899014E-2</v>
      </c>
      <c r="R32" s="51">
        <f t="shared" si="9"/>
        <v>-6.858125046373946E-2</v>
      </c>
      <c r="S32" s="41" t="s">
        <v>53</v>
      </c>
      <c r="T32" s="41">
        <v>20.686527865404834</v>
      </c>
      <c r="U32" s="45"/>
    </row>
    <row r="33" spans="1:21" x14ac:dyDescent="0.25">
      <c r="A33" s="48">
        <v>9</v>
      </c>
      <c r="B33" s="51">
        <f t="shared" si="0"/>
        <v>-0.13093807225789789</v>
      </c>
      <c r="C33" s="51">
        <f t="shared" si="0"/>
        <v>-9.9633153355359869E-2</v>
      </c>
      <c r="D33" s="51" t="s">
        <v>51</v>
      </c>
      <c r="E33" s="51">
        <f t="shared" si="7"/>
        <v>-9.3559064613076295E-2</v>
      </c>
      <c r="F33" s="51">
        <f t="shared" si="7"/>
        <v>-0.1122485684354871</v>
      </c>
      <c r="G33" s="53">
        <f t="shared" si="7"/>
        <v>-2.8145801234638508E-2</v>
      </c>
      <c r="H33" s="51">
        <f t="shared" si="7"/>
        <v>-0.1169209443910898</v>
      </c>
      <c r="I33" s="51" t="s">
        <v>51</v>
      </c>
      <c r="J33" s="51">
        <f t="shared" ref="J33:R33" si="10">(J14-$S14)/$S14</f>
        <v>-0.15897232799151409</v>
      </c>
      <c r="K33" s="51">
        <f t="shared" si="10"/>
        <v>-7.4869560790665507E-2</v>
      </c>
      <c r="L33" s="51">
        <f t="shared" si="10"/>
        <v>-0.25148537191244758</v>
      </c>
      <c r="M33" s="51">
        <f t="shared" si="10"/>
        <v>-7.9541936746268208E-2</v>
      </c>
      <c r="N33" s="51">
        <f t="shared" si="10"/>
        <v>-1.880104932343311E-2</v>
      </c>
      <c r="O33" s="51">
        <f t="shared" si="10"/>
        <v>-9.3559064613076295E-2</v>
      </c>
      <c r="P33" s="51">
        <f t="shared" si="10"/>
        <v>-6.0852432923857405E-2</v>
      </c>
      <c r="Q33" s="51">
        <f t="shared" si="10"/>
        <v>-2.8145801234638508E-2</v>
      </c>
      <c r="R33" s="51">
        <f t="shared" si="10"/>
        <v>-4.683530505704931E-2</v>
      </c>
      <c r="S33" s="41" t="s">
        <v>53</v>
      </c>
      <c r="T33" s="41">
        <v>7.5800632583220979</v>
      </c>
      <c r="U33" s="45"/>
    </row>
    <row r="34" spans="1:21" x14ac:dyDescent="0.25">
      <c r="A34" s="48">
        <v>10</v>
      </c>
      <c r="B34" s="51">
        <f t="shared" si="0"/>
        <v>-0.1932892958753438</v>
      </c>
      <c r="C34" s="51">
        <f t="shared" si="0"/>
        <v>-0.15440077538502969</v>
      </c>
      <c r="D34" s="51" t="s">
        <v>51</v>
      </c>
      <c r="E34" s="51">
        <f t="shared" si="7"/>
        <v>-0.17248845933401299</v>
      </c>
      <c r="F34" s="51">
        <f t="shared" si="7"/>
        <v>-0.20142875365238636</v>
      </c>
      <c r="G34" s="53">
        <f t="shared" si="7"/>
        <v>-0.12636486526410559</v>
      </c>
      <c r="H34" s="51">
        <f t="shared" si="7"/>
        <v>-0.18695860649319962</v>
      </c>
      <c r="I34" s="51" t="s">
        <v>51</v>
      </c>
      <c r="J34" s="51">
        <f t="shared" ref="J34:R34" si="11">(J15-$S15)/$S15</f>
        <v>-0.18062791711105555</v>
      </c>
      <c r="K34" s="51">
        <f t="shared" si="11"/>
        <v>-0.14716570180543637</v>
      </c>
      <c r="L34" s="51">
        <f t="shared" si="11"/>
        <v>-0.15892269637227552</v>
      </c>
      <c r="M34" s="51">
        <f t="shared" si="11"/>
        <v>-0.15440077538502969</v>
      </c>
      <c r="N34" s="51">
        <f t="shared" si="11"/>
        <v>-0.24936111611719211</v>
      </c>
      <c r="O34" s="51">
        <f t="shared" si="11"/>
        <v>-0.1896717590855472</v>
      </c>
      <c r="P34" s="51">
        <f t="shared" si="11"/>
        <v>-0.13450432304114801</v>
      </c>
      <c r="Q34" s="51">
        <f t="shared" si="11"/>
        <v>-0.10737279711767302</v>
      </c>
      <c r="R34" s="51">
        <f t="shared" si="11"/>
        <v>-0.12998240205390216</v>
      </c>
      <c r="S34" s="41" t="s">
        <v>54</v>
      </c>
      <c r="T34" s="41">
        <v>6.878192340265362</v>
      </c>
      <c r="U34" s="45"/>
    </row>
    <row r="35" spans="1:21" x14ac:dyDescent="0.25">
      <c r="A35" s="48">
        <v>11</v>
      </c>
      <c r="B35" s="51">
        <f t="shared" si="0"/>
        <v>-0.17133411621124445</v>
      </c>
      <c r="C35" s="51">
        <f t="shared" si="0"/>
        <v>-0.13224610282498239</v>
      </c>
      <c r="D35" s="51" t="s">
        <v>51</v>
      </c>
      <c r="E35" s="51">
        <f t="shared" si="7"/>
        <v>-0.14788130817948722</v>
      </c>
      <c r="F35" s="51">
        <f t="shared" si="7"/>
        <v>-0.22762085548746183</v>
      </c>
      <c r="G35" s="53">
        <f t="shared" si="7"/>
        <v>-0.12442850014772998</v>
      </c>
      <c r="H35" s="51">
        <f t="shared" si="7"/>
        <v>-0.10879329479322515</v>
      </c>
      <c r="I35" s="51">
        <f>(I16-$S16)/$S16</f>
        <v>-0.17133411621124445</v>
      </c>
      <c r="J35" s="51">
        <f t="shared" ref="J35:R35" si="12">(J16-$S16)/$S16</f>
        <v>-0.17915171888849685</v>
      </c>
      <c r="K35" s="51">
        <f t="shared" si="12"/>
        <v>-0.13224610282498239</v>
      </c>
      <c r="L35" s="51">
        <f t="shared" si="12"/>
        <v>-0.12442850014772998</v>
      </c>
      <c r="M35" s="51">
        <f t="shared" si="12"/>
        <v>-0.12442850014772998</v>
      </c>
      <c r="N35" s="51">
        <f t="shared" si="12"/>
        <v>-0.14006370550223479</v>
      </c>
      <c r="O35" s="51">
        <f t="shared" si="12"/>
        <v>-0.16351651353399202</v>
      </c>
      <c r="P35" s="51">
        <f t="shared" si="12"/>
        <v>-0.11661089747047756</v>
      </c>
      <c r="Q35" s="51">
        <f t="shared" si="12"/>
        <v>-7.752288408421551E-2</v>
      </c>
      <c r="R35" s="51">
        <f t="shared" si="12"/>
        <v>-0.10879329479322515</v>
      </c>
      <c r="S35" s="41" t="s">
        <v>54</v>
      </c>
      <c r="T35" s="41">
        <v>0</v>
      </c>
      <c r="U35" s="45"/>
    </row>
    <row r="36" spans="1:21" x14ac:dyDescent="0.25">
      <c r="A36" s="48">
        <v>12</v>
      </c>
      <c r="B36" s="51">
        <f t="shared" si="0"/>
        <v>-0.21380751918326255</v>
      </c>
      <c r="C36" s="51">
        <f t="shared" si="0"/>
        <v>-0.16502915358514386</v>
      </c>
      <c r="D36" s="51" t="s">
        <v>51</v>
      </c>
      <c r="E36" s="51">
        <f t="shared" si="7"/>
        <v>-0.17172422337312096</v>
      </c>
      <c r="F36" s="51">
        <f t="shared" si="7"/>
        <v>-0.18798367857249379</v>
      </c>
      <c r="G36" s="53">
        <f t="shared" si="7"/>
        <v>-0.13346668172753764</v>
      </c>
      <c r="H36" s="51">
        <f t="shared" si="7"/>
        <v>-0.18798367857249379</v>
      </c>
      <c r="I36" s="51">
        <f>(I17-$S17)/$S17</f>
        <v>-0.16502915358514386</v>
      </c>
      <c r="J36" s="51">
        <f t="shared" ref="J36:R36" si="13">(J17-$S17)/$S17</f>
        <v>-0.17937573170223761</v>
      </c>
      <c r="K36" s="51">
        <f t="shared" si="13"/>
        <v>-0.14685682130349173</v>
      </c>
      <c r="L36" s="51">
        <f t="shared" si="13"/>
        <v>-0.18511436294907505</v>
      </c>
      <c r="M36" s="51">
        <f t="shared" si="13"/>
        <v>-0.15163901400918964</v>
      </c>
      <c r="N36" s="51">
        <f t="shared" si="13"/>
        <v>-0.24345711395858971</v>
      </c>
      <c r="O36" s="51">
        <f t="shared" si="13"/>
        <v>-0.15833408379716676</v>
      </c>
      <c r="P36" s="51">
        <f t="shared" si="13"/>
        <v>-0.15642120671488755</v>
      </c>
      <c r="Q36" s="51">
        <f t="shared" si="13"/>
        <v>-0.12485873485728134</v>
      </c>
      <c r="R36" s="51">
        <f t="shared" si="13"/>
        <v>-0.13346668172753764</v>
      </c>
      <c r="S36" s="41" t="s">
        <v>54</v>
      </c>
      <c r="T36" s="41">
        <v>20.67573474498089</v>
      </c>
      <c r="U36" s="45"/>
    </row>
    <row r="37" spans="1:21" x14ac:dyDescent="0.25">
      <c r="A37" s="48">
        <v>13</v>
      </c>
      <c r="B37" s="51">
        <f t="shared" si="0"/>
        <v>-3.4903681098607635E-2</v>
      </c>
      <c r="C37" s="51">
        <f t="shared" si="0"/>
        <v>1.0871638374976164E-2</v>
      </c>
      <c r="D37" s="51" t="s">
        <v>51</v>
      </c>
      <c r="E37" s="51">
        <f t="shared" si="7"/>
        <v>-1.9645241274079746E-2</v>
      </c>
      <c r="F37" s="51">
        <f t="shared" si="7"/>
        <v>-0.12454701506770935</v>
      </c>
      <c r="G37" s="52">
        <f t="shared" si="7"/>
        <v>2.0408163265306128E-2</v>
      </c>
      <c r="H37" s="51">
        <f t="shared" si="7"/>
        <v>5.0925042914362041E-2</v>
      </c>
      <c r="I37" s="51">
        <f>(I18-$S18)/$S18</f>
        <v>7.572000762921989E-2</v>
      </c>
      <c r="J37" s="51">
        <f t="shared" ref="J37:R37" si="14">(J18-$S18)/$S18</f>
        <v>7.0570284188441242E-3</v>
      </c>
      <c r="K37" s="51">
        <f t="shared" si="14"/>
        <v>2.4222773221438169E-2</v>
      </c>
      <c r="L37" s="51">
        <f t="shared" si="14"/>
        <v>8.9643333969101451E-3</v>
      </c>
      <c r="M37" s="51">
        <f t="shared" si="14"/>
        <v>-5.7219149341981954E-4</v>
      </c>
      <c r="N37" s="51">
        <f t="shared" si="14"/>
        <v>8.3349227541483842E-2</v>
      </c>
      <c r="O37" s="51">
        <f t="shared" si="14"/>
        <v>-5.7219149341981954E-4</v>
      </c>
      <c r="P37" s="49">
        <f t="shared" si="14"/>
        <v>-5.7219149341981954E-4</v>
      </c>
      <c r="Q37" s="51">
        <f t="shared" si="14"/>
        <v>6.8090787716955953E-2</v>
      </c>
      <c r="R37" s="51">
        <f t="shared" si="14"/>
        <v>3.7573908067900036E-2</v>
      </c>
      <c r="S37" s="41" t="s">
        <v>27</v>
      </c>
      <c r="T37" s="41">
        <v>0</v>
      </c>
      <c r="U37" s="45"/>
    </row>
    <row r="38" spans="1:21" x14ac:dyDescent="0.25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</row>
    <row r="39" spans="1:21" x14ac:dyDescent="0.25">
      <c r="A39" s="68" t="s">
        <v>23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45"/>
      <c r="U39" s="45"/>
    </row>
    <row r="40" spans="1:21" x14ac:dyDescent="0.25">
      <c r="A40" s="45"/>
      <c r="B40" s="55"/>
      <c r="C40" s="56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7"/>
      <c r="T40" s="45"/>
      <c r="U40" s="45"/>
    </row>
    <row r="41" spans="1:21" x14ac:dyDescent="0.25">
      <c r="A41" s="30" t="s">
        <v>14</v>
      </c>
      <c r="B41" s="69" t="s">
        <v>15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31" t="s">
        <v>18</v>
      </c>
      <c r="T41" s="45"/>
      <c r="U41" s="45"/>
    </row>
    <row r="42" spans="1:21" x14ac:dyDescent="0.25">
      <c r="A42" s="47"/>
      <c r="B42" s="33">
        <v>223</v>
      </c>
      <c r="C42" s="33">
        <v>225</v>
      </c>
      <c r="D42" s="33">
        <v>295</v>
      </c>
      <c r="E42" s="33">
        <v>339</v>
      </c>
      <c r="F42" s="33">
        <v>423</v>
      </c>
      <c r="G42" s="33">
        <v>428</v>
      </c>
      <c r="H42" s="33">
        <v>446</v>
      </c>
      <c r="I42" s="33">
        <v>484</v>
      </c>
      <c r="J42" s="33">
        <v>509</v>
      </c>
      <c r="K42" s="33">
        <v>512</v>
      </c>
      <c r="L42" s="33">
        <v>579</v>
      </c>
      <c r="M42" s="33">
        <v>591</v>
      </c>
      <c r="N42" s="33">
        <v>644</v>
      </c>
      <c r="O42" s="33">
        <v>685</v>
      </c>
      <c r="P42" s="33">
        <v>689</v>
      </c>
      <c r="Q42" s="33">
        <v>744</v>
      </c>
      <c r="R42" s="33">
        <v>904</v>
      </c>
      <c r="S42" s="34" t="s">
        <v>19</v>
      </c>
      <c r="T42" s="45"/>
      <c r="U42" s="45"/>
    </row>
    <row r="43" spans="1:21" x14ac:dyDescent="0.25">
      <c r="A43" s="65" t="s">
        <v>52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34"/>
      <c r="T43" s="45"/>
      <c r="U43" s="45"/>
    </row>
    <row r="44" spans="1:21" x14ac:dyDescent="0.25">
      <c r="A44" s="48">
        <v>4</v>
      </c>
      <c r="B44" s="58">
        <f>(B9/$S9)/(B6/$S6)</f>
        <v>1.2889717618962704</v>
      </c>
      <c r="C44" s="58">
        <f t="shared" ref="C44:R44" si="15">(C9/$S9)/(C6/$S6)</f>
        <v>1.1720225941439388</v>
      </c>
      <c r="D44" s="58" t="s">
        <v>51</v>
      </c>
      <c r="E44" s="58">
        <f t="shared" si="15"/>
        <v>1.111597639151737</v>
      </c>
      <c r="F44" s="58">
        <f t="shared" si="15"/>
        <v>1.3738631025693959</v>
      </c>
      <c r="G44" s="58">
        <f t="shared" si="15"/>
        <v>1.1633508345610992</v>
      </c>
      <c r="H44" s="58">
        <f t="shared" si="15"/>
        <v>1.1767658119060829</v>
      </c>
      <c r="I44" s="58">
        <f t="shared" si="15"/>
        <v>1.0110331675510691</v>
      </c>
      <c r="J44" s="58">
        <f t="shared" si="15"/>
        <v>1.121029004925046</v>
      </c>
      <c r="K44" s="58">
        <f t="shared" si="15"/>
        <v>1.1882555940628299</v>
      </c>
      <c r="L44" s="58">
        <f t="shared" si="15"/>
        <v>1.1350726109323346</v>
      </c>
      <c r="M44" s="58">
        <f t="shared" si="15"/>
        <v>1.1447610675625948</v>
      </c>
      <c r="N44" s="58">
        <f t="shared" si="15"/>
        <v>1.0446156405155604</v>
      </c>
      <c r="O44" s="58">
        <f t="shared" si="15"/>
        <v>1.0031804827545558</v>
      </c>
      <c r="P44" s="58">
        <f t="shared" si="15"/>
        <v>1.1326738023405465</v>
      </c>
      <c r="Q44" s="58">
        <f t="shared" si="15"/>
        <v>1.1506205888841485</v>
      </c>
      <c r="R44" s="58">
        <f t="shared" si="15"/>
        <v>1.0902878073494049</v>
      </c>
      <c r="S44" s="41">
        <v>0</v>
      </c>
      <c r="T44" s="45"/>
      <c r="U44" s="45"/>
    </row>
    <row r="45" spans="1:21" x14ac:dyDescent="0.25">
      <c r="A45" s="48">
        <v>5</v>
      </c>
      <c r="B45" s="58">
        <f>(B10/$S10)/(B8/$S8)</f>
        <v>1.3588561646397479</v>
      </c>
      <c r="C45" s="58">
        <f t="shared" ref="C45:R45" si="16">(C10/$S10)/(C8/$S8)</f>
        <v>1.2372565153698563</v>
      </c>
      <c r="D45" s="58" t="s">
        <v>51</v>
      </c>
      <c r="E45" s="58">
        <f t="shared" si="16"/>
        <v>1.1113434681402696</v>
      </c>
      <c r="F45" s="58">
        <f t="shared" si="16"/>
        <v>1.4837762533039784</v>
      </c>
      <c r="G45" s="58">
        <f t="shared" si="16"/>
        <v>1.1797603384706115</v>
      </c>
      <c r="H45" s="58">
        <f t="shared" si="16"/>
        <v>1.2259397240413199</v>
      </c>
      <c r="I45" s="58">
        <f t="shared" si="16"/>
        <v>1.0198538134493726</v>
      </c>
      <c r="J45" s="58">
        <f t="shared" si="16"/>
        <v>1.2161594210052638</v>
      </c>
      <c r="K45" s="58">
        <f t="shared" si="16"/>
        <v>1.2321627683257934</v>
      </c>
      <c r="L45" s="58">
        <f t="shared" si="16"/>
        <v>1.148132404094425</v>
      </c>
      <c r="M45" s="58">
        <f t="shared" si="16"/>
        <v>1.1811136967166795</v>
      </c>
      <c r="N45" s="58">
        <f t="shared" si="16"/>
        <v>1.0013864082515733</v>
      </c>
      <c r="O45" s="58">
        <f t="shared" si="16"/>
        <v>0.93552711413845202</v>
      </c>
      <c r="P45" s="58">
        <f t="shared" si="16"/>
        <v>1.1336357828306065</v>
      </c>
      <c r="Q45" s="58">
        <f t="shared" si="16"/>
        <v>1.1742040198750463</v>
      </c>
      <c r="R45" s="58">
        <f t="shared" si="16"/>
        <v>1.0975565918292149</v>
      </c>
      <c r="S45" s="41">
        <v>6.8778687367678186</v>
      </c>
      <c r="T45" s="59"/>
      <c r="U45" s="60"/>
    </row>
    <row r="46" spans="1:21" x14ac:dyDescent="0.25">
      <c r="A46" s="30">
        <v>6</v>
      </c>
      <c r="B46" s="58">
        <f>(B11/$S11)/(B7/$S7)</f>
        <v>1.5470422272209199</v>
      </c>
      <c r="C46" s="58">
        <f t="shared" ref="C46:R46" si="17">(C11/$S11)/(C7/$S7)</f>
        <v>1.4161275427339781</v>
      </c>
      <c r="D46" s="58" t="s">
        <v>51</v>
      </c>
      <c r="E46" s="58">
        <f t="shared" si="17"/>
        <v>1.2583152797970938</v>
      </c>
      <c r="F46" s="58">
        <f t="shared" si="17"/>
        <v>1.6902756450388983</v>
      </c>
      <c r="G46" s="58">
        <f t="shared" si="17"/>
        <v>1.2048346181103835</v>
      </c>
      <c r="H46" s="58">
        <f t="shared" si="17"/>
        <v>1.4219284142364292</v>
      </c>
      <c r="I46" s="58">
        <f t="shared" si="17"/>
        <v>1.0575690967143518</v>
      </c>
      <c r="J46" s="58">
        <f t="shared" si="17"/>
        <v>1.367660137922784</v>
      </c>
      <c r="K46" s="58">
        <f t="shared" si="17"/>
        <v>1.3794500820956574</v>
      </c>
      <c r="L46" s="58">
        <f t="shared" si="17"/>
        <v>1.2636205126017444</v>
      </c>
      <c r="M46" s="58">
        <f t="shared" si="17"/>
        <v>1.3297505818609585</v>
      </c>
      <c r="N46" s="58">
        <f t="shared" si="17"/>
        <v>0.97627972655524298</v>
      </c>
      <c r="O46" s="58">
        <f t="shared" si="17"/>
        <v>0.99056782474859795</v>
      </c>
      <c r="P46" s="58">
        <f t="shared" si="17"/>
        <v>1.2346026344677659</v>
      </c>
      <c r="Q46" s="58">
        <f t="shared" si="17"/>
        <v>1.3058205100401477</v>
      </c>
      <c r="R46" s="58">
        <f t="shared" si="17"/>
        <v>1.1477013950585655</v>
      </c>
      <c r="S46" s="41">
        <v>20.680798487257722</v>
      </c>
      <c r="T46" s="59"/>
      <c r="U46" s="45"/>
    </row>
    <row r="47" spans="1:21" x14ac:dyDescent="0.25">
      <c r="A47" s="65" t="s">
        <v>53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1"/>
      <c r="T47" s="59"/>
      <c r="U47" s="57"/>
    </row>
    <row r="48" spans="1:21" x14ac:dyDescent="0.25">
      <c r="A48" s="47">
        <v>7</v>
      </c>
      <c r="B48" s="58">
        <f>(B12/$S12)/(B6/$S6)</f>
        <v>0.94215706091935925</v>
      </c>
      <c r="C48" s="58">
        <f t="shared" ref="C48:R48" si="18">(C12/$S12)/(C6/$S6)</f>
        <v>0.93384019093191861</v>
      </c>
      <c r="D48" s="58" t="s">
        <v>51</v>
      </c>
      <c r="E48" s="58">
        <f t="shared" si="18"/>
        <v>0.97512134570977127</v>
      </c>
      <c r="F48" s="58">
        <f t="shared" si="18"/>
        <v>0.94003346555174361</v>
      </c>
      <c r="G48" s="58">
        <f t="shared" si="18"/>
        <v>0.97628665082644606</v>
      </c>
      <c r="H48" s="58">
        <f t="shared" si="18"/>
        <v>0.92722258215715969</v>
      </c>
      <c r="I48" s="58" t="s">
        <v>51</v>
      </c>
      <c r="J48" s="58">
        <f t="shared" si="18"/>
        <v>0.86839045023457384</v>
      </c>
      <c r="K48" s="58">
        <f t="shared" si="18"/>
        <v>0.91144838253900062</v>
      </c>
      <c r="L48" s="58">
        <f t="shared" si="18"/>
        <v>0.82193107924333386</v>
      </c>
      <c r="M48" s="58">
        <f t="shared" si="18"/>
        <v>0.96462698508769151</v>
      </c>
      <c r="N48" s="58">
        <f t="shared" si="18"/>
        <v>0.95681479222600518</v>
      </c>
      <c r="O48" s="58">
        <f t="shared" si="18"/>
        <v>0.99203814129824264</v>
      </c>
      <c r="P48" s="58">
        <f t="shared" si="18"/>
        <v>0.97831846487603291</v>
      </c>
      <c r="Q48" s="58">
        <f t="shared" si="18"/>
        <v>0.9528444599269652</v>
      </c>
      <c r="R48" s="58">
        <f t="shared" si="18"/>
        <v>0.94542963571962757</v>
      </c>
      <c r="S48" s="41">
        <v>0</v>
      </c>
      <c r="T48" s="59"/>
      <c r="U48" s="45"/>
    </row>
    <row r="49" spans="1:21" x14ac:dyDescent="0.25">
      <c r="A49" s="48">
        <v>8</v>
      </c>
      <c r="B49" s="58">
        <f>(B13/$S13)/(B7/$S7)</f>
        <v>0.91052569835976738</v>
      </c>
      <c r="C49" s="58">
        <f t="shared" ref="C49:R49" si="19">(C13/$S13)/(C7/$S7)</f>
        <v>0.88094995593201963</v>
      </c>
      <c r="D49" s="58" t="s">
        <v>51</v>
      </c>
      <c r="E49" s="58">
        <f t="shared" si="19"/>
        <v>0.91288320214944385</v>
      </c>
      <c r="F49" s="58">
        <f t="shared" si="19"/>
        <v>0.96461375707864172</v>
      </c>
      <c r="G49" s="58">
        <f t="shared" si="19"/>
        <v>0.94883557440954325</v>
      </c>
      <c r="H49" s="58">
        <f t="shared" si="19"/>
        <v>0.8759436440224061</v>
      </c>
      <c r="I49" s="58">
        <f t="shared" si="19"/>
        <v>0.90325759402308115</v>
      </c>
      <c r="J49" s="58">
        <f t="shared" si="19"/>
        <v>0.85781105266525437</v>
      </c>
      <c r="K49" s="58">
        <f t="shared" si="19"/>
        <v>0.91288095648955314</v>
      </c>
      <c r="L49" s="58">
        <f t="shared" si="19"/>
        <v>0.91014060146942166</v>
      </c>
      <c r="M49" s="58">
        <f t="shared" si="19"/>
        <v>0.90875983033870589</v>
      </c>
      <c r="N49" s="58">
        <f t="shared" si="19"/>
        <v>0.93015129685180209</v>
      </c>
      <c r="O49" s="58">
        <f t="shared" si="19"/>
        <v>0.8908447702213077</v>
      </c>
      <c r="P49" s="58">
        <f t="shared" si="19"/>
        <v>0.91589668764503085</v>
      </c>
      <c r="Q49" s="58">
        <f t="shared" si="19"/>
        <v>0.89591259880817742</v>
      </c>
      <c r="R49" s="58">
        <f t="shared" si="19"/>
        <v>0.91027174221260576</v>
      </c>
      <c r="S49" s="41">
        <v>20.686527865404834</v>
      </c>
      <c r="T49" s="59"/>
    </row>
    <row r="50" spans="1:21" x14ac:dyDescent="0.25">
      <c r="A50" s="30">
        <v>9</v>
      </c>
      <c r="B50" s="58">
        <f>(B14/$S14)/(B8/$S8)</f>
        <v>0.92191660903104589</v>
      </c>
      <c r="C50" s="58">
        <f t="shared" ref="C50:R50" si="20">(C14/$S14)/(C8/$S8)</f>
        <v>0.89899850797192793</v>
      </c>
      <c r="D50" s="58" t="s">
        <v>51</v>
      </c>
      <c r="E50" s="58">
        <f t="shared" si="20"/>
        <v>0.92665720106204696</v>
      </c>
      <c r="F50" s="58">
        <f t="shared" si="20"/>
        <v>0.94683878334072225</v>
      </c>
      <c r="G50" s="58">
        <f t="shared" si="20"/>
        <v>0.96064424562012407</v>
      </c>
      <c r="H50" s="58">
        <f t="shared" si="20"/>
        <v>0.879065059901597</v>
      </c>
      <c r="I50" s="58" t="s">
        <v>51</v>
      </c>
      <c r="J50" s="58">
        <f t="shared" si="20"/>
        <v>0.86246906427092918</v>
      </c>
      <c r="K50" s="58">
        <f t="shared" si="20"/>
        <v>0.9256000485693392</v>
      </c>
      <c r="L50" s="58">
        <f t="shared" si="20"/>
        <v>0.7612602332097862</v>
      </c>
      <c r="M50" s="58">
        <f t="shared" si="20"/>
        <v>0.92562389932301292</v>
      </c>
      <c r="N50" s="58">
        <f t="shared" si="20"/>
        <v>0.95739758999183833</v>
      </c>
      <c r="O50" s="58">
        <f t="shared" si="20"/>
        <v>0.91059892132906561</v>
      </c>
      <c r="P50" s="58">
        <f t="shared" si="20"/>
        <v>0.93677118153192163</v>
      </c>
      <c r="Q50" s="58">
        <f t="shared" si="20"/>
        <v>0.92092530084929214</v>
      </c>
      <c r="R50" s="58">
        <f t="shared" si="20"/>
        <v>0.93934380686627794</v>
      </c>
      <c r="S50" s="41">
        <v>7.5800632583220979</v>
      </c>
      <c r="T50" s="59"/>
    </row>
    <row r="51" spans="1:21" x14ac:dyDescent="0.25">
      <c r="A51" s="65" t="s">
        <v>54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1"/>
      <c r="T51" s="59"/>
    </row>
    <row r="52" spans="1:21" x14ac:dyDescent="0.25">
      <c r="A52" s="47">
        <v>10</v>
      </c>
      <c r="B52" s="58">
        <f>(B15/$S15)/(B8/$S8)</f>
        <v>0.85577330346054747</v>
      </c>
      <c r="C52" s="58">
        <f t="shared" ref="C52:R52" si="21">(C15/$S15)/(C8/$S8)</f>
        <v>0.84431411941038825</v>
      </c>
      <c r="D52" s="58" t="s">
        <v>51</v>
      </c>
      <c r="E52" s="58">
        <f t="shared" si="21"/>
        <v>0.84596745158332998</v>
      </c>
      <c r="F52" s="58">
        <f t="shared" si="21"/>
        <v>0.85172290397789308</v>
      </c>
      <c r="G52" s="58">
        <f t="shared" si="21"/>
        <v>0.86355809958096674</v>
      </c>
      <c r="H52" s="58">
        <f t="shared" si="21"/>
        <v>0.80934575080904225</v>
      </c>
      <c r="I52" s="58" t="s">
        <v>51</v>
      </c>
      <c r="J52" s="58">
        <f t="shared" si="21"/>
        <v>0.84026138156821517</v>
      </c>
      <c r="K52" s="58">
        <f t="shared" si="21"/>
        <v>0.85326720900582975</v>
      </c>
      <c r="L52" s="58">
        <f t="shared" si="21"/>
        <v>0.8553990533798993</v>
      </c>
      <c r="M52" s="58">
        <f t="shared" si="21"/>
        <v>0.85034493454903382</v>
      </c>
      <c r="N52" s="58">
        <f t="shared" si="21"/>
        <v>0.73243031689753191</v>
      </c>
      <c r="O52" s="58">
        <f t="shared" si="21"/>
        <v>0.81404534293699615</v>
      </c>
      <c r="P52" s="58">
        <f t="shared" si="21"/>
        <v>0.86330565753334887</v>
      </c>
      <c r="Q52" s="58">
        <f t="shared" si="21"/>
        <v>0.84585010426974361</v>
      </c>
      <c r="R52" s="58">
        <f t="shared" si="21"/>
        <v>0.85740234277587946</v>
      </c>
      <c r="S52" s="41">
        <v>6.878192340265362</v>
      </c>
      <c r="T52" s="59"/>
      <c r="U52" s="45"/>
    </row>
    <row r="53" spans="1:21" x14ac:dyDescent="0.25">
      <c r="A53" s="48">
        <v>11</v>
      </c>
      <c r="B53" s="58">
        <f>(B16/$S16)/(B6/$S6)</f>
        <v>0.87068040655399714</v>
      </c>
      <c r="C53" s="58">
        <f t="shared" ref="C53:R53" si="22">(C16/$S16)/(C6/$S6)</f>
        <v>0.85199132638363617</v>
      </c>
      <c r="D53" s="58" t="s">
        <v>51</v>
      </c>
      <c r="E53" s="58">
        <f t="shared" si="22"/>
        <v>0.87601143161077422</v>
      </c>
      <c r="F53" s="58">
        <f t="shared" si="22"/>
        <v>0.84896936156797431</v>
      </c>
      <c r="G53" s="58">
        <f t="shared" si="22"/>
        <v>0.85806006985522454</v>
      </c>
      <c r="H53" s="58">
        <f t="shared" si="22"/>
        <v>0.84802118972760809</v>
      </c>
      <c r="I53" s="58">
        <f t="shared" si="22"/>
        <v>0.85023389994216159</v>
      </c>
      <c r="J53" s="58">
        <f t="shared" si="22"/>
        <v>0.8089675823059419</v>
      </c>
      <c r="K53" s="58">
        <f t="shared" si="22"/>
        <v>0.85199132638363617</v>
      </c>
      <c r="L53" s="58">
        <f t="shared" si="22"/>
        <v>0.86615497617461357</v>
      </c>
      <c r="M53" s="58">
        <f t="shared" si="22"/>
        <v>0.87607278124531518</v>
      </c>
      <c r="N53" s="58">
        <f t="shared" si="22"/>
        <v>0.81826606026348148</v>
      </c>
      <c r="O53" s="58">
        <f t="shared" si="22"/>
        <v>0.85158891641578249</v>
      </c>
      <c r="P53" s="58">
        <f t="shared" si="22"/>
        <v>0.88221125039281634</v>
      </c>
      <c r="Q53" s="58">
        <f t="shared" si="22"/>
        <v>0.86521422517825741</v>
      </c>
      <c r="R53" s="58">
        <f t="shared" si="22"/>
        <v>0.85422244157205118</v>
      </c>
      <c r="S53" s="41">
        <v>0</v>
      </c>
      <c r="T53" s="59"/>
    </row>
    <row r="54" spans="1:21" x14ac:dyDescent="0.25">
      <c r="A54" s="48">
        <v>12</v>
      </c>
      <c r="B54" s="58">
        <f>(B17/$S17)/(B7/$S7)</f>
        <v>0.84131379720919597</v>
      </c>
      <c r="C54" s="58">
        <f t="shared" ref="C54:R54" si="23">(C17/$S17)/(C7/$S7)</f>
        <v>0.82019828528597782</v>
      </c>
      <c r="D54" s="58" t="s">
        <v>51</v>
      </c>
      <c r="E54" s="58">
        <f t="shared" si="23"/>
        <v>0.83834200799407499</v>
      </c>
      <c r="F54" s="58">
        <f t="shared" si="23"/>
        <v>0.7845736512960344</v>
      </c>
      <c r="G54" s="58">
        <f t="shared" si="23"/>
        <v>0.8622569200783905</v>
      </c>
      <c r="H54" s="58">
        <f t="shared" si="23"/>
        <v>0.79867381961200934</v>
      </c>
      <c r="I54" s="58">
        <f t="shared" si="23"/>
        <v>0.84848098477859779</v>
      </c>
      <c r="J54" s="58">
        <f t="shared" si="23"/>
        <v>0.8273188346970336</v>
      </c>
      <c r="K54" s="58">
        <f t="shared" si="23"/>
        <v>0.85225332922720287</v>
      </c>
      <c r="L54" s="58">
        <f t="shared" si="23"/>
        <v>0.83920077299518647</v>
      </c>
      <c r="M54" s="58">
        <f t="shared" si="23"/>
        <v>0.84417426943656992</v>
      </c>
      <c r="N54" s="58">
        <f t="shared" si="23"/>
        <v>0.73842440673239307</v>
      </c>
      <c r="O54" s="58">
        <f t="shared" si="23"/>
        <v>0.80109866458957868</v>
      </c>
      <c r="P54" s="58">
        <f t="shared" si="23"/>
        <v>0.8460079468783418</v>
      </c>
      <c r="Q54" s="58">
        <f t="shared" si="23"/>
        <v>0.82274016853049203</v>
      </c>
      <c r="R54" s="58">
        <f t="shared" si="23"/>
        <v>0.84685947507699066</v>
      </c>
      <c r="S54" s="41">
        <v>20.67573474498089</v>
      </c>
      <c r="T54" s="59"/>
    </row>
    <row r="55" spans="1:21" x14ac:dyDescent="0.25">
      <c r="A55" s="45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45"/>
      <c r="T55" s="45"/>
    </row>
    <row r="56" spans="1:21" x14ac:dyDescent="0.25">
      <c r="A56" s="57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57"/>
      <c r="T56" s="45"/>
    </row>
    <row r="57" spans="1:21" x14ac:dyDescent="0.25">
      <c r="A57" s="57"/>
      <c r="B57" s="63"/>
      <c r="C57" s="63"/>
      <c r="D57" s="63"/>
      <c r="E57" s="63"/>
      <c r="F57" s="63"/>
      <c r="G57" s="63"/>
      <c r="H57" s="64"/>
      <c r="I57" s="64"/>
      <c r="J57" s="63"/>
      <c r="K57" s="63"/>
      <c r="L57" s="63"/>
      <c r="M57" s="63"/>
      <c r="N57" s="63"/>
      <c r="O57" s="63"/>
      <c r="P57" s="63"/>
      <c r="Q57" s="63"/>
      <c r="R57" s="63"/>
      <c r="S57" s="57"/>
      <c r="T57" s="45"/>
    </row>
    <row r="58" spans="1:21" x14ac:dyDescent="0.25">
      <c r="A58" s="57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4"/>
      <c r="S58" s="57"/>
      <c r="T58" s="45"/>
    </row>
    <row r="59" spans="1:21" x14ac:dyDescent="0.25">
      <c r="A59" s="57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57"/>
      <c r="T59" s="45"/>
    </row>
    <row r="60" spans="1:21" x14ac:dyDescent="0.25">
      <c r="A60" s="57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57"/>
      <c r="T60" s="45"/>
    </row>
    <row r="61" spans="1:21" x14ac:dyDescent="0.25">
      <c r="A61" s="57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57"/>
      <c r="T61" s="45"/>
    </row>
    <row r="62" spans="1:21" x14ac:dyDescent="0.25">
      <c r="A62" s="57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57"/>
      <c r="T62" s="45"/>
    </row>
    <row r="63" spans="1:21" x14ac:dyDescent="0.25">
      <c r="A63" s="57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57"/>
      <c r="T63" s="45"/>
    </row>
    <row r="64" spans="1:21" x14ac:dyDescent="0.25">
      <c r="A64" s="57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57"/>
      <c r="T64" s="45"/>
    </row>
    <row r="65" spans="1:19" x14ac:dyDescent="0.25">
      <c r="A65" s="57"/>
      <c r="B65" s="64"/>
      <c r="C65" s="64"/>
      <c r="D65" s="64"/>
      <c r="E65" s="63"/>
      <c r="F65" s="63"/>
      <c r="G65" s="63"/>
      <c r="H65" s="63"/>
      <c r="I65" s="63"/>
      <c r="J65" s="64"/>
      <c r="K65" s="63"/>
      <c r="L65" s="63"/>
      <c r="M65" s="64"/>
      <c r="N65" s="63"/>
      <c r="O65" s="63"/>
      <c r="P65" s="63"/>
      <c r="Q65" s="63"/>
      <c r="R65" s="64"/>
      <c r="S65" s="57"/>
    </row>
    <row r="66" spans="1:19" x14ac:dyDescent="0.25">
      <c r="A66" s="57"/>
      <c r="B66" s="63"/>
      <c r="C66" s="63"/>
      <c r="D66" s="64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57"/>
    </row>
    <row r="67" spans="1:19" x14ac:dyDescent="0.25">
      <c r="A67" s="57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57"/>
    </row>
    <row r="68" spans="1:19" x14ac:dyDescent="0.25">
      <c r="A68" s="57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57"/>
    </row>
    <row r="69" spans="1:19" x14ac:dyDescent="0.25">
      <c r="A69" s="57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57"/>
    </row>
    <row r="70" spans="1:19" x14ac:dyDescent="0.25">
      <c r="A70" s="57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57"/>
    </row>
    <row r="71" spans="1:19" x14ac:dyDescent="0.25">
      <c r="A71" s="57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57"/>
    </row>
    <row r="72" spans="1:19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</row>
    <row r="73" spans="1:19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</row>
    <row r="74" spans="1:19" x14ac:dyDescent="0.25">
      <c r="A74" s="57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x14ac:dyDescent="0.25">
      <c r="A75" s="57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x14ac:dyDescent="0.25">
      <c r="A76" s="57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x14ac:dyDescent="0.25">
      <c r="A77" s="57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x14ac:dyDescent="0.25">
      <c r="A78" s="57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x14ac:dyDescent="0.25">
      <c r="A79" s="57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x14ac:dyDescent="0.25">
      <c r="A80" s="57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</row>
    <row r="82" spans="1:19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</row>
    <row r="83" spans="1:19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</row>
    <row r="84" spans="1:19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57"/>
    </row>
    <row r="85" spans="1:19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57"/>
    </row>
  </sheetData>
  <sheetProtection password="DC07" sheet="1" objects="1" scenarios="1" selectLockedCells="1" selectUnlockedCells="1"/>
  <mergeCells count="12">
    <mergeCell ref="A2:U2"/>
    <mergeCell ref="B4:R4"/>
    <mergeCell ref="S4:S5"/>
    <mergeCell ref="T4:T5"/>
    <mergeCell ref="A21:T21"/>
    <mergeCell ref="C19:M19"/>
    <mergeCell ref="A51:R51"/>
    <mergeCell ref="B23:R23"/>
    <mergeCell ref="A39:S39"/>
    <mergeCell ref="B41:R41"/>
    <mergeCell ref="A43:R43"/>
    <mergeCell ref="A47:R47"/>
  </mergeCells>
  <conditionalFormatting sqref="B25:R27">
    <cfRule type="cellIs" dxfId="9" priority="7" operator="between">
      <formula>-15%</formula>
      <formula>0.15</formula>
    </cfRule>
    <cfRule type="cellIs" dxfId="8" priority="8" operator="notBetween">
      <formula>0.15</formula>
      <formula>0.15</formula>
    </cfRule>
  </conditionalFormatting>
  <conditionalFormatting sqref="B37:C37 Q37:R37 E37:O37">
    <cfRule type="cellIs" dxfId="7" priority="6" operator="between">
      <formula>-0.15</formula>
      <formula>15%</formula>
    </cfRule>
  </conditionalFormatting>
  <conditionalFormatting sqref="B44:R46">
    <cfRule type="cellIs" dxfId="6" priority="9" operator="between">
      <formula>$U$44</formula>
      <formula>$X$44</formula>
    </cfRule>
  </conditionalFormatting>
  <conditionalFormatting sqref="B48:R50">
    <cfRule type="cellIs" dxfId="5" priority="10" operator="between">
      <formula>$U$48</formula>
      <formula>$X$48</formula>
    </cfRule>
  </conditionalFormatting>
  <conditionalFormatting sqref="B52:R54">
    <cfRule type="cellIs" dxfId="4" priority="11" operator="between">
      <formula>$U$52</formula>
      <formula>$X$52</formula>
    </cfRule>
  </conditionalFormatting>
  <conditionalFormatting sqref="P37">
    <cfRule type="cellIs" dxfId="3" priority="3" operator="between">
      <formula>-15%</formula>
      <formula>0.15</formula>
    </cfRule>
    <cfRule type="cellIs" dxfId="2" priority="4" operator="notBetween">
      <formula>0.15</formula>
      <formula>0.15</formula>
    </cfRule>
  </conditionalFormatting>
  <conditionalFormatting sqref="D37">
    <cfRule type="cellIs" dxfId="1" priority="1" operator="between">
      <formula>-15%</formula>
      <formula>0.15</formula>
    </cfRule>
    <cfRule type="cellIs" dxfId="0" priority="2" operator="notBetween">
      <formula>0.15</formula>
      <formula>0.15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2016</Jaar>
    <Ringtest xmlns="eba2475f-4c5c-418a-90c2-2b36802fc485">LABS</Ringtest>
    <DEEL xmlns="08cda046-0f15-45eb-a9d5-77306d3264cd">Deel 3</DEEL>
    <Publicatiedatum xmlns="dda9e79c-c62e-445e-b991-197574827cb3">2021-05-25T07:55:58+00:00</Publicatiedatum>
    <Distributie_x0020_datum xmlns="eba2475f-4c5c-418a-90c2-2b36802fc485">25 januari 2012</Distributie_x0020_datum>
    <PublicURL xmlns="08cda046-0f15-45eb-a9d5-77306d3264cd">https://reflabos.vito.be/ree/LABS_2016-4_Deel3.xlsx</PublicURL>
  </documentManagement>
</p:properties>
</file>

<file path=customXml/itemProps1.xml><?xml version="1.0" encoding="utf-8"?>
<ds:datastoreItem xmlns:ds="http://schemas.openxmlformats.org/officeDocument/2006/customXml" ds:itemID="{5B883A8D-72BF-42F0-80BA-859289D48BE1}"/>
</file>

<file path=customXml/itemProps2.xml><?xml version="1.0" encoding="utf-8"?>
<ds:datastoreItem xmlns:ds="http://schemas.openxmlformats.org/officeDocument/2006/customXml" ds:itemID="{125DD7A8-7F9C-4A36-9BF8-E75DA7C4C518}"/>
</file>

<file path=customXml/itemProps3.xml><?xml version="1.0" encoding="utf-8"?>
<ds:datastoreItem xmlns:ds="http://schemas.openxmlformats.org/officeDocument/2006/customXml" ds:itemID="{82106ACF-0A43-49DF-B872-DD0795E69E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TOC stap 1</vt:lpstr>
      <vt:lpstr>TOC stap 2</vt:lpstr>
      <vt:lpstr>TOC stap 3</vt:lpstr>
      <vt:lpstr>TOC stap 13</vt:lpstr>
      <vt:lpstr>RRF</vt:lpstr>
      <vt:lpstr>'TOC stap 1'!Print_Area</vt:lpstr>
      <vt:lpstr>'TOC stap 13'!Print_Area</vt:lpstr>
      <vt:lpstr>'TOC stap 2'!Print_Area</vt:lpstr>
      <vt:lpstr>'TOC stap 3'!Print_Area</vt:lpstr>
    </vt:vector>
  </TitlesOfParts>
  <Company>VITO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2016-4</dc:title>
  <dc:creator>BAEYENSB</dc:creator>
  <cp:lastModifiedBy>Baeyens Bart</cp:lastModifiedBy>
  <cp:lastPrinted>2013-08-28T07:21:24Z</cp:lastPrinted>
  <dcterms:created xsi:type="dcterms:W3CDTF">2010-09-21T12:11:22Z</dcterms:created>
  <dcterms:modified xsi:type="dcterms:W3CDTF">2016-10-05T09:26:57Z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5300</vt:r8>
  </property>
  <property fmtid="{D5CDD505-2E9C-101B-9397-08002B2CF9AE}" pid="4" name="DEEL">
    <vt:lpwstr>Deel 3</vt:lpwstr>
  </property>
</Properties>
</file>