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charts/chart1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worksheets/sheet26.xml" ContentType="application/vnd.openxmlformats-officedocument.spreadsheetml.workshee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charts/chart17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worksheets/sheet27.xml" ContentType="application/vnd.openxmlformats-officedocument.spreadsheetml.workshee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16.xml" ContentType="application/vnd.openxmlformats-officedocument.drawingml.chart+xml"/>
  <Override PartName="/xl/worksheets/sheet20.xml" ContentType="application/vnd.openxmlformats-officedocument.spreadsheetml.worksheet+xml"/>
  <Override PartName="/xl/charts/chart14.xml" ContentType="application/vnd.openxmlformats-officedocument.drawingml.chart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11.xml" ContentType="application/vnd.openxmlformats-officedocument.drawingml.char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6.xml" ContentType="application/vnd.openxmlformats-officedocument.spreadsheetml.worksheet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10" yWindow="165" windowWidth="21105" windowHeight="9915" tabRatio="981"/>
  </bookViews>
  <sheets>
    <sheet name="CO stap 4" sheetId="33" r:id="rId1"/>
    <sheet name="CO stap 5" sheetId="34" r:id="rId2"/>
    <sheet name="CO stap 8" sheetId="29" r:id="rId3"/>
    <sheet name="CO stap 9" sheetId="54" r:id="rId4"/>
    <sheet name="SO2 stap 3" sheetId="35" r:id="rId5"/>
    <sheet name="SO2 stap 4" sheetId="30" r:id="rId6"/>
    <sheet name="SO2 stap 5" sheetId="36" r:id="rId7"/>
    <sheet name="SO2 stap 7" sheetId="38" r:id="rId8"/>
    <sheet name="SO2 stap 8" sheetId="37" r:id="rId9"/>
    <sheet name="NOx stap 1" sheetId="40" r:id="rId10"/>
    <sheet name="NOx stap 2" sheetId="39" r:id="rId11"/>
    <sheet name="NOx stap 4" sheetId="41" r:id="rId12"/>
    <sheet name="NOx stap 5" sheetId="42" r:id="rId13"/>
    <sheet name="NOx stap 6" sheetId="55" r:id="rId14"/>
    <sheet name="NOx stap 8" sheetId="31" r:id="rId15"/>
    <sheet name="NOx stap 9" sheetId="43" r:id="rId16"/>
    <sheet name="O2 stap 1" sheetId="32" r:id="rId17"/>
    <sheet name="O2 stap 2" sheetId="44" r:id="rId18"/>
    <sheet name="O2 stap 3" sheetId="45" r:id="rId19"/>
    <sheet name="O2 stap 4" sheetId="52" r:id="rId20"/>
    <sheet name="O2 stap 5" sheetId="46" r:id="rId21"/>
    <sheet name="O2 stap 6" sheetId="53" r:id="rId22"/>
    <sheet name="O2 stap 7" sheetId="47" r:id="rId23"/>
    <sheet name="O2 stap 8" sheetId="48" r:id="rId24"/>
    <sheet name="O2 stap 9" sheetId="49" r:id="rId25"/>
    <sheet name="CO2 stap 4" sheetId="51" r:id="rId26"/>
    <sheet name="CO2 stap 5" sheetId="50" r:id="rId27"/>
  </sheets>
  <definedNames>
    <definedName name="_xlnm.Print_Area" localSheetId="0">'CO stap 4'!$A$1:$W$21</definedName>
    <definedName name="_xlnm.Print_Area" localSheetId="1">'CO stap 5'!$A$1:$W$20</definedName>
    <definedName name="_xlnm.Print_Area" localSheetId="2">'CO stap 8'!$A$1:$W$20</definedName>
    <definedName name="_xlnm.Print_Area" localSheetId="3">'CO stap 9'!$A$1:$W$20</definedName>
    <definedName name="_xlnm.Print_Area" localSheetId="25">'CO2 stap 4'!$A$1:$W$20</definedName>
    <definedName name="_xlnm.Print_Area" localSheetId="26">'CO2 stap 5'!$A$1:$W$20</definedName>
    <definedName name="_xlnm.Print_Area" localSheetId="9">'NOx stap 1'!$A$1:$W$20</definedName>
    <definedName name="_xlnm.Print_Area" localSheetId="10">'NOx stap 2'!$A$1:$W$20</definedName>
    <definedName name="_xlnm.Print_Area" localSheetId="11">'NOx stap 4'!$A$1:$W$20</definedName>
    <definedName name="_xlnm.Print_Area" localSheetId="12">'NOx stap 5'!$A$1:$W$20</definedName>
    <definedName name="_xlnm.Print_Area" localSheetId="13">'NOx stap 6'!$A$1:$W$20</definedName>
    <definedName name="_xlnm.Print_Area" localSheetId="14">'NOx stap 8'!$A$1:$W$20</definedName>
    <definedName name="_xlnm.Print_Area" localSheetId="15">'NOx stap 9'!$A$1:$T$20</definedName>
    <definedName name="_xlnm.Print_Area" localSheetId="16">'O2 stap 1'!$A$1:$W$21</definedName>
    <definedName name="_xlnm.Print_Area" localSheetId="17">'O2 stap 2'!$A$1:$W$21</definedName>
    <definedName name="_xlnm.Print_Area" localSheetId="18">'O2 stap 3'!$A$1:$W$21</definedName>
    <definedName name="_xlnm.Print_Area" localSheetId="19">'O2 stap 4'!$A$1:$W$21</definedName>
    <definedName name="_xlnm.Print_Area" localSheetId="20">'O2 stap 5'!$A$1:$W$21</definedName>
    <definedName name="_xlnm.Print_Area" localSheetId="21">'O2 stap 6'!$A$1:$W$21</definedName>
    <definedName name="_xlnm.Print_Area" localSheetId="22">'O2 stap 7'!$A$1:$W$21</definedName>
    <definedName name="_xlnm.Print_Area" localSheetId="23">'O2 stap 8'!$A$1:$W$21</definedName>
    <definedName name="_xlnm.Print_Area" localSheetId="24">'O2 stap 9'!$A$1:$W$21</definedName>
    <definedName name="_xlnm.Print_Area" localSheetId="4">'SO2 stap 3'!$A$1:$W$20</definedName>
    <definedName name="_xlnm.Print_Area" localSheetId="5">'SO2 stap 4'!$A$1:$W$20</definedName>
    <definedName name="_xlnm.Print_Area" localSheetId="6">'SO2 stap 5'!$A$1:$W$20</definedName>
    <definedName name="_xlnm.Print_Area" localSheetId="7">'SO2 stap 7'!$A$1:$W$20</definedName>
    <definedName name="_xlnm.Print_Area" localSheetId="8">'SO2 stap 8'!$A$1:$W$20</definedName>
  </definedNames>
  <calcPr calcId="145621"/>
</workbook>
</file>

<file path=xl/calcChain.xml><?xml version="1.0" encoding="utf-8"?>
<calcChain xmlns="http://schemas.openxmlformats.org/spreadsheetml/2006/main">
  <c r="F16" i="43" l="1"/>
  <c r="F17" i="43"/>
  <c r="F11" i="40"/>
  <c r="E25" i="51" l="1"/>
  <c r="E20" i="51"/>
  <c r="E21" i="51"/>
  <c r="E22" i="51"/>
  <c r="E23" i="51"/>
  <c r="E24" i="51"/>
  <c r="E19" i="48"/>
  <c r="E20" i="48"/>
  <c r="E21" i="48"/>
  <c r="E22" i="48"/>
  <c r="E23" i="48"/>
  <c r="E24" i="48"/>
  <c r="E25" i="48"/>
  <c r="E26" i="48"/>
  <c r="E27" i="47"/>
  <c r="E26" i="47"/>
  <c r="E26" i="44"/>
  <c r="E21" i="37"/>
  <c r="F21" i="37"/>
  <c r="E22" i="37"/>
  <c r="F22" i="37"/>
  <c r="E21" i="38"/>
  <c r="F21" i="38"/>
  <c r="E22" i="38"/>
  <c r="F22" i="38"/>
  <c r="E23" i="38"/>
  <c r="F23" i="38"/>
  <c r="E24" i="38"/>
  <c r="F24" i="38"/>
  <c r="H24" i="38" s="1"/>
  <c r="E25" i="38"/>
  <c r="F25" i="38"/>
  <c r="E11" i="38"/>
  <c r="F11" i="38"/>
  <c r="H11" i="38"/>
  <c r="I11" i="38"/>
  <c r="E21" i="36"/>
  <c r="F21" i="36"/>
  <c r="F21" i="35"/>
  <c r="F21" i="30"/>
  <c r="E21" i="30"/>
  <c r="E21" i="35"/>
  <c r="E22" i="35"/>
  <c r="E23" i="35"/>
  <c r="E26" i="40"/>
  <c r="F26" i="40"/>
  <c r="H26" i="40" s="1"/>
  <c r="I26" i="40"/>
  <c r="E22" i="40"/>
  <c r="F22" i="40"/>
  <c r="H22" i="40" s="1"/>
  <c r="I22" i="40"/>
  <c r="E19" i="40"/>
  <c r="F19" i="40"/>
  <c r="H19" i="40" s="1"/>
  <c r="I19" i="40"/>
  <c r="E16" i="40"/>
  <c r="F16" i="40"/>
  <c r="H16" i="40" s="1"/>
  <c r="I16" i="40"/>
  <c r="E17" i="40"/>
  <c r="F17" i="40"/>
  <c r="H17" i="40" s="1"/>
  <c r="I17" i="40"/>
  <c r="E12" i="40"/>
  <c r="F12" i="40"/>
  <c r="H12" i="40" s="1"/>
  <c r="I12" i="40"/>
  <c r="H24" i="50"/>
  <c r="I24" i="50"/>
  <c r="H25" i="50"/>
  <c r="I25" i="50"/>
  <c r="H24" i="51"/>
  <c r="I24" i="51"/>
  <c r="H25" i="51"/>
  <c r="I25" i="51"/>
  <c r="H27" i="49"/>
  <c r="I27" i="49"/>
  <c r="H27" i="48"/>
  <c r="I27" i="48"/>
  <c r="H27" i="47"/>
  <c r="I27" i="47"/>
  <c r="H27" i="53"/>
  <c r="I27" i="53"/>
  <c r="H27" i="46"/>
  <c r="I27" i="46"/>
  <c r="H27" i="52"/>
  <c r="I27" i="52"/>
  <c r="H27" i="45"/>
  <c r="I27" i="45"/>
  <c r="H27" i="32"/>
  <c r="I27" i="32"/>
  <c r="H27" i="44"/>
  <c r="I27" i="44"/>
  <c r="E25" i="43"/>
  <c r="F25" i="43"/>
  <c r="H25" i="43"/>
  <c r="I25" i="43"/>
  <c r="E26" i="43"/>
  <c r="F26" i="43"/>
  <c r="H26" i="43"/>
  <c r="I26" i="43"/>
  <c r="E25" i="31"/>
  <c r="F25" i="31"/>
  <c r="H25" i="31" s="1"/>
  <c r="I25" i="31"/>
  <c r="E26" i="31"/>
  <c r="F26" i="31"/>
  <c r="H26" i="31" s="1"/>
  <c r="I26" i="31"/>
  <c r="E25" i="55"/>
  <c r="F25" i="55"/>
  <c r="H25" i="55"/>
  <c r="I25" i="55"/>
  <c r="E26" i="55"/>
  <c r="F26" i="55"/>
  <c r="H26" i="55"/>
  <c r="I26" i="55"/>
  <c r="E25" i="42"/>
  <c r="F25" i="42"/>
  <c r="H25" i="42"/>
  <c r="I25" i="42"/>
  <c r="E26" i="42"/>
  <c r="F26" i="42"/>
  <c r="H26" i="42"/>
  <c r="I26" i="42"/>
  <c r="E25" i="41"/>
  <c r="F25" i="41"/>
  <c r="H25" i="41"/>
  <c r="I25" i="41"/>
  <c r="E26" i="41"/>
  <c r="F26" i="41"/>
  <c r="H26" i="41"/>
  <c r="I26" i="41"/>
  <c r="E25" i="39"/>
  <c r="F25" i="39"/>
  <c r="H25" i="39"/>
  <c r="I25" i="39"/>
  <c r="E26" i="39"/>
  <c r="F26" i="39"/>
  <c r="H26" i="39"/>
  <c r="I26" i="39"/>
  <c r="E25" i="40"/>
  <c r="F25" i="40"/>
  <c r="H25" i="40" s="1"/>
  <c r="I25" i="40"/>
  <c r="E24" i="37"/>
  <c r="F24" i="37"/>
  <c r="H24" i="37"/>
  <c r="I24" i="37"/>
  <c r="E25" i="37"/>
  <c r="F25" i="37"/>
  <c r="H25" i="37"/>
  <c r="I25" i="37"/>
  <c r="I24" i="38"/>
  <c r="H25" i="38"/>
  <c r="I25" i="38"/>
  <c r="E24" i="36"/>
  <c r="F24" i="36"/>
  <c r="H24" i="36"/>
  <c r="I24" i="36"/>
  <c r="E25" i="36"/>
  <c r="F25" i="36"/>
  <c r="H25" i="36"/>
  <c r="I25" i="36"/>
  <c r="E24" i="30"/>
  <c r="F24" i="30"/>
  <c r="H24" i="30"/>
  <c r="I24" i="30"/>
  <c r="E25" i="30"/>
  <c r="F25" i="30"/>
  <c r="H25" i="30"/>
  <c r="I25" i="30"/>
  <c r="E24" i="35"/>
  <c r="F24" i="35"/>
  <c r="H24" i="35"/>
  <c r="I24" i="35"/>
  <c r="E25" i="35"/>
  <c r="F25" i="35"/>
  <c r="H25" i="35"/>
  <c r="I25" i="35"/>
  <c r="E25" i="54"/>
  <c r="F25" i="54"/>
  <c r="H25" i="54"/>
  <c r="I25" i="54"/>
  <c r="E26" i="54"/>
  <c r="F26" i="54"/>
  <c r="H26" i="54"/>
  <c r="I26" i="54"/>
  <c r="E25" i="29"/>
  <c r="F25" i="29"/>
  <c r="H25" i="29"/>
  <c r="I25" i="29"/>
  <c r="E26" i="29"/>
  <c r="F26" i="29"/>
  <c r="H26" i="29"/>
  <c r="I26" i="29"/>
  <c r="E25" i="34"/>
  <c r="E26" i="34"/>
  <c r="F25" i="34"/>
  <c r="H25" i="34" s="1"/>
  <c r="F26" i="34"/>
  <c r="H26" i="34" s="1"/>
  <c r="I25" i="34"/>
  <c r="I26" i="34"/>
  <c r="H25" i="33"/>
  <c r="I25" i="33"/>
  <c r="I26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H26" i="33" s="1"/>
  <c r="D5" i="50"/>
  <c r="E24" i="50"/>
  <c r="F24" i="50"/>
  <c r="E25" i="50"/>
  <c r="F25" i="50"/>
  <c r="F24" i="51"/>
  <c r="F25" i="51"/>
  <c r="E27" i="44"/>
  <c r="F27" i="44"/>
  <c r="E27" i="45"/>
  <c r="F27" i="45"/>
  <c r="E27" i="52"/>
  <c r="F27" i="52"/>
  <c r="E27" i="46"/>
  <c r="F27" i="46"/>
  <c r="E27" i="53"/>
  <c r="F27" i="53"/>
  <c r="F27" i="47"/>
  <c r="E27" i="48"/>
  <c r="F27" i="48"/>
  <c r="E27" i="49"/>
  <c r="F27" i="49"/>
  <c r="E27" i="32"/>
  <c r="F27" i="32"/>
  <c r="E11" i="55"/>
  <c r="F11" i="55"/>
  <c r="H11" i="55" s="1"/>
  <c r="I11" i="55"/>
  <c r="I24" i="55"/>
  <c r="F24" i="55"/>
  <c r="H24" i="55" s="1"/>
  <c r="E24" i="55"/>
  <c r="I23" i="55"/>
  <c r="F23" i="55"/>
  <c r="H23" i="55" s="1"/>
  <c r="E23" i="55"/>
  <c r="I22" i="55"/>
  <c r="F22" i="55"/>
  <c r="H22" i="55" s="1"/>
  <c r="E22" i="55"/>
  <c r="I21" i="55"/>
  <c r="F21" i="55"/>
  <c r="H21" i="55" s="1"/>
  <c r="E21" i="55"/>
  <c r="I20" i="55"/>
  <c r="F20" i="55"/>
  <c r="H20" i="55" s="1"/>
  <c r="E20" i="55"/>
  <c r="I19" i="55"/>
  <c r="F19" i="55"/>
  <c r="H19" i="55" s="1"/>
  <c r="E19" i="55"/>
  <c r="I18" i="55"/>
  <c r="F18" i="55"/>
  <c r="H18" i="55" s="1"/>
  <c r="E18" i="55"/>
  <c r="I17" i="55"/>
  <c r="F17" i="55"/>
  <c r="H17" i="55" s="1"/>
  <c r="E17" i="55"/>
  <c r="I16" i="55"/>
  <c r="F16" i="55"/>
  <c r="H16" i="55" s="1"/>
  <c r="E16" i="55"/>
  <c r="I15" i="55"/>
  <c r="F15" i="55"/>
  <c r="H15" i="55" s="1"/>
  <c r="E15" i="55"/>
  <c r="I14" i="55"/>
  <c r="F14" i="55"/>
  <c r="H14" i="55" s="1"/>
  <c r="E14" i="55"/>
  <c r="I13" i="55"/>
  <c r="F13" i="55"/>
  <c r="H13" i="55" s="1"/>
  <c r="E13" i="55"/>
  <c r="I12" i="55"/>
  <c r="F12" i="55"/>
  <c r="H12" i="55" s="1"/>
  <c r="E12" i="55"/>
  <c r="D5" i="55"/>
  <c r="E11" i="34"/>
  <c r="F11" i="34"/>
  <c r="H11" i="34" s="1"/>
  <c r="I11" i="34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D6" i="32" l="1"/>
  <c r="D6" i="44"/>
  <c r="D6" i="45"/>
  <c r="D6" i="52"/>
  <c r="D6" i="46"/>
  <c r="D6" i="53"/>
  <c r="D6" i="47"/>
  <c r="D6" i="48"/>
  <c r="D6" i="49"/>
  <c r="F23" i="51" l="1"/>
  <c r="E11" i="37"/>
  <c r="F11" i="37"/>
  <c r="E12" i="37"/>
  <c r="F12" i="37"/>
  <c r="E13" i="37"/>
  <c r="F13" i="37"/>
  <c r="E14" i="37"/>
  <c r="F14" i="37"/>
  <c r="E15" i="37"/>
  <c r="F15" i="37"/>
  <c r="E16" i="37"/>
  <c r="F16" i="37"/>
  <c r="E17" i="37"/>
  <c r="F17" i="37"/>
  <c r="E18" i="37"/>
  <c r="F18" i="37"/>
  <c r="E19" i="37"/>
  <c r="F19" i="37"/>
  <c r="E20" i="37"/>
  <c r="F20" i="37"/>
  <c r="E23" i="37"/>
  <c r="F23" i="37"/>
  <c r="E12" i="38"/>
  <c r="F12" i="38"/>
  <c r="E13" i="38"/>
  <c r="F13" i="38"/>
  <c r="E14" i="38"/>
  <c r="F14" i="38"/>
  <c r="E15" i="38"/>
  <c r="F15" i="38"/>
  <c r="E16" i="38"/>
  <c r="F16" i="38"/>
  <c r="E17" i="38"/>
  <c r="F17" i="38"/>
  <c r="E18" i="38"/>
  <c r="F18" i="38"/>
  <c r="E19" i="38"/>
  <c r="F19" i="38"/>
  <c r="E20" i="38"/>
  <c r="F20" i="38"/>
  <c r="I11" i="50" l="1"/>
  <c r="I11" i="51"/>
  <c r="D5" i="33"/>
  <c r="E11" i="49" l="1"/>
  <c r="I11" i="46"/>
  <c r="I11" i="53"/>
  <c r="I11" i="47"/>
  <c r="I11" i="48"/>
  <c r="I11" i="49"/>
  <c r="I11" i="52"/>
  <c r="E26" i="46"/>
  <c r="E24" i="46"/>
  <c r="E23" i="46"/>
  <c r="E22" i="46"/>
  <c r="E21" i="46"/>
  <c r="E25" i="46"/>
  <c r="E20" i="46"/>
  <c r="E19" i="46"/>
  <c r="E18" i="46"/>
  <c r="E17" i="46"/>
  <c r="E16" i="46"/>
  <c r="E15" i="46"/>
  <c r="E14" i="46"/>
  <c r="E13" i="46"/>
  <c r="E12" i="46"/>
  <c r="E11" i="46"/>
  <c r="E26" i="53"/>
  <c r="E24" i="53"/>
  <c r="E23" i="53"/>
  <c r="E22" i="53"/>
  <c r="E21" i="53"/>
  <c r="E25" i="53"/>
  <c r="E20" i="53"/>
  <c r="E19" i="53"/>
  <c r="E18" i="53"/>
  <c r="E17" i="53"/>
  <c r="E16" i="53"/>
  <c r="E15" i="53"/>
  <c r="E14" i="53"/>
  <c r="E13" i="53"/>
  <c r="E12" i="53"/>
  <c r="E11" i="53"/>
  <c r="E24" i="47"/>
  <c r="E23" i="47"/>
  <c r="E22" i="47"/>
  <c r="E21" i="47"/>
  <c r="E25" i="47"/>
  <c r="E20" i="47"/>
  <c r="E19" i="47"/>
  <c r="E18" i="47"/>
  <c r="E17" i="47"/>
  <c r="E16" i="47"/>
  <c r="E15" i="47"/>
  <c r="E14" i="47"/>
  <c r="E13" i="47"/>
  <c r="E12" i="47"/>
  <c r="E11" i="47"/>
  <c r="E18" i="48"/>
  <c r="E17" i="48"/>
  <c r="E16" i="48"/>
  <c r="E15" i="48"/>
  <c r="E14" i="48"/>
  <c r="E13" i="48"/>
  <c r="E12" i="48"/>
  <c r="E11" i="48"/>
  <c r="E26" i="49"/>
  <c r="E24" i="49"/>
  <c r="E23" i="49"/>
  <c r="E22" i="49"/>
  <c r="E21" i="49"/>
  <c r="E25" i="49"/>
  <c r="E20" i="49"/>
  <c r="E19" i="49"/>
  <c r="E18" i="49"/>
  <c r="E17" i="49"/>
  <c r="E16" i="49"/>
  <c r="E15" i="49"/>
  <c r="E14" i="49"/>
  <c r="E13" i="49"/>
  <c r="E12" i="49"/>
  <c r="E19" i="51"/>
  <c r="E18" i="51"/>
  <c r="E17" i="51"/>
  <c r="E16" i="51"/>
  <c r="E15" i="51"/>
  <c r="E14" i="51"/>
  <c r="E13" i="51"/>
  <c r="E12" i="51"/>
  <c r="E11" i="51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26" i="52"/>
  <c r="E24" i="52"/>
  <c r="E23" i="52"/>
  <c r="E22" i="52"/>
  <c r="E21" i="52"/>
  <c r="E25" i="52"/>
  <c r="E20" i="52"/>
  <c r="E19" i="52"/>
  <c r="E18" i="52"/>
  <c r="E17" i="52"/>
  <c r="E16" i="52"/>
  <c r="E15" i="52"/>
  <c r="E14" i="52"/>
  <c r="E13" i="52"/>
  <c r="E12" i="52"/>
  <c r="E11" i="52"/>
  <c r="E26" i="45"/>
  <c r="E24" i="45"/>
  <c r="E23" i="45"/>
  <c r="E22" i="45"/>
  <c r="E21" i="45"/>
  <c r="E25" i="45"/>
  <c r="E20" i="45"/>
  <c r="E19" i="45"/>
  <c r="E18" i="45"/>
  <c r="E17" i="45"/>
  <c r="E16" i="45"/>
  <c r="E15" i="45"/>
  <c r="E14" i="45"/>
  <c r="E13" i="45"/>
  <c r="E12" i="45"/>
  <c r="E11" i="45"/>
  <c r="E24" i="44"/>
  <c r="E23" i="44"/>
  <c r="E22" i="44"/>
  <c r="E21" i="44"/>
  <c r="E25" i="44"/>
  <c r="E20" i="44"/>
  <c r="E19" i="44"/>
  <c r="E18" i="44"/>
  <c r="E17" i="44"/>
  <c r="E16" i="44"/>
  <c r="E15" i="44"/>
  <c r="E14" i="44"/>
  <c r="E13" i="44"/>
  <c r="E12" i="44"/>
  <c r="E11" i="44"/>
  <c r="E26" i="32"/>
  <c r="E24" i="32"/>
  <c r="E23" i="32"/>
  <c r="E22" i="32"/>
  <c r="E21" i="32"/>
  <c r="E25" i="32"/>
  <c r="E20" i="32"/>
  <c r="E19" i="32"/>
  <c r="E18" i="32"/>
  <c r="E17" i="32"/>
  <c r="E16" i="32"/>
  <c r="E15" i="32"/>
  <c r="E14" i="32"/>
  <c r="E13" i="32"/>
  <c r="E12" i="32"/>
  <c r="E11" i="32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24" i="40"/>
  <c r="E23" i="40"/>
  <c r="E21" i="40"/>
  <c r="E20" i="40"/>
  <c r="E18" i="40"/>
  <c r="E15" i="40"/>
  <c r="E14" i="40"/>
  <c r="E13" i="40"/>
  <c r="E11" i="40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23" i="36"/>
  <c r="E22" i="36"/>
  <c r="E20" i="36"/>
  <c r="E19" i="36"/>
  <c r="E18" i="36"/>
  <c r="E17" i="36"/>
  <c r="E16" i="36"/>
  <c r="E15" i="36"/>
  <c r="E14" i="36"/>
  <c r="E13" i="36"/>
  <c r="E12" i="36"/>
  <c r="E11" i="36"/>
  <c r="E23" i="30"/>
  <c r="E22" i="30"/>
  <c r="E20" i="30"/>
  <c r="E19" i="30"/>
  <c r="E18" i="30"/>
  <c r="E17" i="30"/>
  <c r="E16" i="30"/>
  <c r="E15" i="30"/>
  <c r="E14" i="30"/>
  <c r="E13" i="30"/>
  <c r="E12" i="30"/>
  <c r="E11" i="30"/>
  <c r="F11" i="35"/>
  <c r="E20" i="35"/>
  <c r="E19" i="35"/>
  <c r="E18" i="35"/>
  <c r="E17" i="35"/>
  <c r="E16" i="35"/>
  <c r="E15" i="35"/>
  <c r="E14" i="35"/>
  <c r="E13" i="35"/>
  <c r="E12" i="35"/>
  <c r="E11" i="35"/>
  <c r="E24" i="54"/>
  <c r="E23" i="54"/>
  <c r="E22" i="54"/>
  <c r="E21" i="54"/>
  <c r="E20" i="54"/>
  <c r="E19" i="54"/>
  <c r="E18" i="54"/>
  <c r="E17" i="54"/>
  <c r="E16" i="54"/>
  <c r="E15" i="54"/>
  <c r="E14" i="54"/>
  <c r="E13" i="54"/>
  <c r="E12" i="54"/>
  <c r="E11" i="54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3"/>
  <c r="F11" i="49"/>
  <c r="H11" i="49" s="1"/>
  <c r="F11" i="45"/>
  <c r="H11" i="45"/>
  <c r="I11" i="45"/>
  <c r="F12" i="45"/>
  <c r="H12" i="45" s="1"/>
  <c r="I12" i="45"/>
  <c r="F13" i="45"/>
  <c r="H13" i="45" s="1"/>
  <c r="I13" i="45"/>
  <c r="F14" i="45"/>
  <c r="H14" i="45" s="1"/>
  <c r="I14" i="45"/>
  <c r="F15" i="45"/>
  <c r="H15" i="45" s="1"/>
  <c r="I15" i="45"/>
  <c r="F16" i="45"/>
  <c r="H16" i="45" s="1"/>
  <c r="I16" i="45"/>
  <c r="F17" i="45"/>
  <c r="H17" i="45" s="1"/>
  <c r="I17" i="45"/>
  <c r="F18" i="45"/>
  <c r="H18" i="45" s="1"/>
  <c r="I18" i="45"/>
  <c r="F19" i="45"/>
  <c r="H19" i="45" s="1"/>
  <c r="I19" i="45"/>
  <c r="F20" i="45"/>
  <c r="H20" i="45"/>
  <c r="I20" i="45"/>
  <c r="F25" i="45"/>
  <c r="H25" i="45" s="1"/>
  <c r="I21" i="45"/>
  <c r="F21" i="45"/>
  <c r="I22" i="45"/>
  <c r="F22" i="45"/>
  <c r="I23" i="45"/>
  <c r="F23" i="45"/>
  <c r="H23" i="45" s="1"/>
  <c r="I24" i="45"/>
  <c r="F24" i="45"/>
  <c r="I25" i="45"/>
  <c r="F26" i="45"/>
  <c r="H26" i="45" s="1"/>
  <c r="I26" i="45"/>
  <c r="F11" i="46"/>
  <c r="H11" i="46" s="1"/>
  <c r="F12" i="46"/>
  <c r="H12" i="46" s="1"/>
  <c r="I12" i="46"/>
  <c r="F13" i="46"/>
  <c r="H13" i="46" s="1"/>
  <c r="I13" i="46"/>
  <c r="F14" i="46"/>
  <c r="H14" i="46" s="1"/>
  <c r="I14" i="46"/>
  <c r="F15" i="46"/>
  <c r="H15" i="46" s="1"/>
  <c r="I15" i="46"/>
  <c r="F16" i="46"/>
  <c r="H16" i="46" s="1"/>
  <c r="I16" i="46"/>
  <c r="F17" i="46"/>
  <c r="H17" i="46" s="1"/>
  <c r="I17" i="46"/>
  <c r="F18" i="46"/>
  <c r="H18" i="46" s="1"/>
  <c r="I18" i="46"/>
  <c r="F19" i="46"/>
  <c r="H19" i="46" s="1"/>
  <c r="I19" i="46"/>
  <c r="F20" i="46"/>
  <c r="H20" i="46" s="1"/>
  <c r="I20" i="46"/>
  <c r="F25" i="46"/>
  <c r="I21" i="46"/>
  <c r="F21" i="46"/>
  <c r="I22" i="46"/>
  <c r="F22" i="46"/>
  <c r="I23" i="46"/>
  <c r="F23" i="46"/>
  <c r="I24" i="46"/>
  <c r="F24" i="46"/>
  <c r="H25" i="46" s="1"/>
  <c r="I25" i="46"/>
  <c r="F26" i="46"/>
  <c r="H26" i="46" s="1"/>
  <c r="I26" i="46"/>
  <c r="H22" i="45" l="1"/>
  <c r="H24" i="46"/>
  <c r="H22" i="46"/>
  <c r="H23" i="46"/>
  <c r="H21" i="46"/>
  <c r="H21" i="45"/>
  <c r="H24" i="45"/>
  <c r="F11" i="52"/>
  <c r="H11" i="52" s="1"/>
  <c r="F11" i="32"/>
  <c r="H11" i="32" s="1"/>
  <c r="I11" i="32"/>
  <c r="F23" i="50"/>
  <c r="H23" i="50" s="1"/>
  <c r="F22" i="50"/>
  <c r="I23" i="50"/>
  <c r="I20" i="50"/>
  <c r="F20" i="50"/>
  <c r="I21" i="50"/>
  <c r="F21" i="50"/>
  <c r="F17" i="50"/>
  <c r="H17" i="50" s="1"/>
  <c r="I17" i="50"/>
  <c r="F18" i="50"/>
  <c r="H18" i="50" s="1"/>
  <c r="I18" i="50"/>
  <c r="F15" i="50"/>
  <c r="H15" i="50" s="1"/>
  <c r="I15" i="50"/>
  <c r="F22" i="51"/>
  <c r="H23" i="51"/>
  <c r="I23" i="51"/>
  <c r="I20" i="51"/>
  <c r="F20" i="51"/>
  <c r="I21" i="51"/>
  <c r="F21" i="51"/>
  <c r="F17" i="51"/>
  <c r="H17" i="51" s="1"/>
  <c r="I17" i="51"/>
  <c r="F18" i="51"/>
  <c r="H18" i="51" s="1"/>
  <c r="I18" i="51"/>
  <c r="F15" i="51"/>
  <c r="H15" i="51" s="1"/>
  <c r="I15" i="51"/>
  <c r="F24" i="49"/>
  <c r="I25" i="49"/>
  <c r="F26" i="49"/>
  <c r="H26" i="49" s="1"/>
  <c r="I26" i="49"/>
  <c r="F25" i="49"/>
  <c r="I21" i="49"/>
  <c r="F21" i="49"/>
  <c r="I22" i="49"/>
  <c r="F22" i="49"/>
  <c r="I23" i="49"/>
  <c r="F18" i="49"/>
  <c r="H18" i="49" s="1"/>
  <c r="I18" i="49"/>
  <c r="F19" i="49"/>
  <c r="H19" i="49" s="1"/>
  <c r="I19" i="49"/>
  <c r="F16" i="49"/>
  <c r="H16" i="49" s="1"/>
  <c r="I16" i="49"/>
  <c r="F24" i="48"/>
  <c r="I25" i="48"/>
  <c r="F26" i="48"/>
  <c r="I26" i="48"/>
  <c r="F25" i="48"/>
  <c r="I21" i="48"/>
  <c r="F21" i="48"/>
  <c r="I22" i="48"/>
  <c r="F22" i="48"/>
  <c r="I23" i="48"/>
  <c r="F18" i="48"/>
  <c r="I18" i="48"/>
  <c r="F19" i="48"/>
  <c r="H19" i="48" s="1"/>
  <c r="I19" i="48"/>
  <c r="F16" i="48"/>
  <c r="H16" i="48" s="1"/>
  <c r="I16" i="48"/>
  <c r="F24" i="47"/>
  <c r="I25" i="47"/>
  <c r="F26" i="47"/>
  <c r="H26" i="47" s="1"/>
  <c r="I26" i="47"/>
  <c r="F25" i="47"/>
  <c r="I21" i="47"/>
  <c r="F21" i="47"/>
  <c r="I22" i="47"/>
  <c r="F22" i="47"/>
  <c r="I23" i="47"/>
  <c r="F18" i="47"/>
  <c r="H18" i="47" s="1"/>
  <c r="I18" i="47"/>
  <c r="F19" i="47"/>
  <c r="H19" i="47" s="1"/>
  <c r="I19" i="47"/>
  <c r="F16" i="47"/>
  <c r="H16" i="47" s="1"/>
  <c r="I16" i="47"/>
  <c r="F24" i="53"/>
  <c r="I25" i="53"/>
  <c r="F26" i="53"/>
  <c r="H26" i="53" s="1"/>
  <c r="I26" i="53"/>
  <c r="F25" i="53"/>
  <c r="I21" i="53"/>
  <c r="F21" i="53"/>
  <c r="I22" i="53"/>
  <c r="F22" i="53"/>
  <c r="I23" i="53"/>
  <c r="F18" i="53"/>
  <c r="H18" i="53" s="1"/>
  <c r="I18" i="53"/>
  <c r="F19" i="53"/>
  <c r="H19" i="53" s="1"/>
  <c r="I19" i="53"/>
  <c r="F16" i="53"/>
  <c r="H16" i="53" s="1"/>
  <c r="I16" i="53"/>
  <c r="F24" i="52"/>
  <c r="I25" i="52"/>
  <c r="F26" i="52"/>
  <c r="H26" i="52" s="1"/>
  <c r="I26" i="52"/>
  <c r="F25" i="52"/>
  <c r="I21" i="52"/>
  <c r="F21" i="52"/>
  <c r="I22" i="52"/>
  <c r="F22" i="52"/>
  <c r="I23" i="52"/>
  <c r="F18" i="52"/>
  <c r="H18" i="52" s="1"/>
  <c r="I18" i="52"/>
  <c r="F19" i="52"/>
  <c r="H19" i="52" s="1"/>
  <c r="I19" i="52"/>
  <c r="F16" i="52"/>
  <c r="H16" i="52" s="1"/>
  <c r="I16" i="52"/>
  <c r="F24" i="44"/>
  <c r="I25" i="44"/>
  <c r="F26" i="44"/>
  <c r="H26" i="44" s="1"/>
  <c r="I26" i="44"/>
  <c r="F25" i="44"/>
  <c r="I21" i="44"/>
  <c r="F21" i="44"/>
  <c r="I22" i="44"/>
  <c r="F22" i="44"/>
  <c r="I23" i="44"/>
  <c r="F18" i="44"/>
  <c r="H18" i="44" s="1"/>
  <c r="I18" i="44"/>
  <c r="F19" i="44"/>
  <c r="H19" i="44" s="1"/>
  <c r="I19" i="44"/>
  <c r="F16" i="44"/>
  <c r="H16" i="44" s="1"/>
  <c r="I16" i="44"/>
  <c r="F24" i="32"/>
  <c r="I25" i="32"/>
  <c r="F26" i="32"/>
  <c r="H26" i="32" s="1"/>
  <c r="I26" i="32"/>
  <c r="F25" i="32"/>
  <c r="I21" i="32"/>
  <c r="F21" i="32"/>
  <c r="I22" i="32"/>
  <c r="F22" i="32"/>
  <c r="I23" i="32"/>
  <c r="F18" i="32"/>
  <c r="H18" i="32" s="1"/>
  <c r="I18" i="32"/>
  <c r="F19" i="32"/>
  <c r="H19" i="32" s="1"/>
  <c r="I19" i="32"/>
  <c r="F16" i="32"/>
  <c r="H16" i="32" s="1"/>
  <c r="I16" i="32"/>
  <c r="F23" i="43"/>
  <c r="F24" i="43"/>
  <c r="H24" i="43" s="1"/>
  <c r="I24" i="43"/>
  <c r="I20" i="43"/>
  <c r="F20" i="43"/>
  <c r="I21" i="43"/>
  <c r="F21" i="43"/>
  <c r="I22" i="43"/>
  <c r="H17" i="43"/>
  <c r="I17" i="43"/>
  <c r="F18" i="43"/>
  <c r="H18" i="43" s="1"/>
  <c r="I18" i="43"/>
  <c r="F15" i="43"/>
  <c r="H15" i="43" s="1"/>
  <c r="I15" i="43"/>
  <c r="F23" i="31"/>
  <c r="F24" i="31"/>
  <c r="H24" i="31" s="1"/>
  <c r="I24" i="31"/>
  <c r="I20" i="31"/>
  <c r="F20" i="31"/>
  <c r="I21" i="31"/>
  <c r="F21" i="31"/>
  <c r="I22" i="31"/>
  <c r="F17" i="31"/>
  <c r="H17" i="31" s="1"/>
  <c r="I17" i="31"/>
  <c r="F18" i="31"/>
  <c r="H18" i="31" s="1"/>
  <c r="I18" i="31"/>
  <c r="F15" i="31"/>
  <c r="H15" i="31" s="1"/>
  <c r="I15" i="31"/>
  <c r="F23" i="42"/>
  <c r="F24" i="42"/>
  <c r="H24" i="42" s="1"/>
  <c r="I24" i="42"/>
  <c r="I20" i="42"/>
  <c r="F20" i="42"/>
  <c r="I21" i="42"/>
  <c r="F21" i="42"/>
  <c r="I22" i="42"/>
  <c r="F17" i="42"/>
  <c r="H17" i="42" s="1"/>
  <c r="I17" i="42"/>
  <c r="F18" i="42"/>
  <c r="H18" i="42" s="1"/>
  <c r="I18" i="42"/>
  <c r="F15" i="42"/>
  <c r="H15" i="42" s="1"/>
  <c r="I15" i="42"/>
  <c r="F23" i="41"/>
  <c r="F24" i="41"/>
  <c r="H24" i="41" s="1"/>
  <c r="I24" i="41"/>
  <c r="I20" i="41"/>
  <c r="F20" i="41"/>
  <c r="I21" i="41"/>
  <c r="F21" i="41"/>
  <c r="I22" i="41"/>
  <c r="F17" i="41"/>
  <c r="H17" i="41" s="1"/>
  <c r="I17" i="41"/>
  <c r="F18" i="41"/>
  <c r="H18" i="41" s="1"/>
  <c r="I18" i="41"/>
  <c r="F15" i="41"/>
  <c r="H15" i="41" s="1"/>
  <c r="I15" i="41"/>
  <c r="F23" i="40"/>
  <c r="F24" i="40"/>
  <c r="H24" i="40" s="1"/>
  <c r="I24" i="40"/>
  <c r="I20" i="40"/>
  <c r="F20" i="40"/>
  <c r="I21" i="40"/>
  <c r="F21" i="40"/>
  <c r="F18" i="40"/>
  <c r="H18" i="40" s="1"/>
  <c r="I18" i="40"/>
  <c r="F15" i="40"/>
  <c r="H15" i="40" s="1"/>
  <c r="I15" i="40"/>
  <c r="F23" i="39"/>
  <c r="F24" i="39"/>
  <c r="H24" i="39" s="1"/>
  <c r="I24" i="39"/>
  <c r="I20" i="39"/>
  <c r="F20" i="39"/>
  <c r="I21" i="39"/>
  <c r="F21" i="39"/>
  <c r="I22" i="39"/>
  <c r="F17" i="39"/>
  <c r="H17" i="39" s="1"/>
  <c r="I17" i="39"/>
  <c r="F18" i="39"/>
  <c r="H18" i="39" s="1"/>
  <c r="I18" i="39"/>
  <c r="F15" i="39"/>
  <c r="H15" i="39" s="1"/>
  <c r="I15" i="39"/>
  <c r="H23" i="37"/>
  <c r="I23" i="37"/>
  <c r="H20" i="37"/>
  <c r="I20" i="37"/>
  <c r="I21" i="37"/>
  <c r="I17" i="37"/>
  <c r="I18" i="37"/>
  <c r="I15" i="37"/>
  <c r="H23" i="38"/>
  <c r="I23" i="38"/>
  <c r="H20" i="38"/>
  <c r="I20" i="38"/>
  <c r="I21" i="38"/>
  <c r="H17" i="38"/>
  <c r="I17" i="38"/>
  <c r="I18" i="38"/>
  <c r="I15" i="38"/>
  <c r="F22" i="36"/>
  <c r="F23" i="36"/>
  <c r="H23" i="36" s="1"/>
  <c r="I23" i="36"/>
  <c r="I20" i="36"/>
  <c r="F20" i="36"/>
  <c r="H21" i="36" s="1"/>
  <c r="I21" i="36"/>
  <c r="F17" i="36"/>
  <c r="H17" i="36" s="1"/>
  <c r="I17" i="36"/>
  <c r="F18" i="36"/>
  <c r="H18" i="36" s="1"/>
  <c r="I18" i="36"/>
  <c r="F15" i="36"/>
  <c r="H15" i="36" s="1"/>
  <c r="I15" i="36"/>
  <c r="F22" i="30"/>
  <c r="F23" i="30"/>
  <c r="H23" i="30" s="1"/>
  <c r="I23" i="30"/>
  <c r="I20" i="30"/>
  <c r="F20" i="30"/>
  <c r="H21" i="30" s="1"/>
  <c r="I21" i="30"/>
  <c r="F17" i="30"/>
  <c r="H17" i="30" s="1"/>
  <c r="I17" i="30"/>
  <c r="F18" i="30"/>
  <c r="H18" i="30" s="1"/>
  <c r="I18" i="30"/>
  <c r="F15" i="30"/>
  <c r="H15" i="30" s="1"/>
  <c r="I15" i="30"/>
  <c r="F22" i="35"/>
  <c r="F23" i="35"/>
  <c r="H23" i="35" s="1"/>
  <c r="I23" i="35"/>
  <c r="I20" i="35"/>
  <c r="F20" i="35"/>
  <c r="H21" i="35" s="1"/>
  <c r="I21" i="35"/>
  <c r="F17" i="35"/>
  <c r="H17" i="35" s="1"/>
  <c r="I17" i="35"/>
  <c r="F18" i="35"/>
  <c r="H18" i="35" s="1"/>
  <c r="I18" i="35"/>
  <c r="F15" i="35"/>
  <c r="H15" i="35" s="1"/>
  <c r="I15" i="35"/>
  <c r="F23" i="54"/>
  <c r="F24" i="54"/>
  <c r="H24" i="54" s="1"/>
  <c r="I24" i="54"/>
  <c r="I20" i="54"/>
  <c r="F20" i="54"/>
  <c r="I21" i="54"/>
  <c r="F21" i="54"/>
  <c r="I22" i="54"/>
  <c r="F17" i="54"/>
  <c r="H17" i="54" s="1"/>
  <c r="I17" i="54"/>
  <c r="F18" i="54"/>
  <c r="H18" i="54" s="1"/>
  <c r="I18" i="54"/>
  <c r="F15" i="54"/>
  <c r="H15" i="54" s="1"/>
  <c r="I15" i="54"/>
  <c r="F23" i="29"/>
  <c r="F24" i="29"/>
  <c r="H24" i="29" s="1"/>
  <c r="I24" i="29"/>
  <c r="I20" i="29"/>
  <c r="F20" i="29"/>
  <c r="I21" i="29"/>
  <c r="F21" i="29"/>
  <c r="I22" i="29"/>
  <c r="F17" i="29"/>
  <c r="H17" i="29" s="1"/>
  <c r="I17" i="29"/>
  <c r="F18" i="29"/>
  <c r="H18" i="29" s="1"/>
  <c r="I18" i="29"/>
  <c r="F15" i="29"/>
  <c r="H15" i="29" s="1"/>
  <c r="I15" i="29"/>
  <c r="F23" i="34"/>
  <c r="F24" i="34"/>
  <c r="H24" i="34" s="1"/>
  <c r="I24" i="34"/>
  <c r="I20" i="34"/>
  <c r="F20" i="34"/>
  <c r="I21" i="34"/>
  <c r="F21" i="34"/>
  <c r="I22" i="34"/>
  <c r="F17" i="34"/>
  <c r="H17" i="34" s="1"/>
  <c r="I17" i="34"/>
  <c r="F18" i="34"/>
  <c r="H18" i="34" s="1"/>
  <c r="I18" i="34"/>
  <c r="F15" i="34"/>
  <c r="H15" i="34" s="1"/>
  <c r="I15" i="34"/>
  <c r="H24" i="33"/>
  <c r="I24" i="33"/>
  <c r="I20" i="33"/>
  <c r="I21" i="33"/>
  <c r="I22" i="33"/>
  <c r="H17" i="33"/>
  <c r="I17" i="33"/>
  <c r="H18" i="33"/>
  <c r="I18" i="33"/>
  <c r="H15" i="33"/>
  <c r="I15" i="33"/>
  <c r="H21" i="49" l="1"/>
  <c r="H21" i="44"/>
  <c r="H20" i="30"/>
  <c r="H21" i="53"/>
  <c r="H21" i="52"/>
  <c r="H21" i="32"/>
  <c r="H20" i="42"/>
  <c r="H20" i="39"/>
  <c r="H20" i="40"/>
  <c r="H20" i="33"/>
  <c r="H20" i="34"/>
  <c r="H20" i="29"/>
  <c r="H21" i="41"/>
  <c r="H21" i="31"/>
  <c r="H21" i="43"/>
  <c r="H21" i="51"/>
  <c r="H21" i="50"/>
  <c r="H25" i="53"/>
  <c r="H20" i="54"/>
  <c r="H20" i="50"/>
  <c r="H20" i="51"/>
  <c r="H22" i="49"/>
  <c r="H25" i="49"/>
  <c r="H21" i="48"/>
  <c r="H18" i="48"/>
  <c r="H22" i="47"/>
  <c r="H21" i="47"/>
  <c r="H25" i="47"/>
  <c r="H22" i="53"/>
  <c r="H25" i="52"/>
  <c r="H22" i="52"/>
  <c r="H22" i="44"/>
  <c r="H25" i="44"/>
  <c r="H22" i="32"/>
  <c r="H25" i="32"/>
  <c r="H20" i="43"/>
  <c r="H20" i="31"/>
  <c r="H21" i="42"/>
  <c r="H20" i="41"/>
  <c r="H21" i="40"/>
  <c r="H21" i="39"/>
  <c r="H17" i="37"/>
  <c r="H20" i="36"/>
  <c r="H20" i="35"/>
  <c r="H21" i="54"/>
  <c r="H21" i="29"/>
  <c r="H21" i="34"/>
  <c r="H21" i="33"/>
  <c r="I23" i="54"/>
  <c r="F22" i="54"/>
  <c r="H23" i="54" s="1"/>
  <c r="I19" i="54"/>
  <c r="F19" i="54"/>
  <c r="H19" i="54" s="1"/>
  <c r="I16" i="54"/>
  <c r="F16" i="54"/>
  <c r="H16" i="54" s="1"/>
  <c r="I14" i="54"/>
  <c r="F14" i="54"/>
  <c r="H14" i="54" s="1"/>
  <c r="I13" i="54"/>
  <c r="F13" i="54"/>
  <c r="H13" i="54" s="1"/>
  <c r="I12" i="54"/>
  <c r="F12" i="54"/>
  <c r="H12" i="54" s="1"/>
  <c r="I11" i="54"/>
  <c r="F11" i="54"/>
  <c r="H11" i="54" s="1"/>
  <c r="D5" i="54"/>
  <c r="H22" i="54" l="1"/>
  <c r="I22" i="50"/>
  <c r="I22" i="51"/>
  <c r="I24" i="49"/>
  <c r="I24" i="48"/>
  <c r="I24" i="47"/>
  <c r="I24" i="53"/>
  <c r="I24" i="52"/>
  <c r="I24" i="44"/>
  <c r="I24" i="32"/>
  <c r="I23" i="43"/>
  <c r="I23" i="31"/>
  <c r="I23" i="42"/>
  <c r="I23" i="41"/>
  <c r="I23" i="40"/>
  <c r="I23" i="39"/>
  <c r="I22" i="37"/>
  <c r="I22" i="38"/>
  <c r="I22" i="36"/>
  <c r="I22" i="30"/>
  <c r="I22" i="35"/>
  <c r="I23" i="29"/>
  <c r="I23" i="34"/>
  <c r="I23" i="33"/>
  <c r="F22" i="34" l="1"/>
  <c r="F22" i="29"/>
  <c r="H22" i="35"/>
  <c r="H22" i="30"/>
  <c r="H22" i="36"/>
  <c r="F22" i="39"/>
  <c r="F22" i="41"/>
  <c r="F22" i="42"/>
  <c r="F22" i="31"/>
  <c r="F22" i="43"/>
  <c r="F23" i="32"/>
  <c r="F23" i="44"/>
  <c r="F23" i="52"/>
  <c r="F23" i="53"/>
  <c r="F23" i="47"/>
  <c r="F23" i="48"/>
  <c r="F23" i="49"/>
  <c r="D5" i="44"/>
  <c r="D5" i="45"/>
  <c r="D5" i="52"/>
  <c r="D5" i="46"/>
  <c r="D5" i="53"/>
  <c r="D5" i="47"/>
  <c r="D5" i="48"/>
  <c r="D5" i="49"/>
  <c r="D5" i="32"/>
  <c r="D5" i="43"/>
  <c r="D5" i="42"/>
  <c r="D5" i="29"/>
  <c r="D5" i="35"/>
  <c r="D5" i="30"/>
  <c r="D5" i="36"/>
  <c r="D5" i="38"/>
  <c r="D5" i="37"/>
  <c r="D5" i="39"/>
  <c r="D5" i="40"/>
  <c r="D5" i="41"/>
  <c r="D5" i="31"/>
  <c r="D5" i="34"/>
  <c r="H22" i="50" l="1"/>
  <c r="H22" i="51"/>
  <c r="H24" i="49"/>
  <c r="H23" i="49"/>
  <c r="H24" i="47"/>
  <c r="H23" i="47"/>
  <c r="H24" i="53"/>
  <c r="H23" i="53"/>
  <c r="H24" i="52"/>
  <c r="H23" i="52"/>
  <c r="H24" i="44"/>
  <c r="H23" i="44"/>
  <c r="H24" i="32"/>
  <c r="H23" i="32"/>
  <c r="H23" i="43"/>
  <c r="H22" i="43"/>
  <c r="H23" i="31"/>
  <c r="H22" i="31"/>
  <c r="H23" i="42"/>
  <c r="H22" i="42"/>
  <c r="H23" i="41"/>
  <c r="H22" i="41"/>
  <c r="H23" i="40"/>
  <c r="H23" i="39"/>
  <c r="H22" i="39"/>
  <c r="H22" i="37"/>
  <c r="H21" i="37"/>
  <c r="H22" i="38"/>
  <c r="H21" i="38"/>
  <c r="H23" i="29"/>
  <c r="H22" i="29"/>
  <c r="H23" i="34"/>
  <c r="H22" i="34"/>
  <c r="H23" i="33"/>
  <c r="H22" i="33"/>
  <c r="I20" i="53"/>
  <c r="F20" i="53"/>
  <c r="H20" i="53" s="1"/>
  <c r="I17" i="53"/>
  <c r="F17" i="53"/>
  <c r="H17" i="53" s="1"/>
  <c r="I15" i="53"/>
  <c r="F15" i="53"/>
  <c r="H15" i="53" s="1"/>
  <c r="I14" i="53"/>
  <c r="F14" i="53"/>
  <c r="H14" i="53" s="1"/>
  <c r="I13" i="53"/>
  <c r="F13" i="53"/>
  <c r="H13" i="53" s="1"/>
  <c r="I12" i="53"/>
  <c r="F12" i="53"/>
  <c r="H12" i="53" s="1"/>
  <c r="F11" i="53"/>
  <c r="H11" i="53" s="1"/>
  <c r="I20" i="52"/>
  <c r="F20" i="52"/>
  <c r="H20" i="52" s="1"/>
  <c r="I17" i="52"/>
  <c r="F17" i="52"/>
  <c r="H17" i="52" s="1"/>
  <c r="I15" i="52"/>
  <c r="F15" i="52"/>
  <c r="H15" i="52" s="1"/>
  <c r="I14" i="52"/>
  <c r="F14" i="52"/>
  <c r="H14" i="52" s="1"/>
  <c r="I13" i="52"/>
  <c r="F13" i="52"/>
  <c r="H13" i="52" s="1"/>
  <c r="I12" i="52"/>
  <c r="F12" i="52"/>
  <c r="H12" i="52" s="1"/>
  <c r="F11" i="44" l="1"/>
  <c r="F12" i="44"/>
  <c r="F13" i="44"/>
  <c r="F14" i="44"/>
  <c r="F15" i="44"/>
  <c r="F17" i="44"/>
  <c r="F20" i="44"/>
  <c r="F11" i="47"/>
  <c r="H11" i="47" s="1"/>
  <c r="F12" i="47"/>
  <c r="H12" i="47" s="1"/>
  <c r="F13" i="47"/>
  <c r="F14" i="47"/>
  <c r="F15" i="47"/>
  <c r="F17" i="47"/>
  <c r="F20" i="47"/>
  <c r="F11" i="48"/>
  <c r="F12" i="48"/>
  <c r="F13" i="48"/>
  <c r="H24" i="48" s="1"/>
  <c r="F14" i="48"/>
  <c r="H23" i="48" s="1"/>
  <c r="F15" i="48"/>
  <c r="H22" i="48" s="1"/>
  <c r="F17" i="48"/>
  <c r="F20" i="48"/>
  <c r="F12" i="49"/>
  <c r="H12" i="49" s="1"/>
  <c r="F13" i="49"/>
  <c r="F14" i="49"/>
  <c r="F15" i="49"/>
  <c r="F17" i="49"/>
  <c r="F20" i="49"/>
  <c r="F12" i="32"/>
  <c r="F13" i="32"/>
  <c r="F14" i="32"/>
  <c r="H14" i="32" s="1"/>
  <c r="F15" i="32"/>
  <c r="F17" i="32"/>
  <c r="F20" i="32"/>
  <c r="F12" i="34"/>
  <c r="F13" i="34"/>
  <c r="F14" i="34"/>
  <c r="F16" i="34"/>
  <c r="F19" i="34"/>
  <c r="F11" i="29"/>
  <c r="F12" i="29"/>
  <c r="F13" i="29"/>
  <c r="F14" i="29"/>
  <c r="F16" i="29"/>
  <c r="F19" i="29"/>
  <c r="F11" i="30"/>
  <c r="F12" i="30"/>
  <c r="F13" i="30"/>
  <c r="F14" i="30"/>
  <c r="F16" i="30"/>
  <c r="F19" i="30"/>
  <c r="F12" i="35"/>
  <c r="F13" i="35"/>
  <c r="F14" i="35"/>
  <c r="F16" i="35"/>
  <c r="F19" i="35"/>
  <c r="F11" i="36"/>
  <c r="F12" i="36"/>
  <c r="F13" i="36"/>
  <c r="F14" i="36"/>
  <c r="F16" i="36"/>
  <c r="F19" i="36"/>
  <c r="H15" i="37"/>
  <c r="H18" i="37"/>
  <c r="H15" i="38"/>
  <c r="H18" i="38"/>
  <c r="F11" i="31"/>
  <c r="F12" i="31"/>
  <c r="F13" i="31"/>
  <c r="F14" i="31"/>
  <c r="F16" i="31"/>
  <c r="F19" i="31"/>
  <c r="F11" i="39"/>
  <c r="F12" i="39"/>
  <c r="F13" i="39"/>
  <c r="F14" i="39"/>
  <c r="F16" i="39"/>
  <c r="F19" i="39"/>
  <c r="F13" i="40"/>
  <c r="F14" i="40"/>
  <c r="F11" i="41"/>
  <c r="F12" i="41"/>
  <c r="F13" i="41"/>
  <c r="F14" i="41"/>
  <c r="F16" i="41"/>
  <c r="F19" i="41"/>
  <c r="F11" i="42"/>
  <c r="F12" i="42"/>
  <c r="F13" i="42"/>
  <c r="F14" i="42"/>
  <c r="F16" i="42"/>
  <c r="F19" i="42"/>
  <c r="F11" i="43"/>
  <c r="F12" i="43"/>
  <c r="F13" i="43"/>
  <c r="F14" i="43"/>
  <c r="F19" i="43"/>
  <c r="F11" i="50"/>
  <c r="H11" i="50" s="1"/>
  <c r="F12" i="50"/>
  <c r="H12" i="50" s="1"/>
  <c r="F13" i="50"/>
  <c r="F14" i="50"/>
  <c r="F16" i="50"/>
  <c r="F19" i="50"/>
  <c r="F11" i="51"/>
  <c r="H11" i="51" s="1"/>
  <c r="F12" i="51"/>
  <c r="H12" i="51" s="1"/>
  <c r="F13" i="51"/>
  <c r="F14" i="51"/>
  <c r="F16" i="51"/>
  <c r="F19" i="51"/>
  <c r="F11" i="33"/>
  <c r="D5" i="51"/>
  <c r="H12" i="48" l="1"/>
  <c r="H25" i="48"/>
  <c r="H11" i="48"/>
  <c r="H26" i="48"/>
  <c r="I12" i="51"/>
  <c r="H13" i="51"/>
  <c r="I13" i="51"/>
  <c r="H14" i="51"/>
  <c r="I14" i="51"/>
  <c r="H16" i="51"/>
  <c r="I16" i="51"/>
  <c r="H19" i="51"/>
  <c r="I19" i="51"/>
  <c r="I12" i="50"/>
  <c r="H13" i="50"/>
  <c r="I13" i="50"/>
  <c r="H14" i="50"/>
  <c r="I14" i="50"/>
  <c r="H16" i="50"/>
  <c r="I16" i="50"/>
  <c r="H19" i="50"/>
  <c r="I19" i="50"/>
  <c r="H11" i="43" l="1"/>
  <c r="I11" i="43"/>
  <c r="H12" i="43"/>
  <c r="I12" i="43"/>
  <c r="H13" i="43"/>
  <c r="I13" i="43"/>
  <c r="H14" i="43"/>
  <c r="I14" i="43"/>
  <c r="H16" i="43"/>
  <c r="I16" i="43"/>
  <c r="H19" i="43"/>
  <c r="I19" i="43"/>
  <c r="H11" i="42"/>
  <c r="I11" i="42"/>
  <c r="H12" i="42"/>
  <c r="I12" i="42"/>
  <c r="H13" i="42"/>
  <c r="I13" i="42"/>
  <c r="H14" i="42"/>
  <c r="I14" i="42"/>
  <c r="H16" i="42"/>
  <c r="I16" i="42"/>
  <c r="H19" i="42"/>
  <c r="I19" i="42"/>
  <c r="H11" i="41"/>
  <c r="I11" i="41"/>
  <c r="H12" i="41"/>
  <c r="I12" i="41"/>
  <c r="H13" i="41"/>
  <c r="I13" i="41"/>
  <c r="H14" i="41"/>
  <c r="I14" i="41"/>
  <c r="H16" i="41"/>
  <c r="I16" i="41"/>
  <c r="H19" i="41"/>
  <c r="I19" i="41"/>
  <c r="H11" i="40"/>
  <c r="I11" i="40"/>
  <c r="H13" i="40"/>
  <c r="I13" i="40"/>
  <c r="H14" i="40"/>
  <c r="I14" i="40"/>
  <c r="H11" i="39"/>
  <c r="I11" i="39"/>
  <c r="H12" i="39"/>
  <c r="I12" i="39"/>
  <c r="H13" i="39"/>
  <c r="I13" i="39"/>
  <c r="H14" i="39"/>
  <c r="I14" i="39"/>
  <c r="H16" i="39"/>
  <c r="I16" i="39"/>
  <c r="H19" i="39"/>
  <c r="I19" i="39"/>
  <c r="H11" i="31"/>
  <c r="I11" i="31"/>
  <c r="H12" i="31"/>
  <c r="I12" i="31"/>
  <c r="H13" i="31"/>
  <c r="I13" i="31"/>
  <c r="H14" i="31"/>
  <c r="I14" i="31"/>
  <c r="H16" i="31"/>
  <c r="I16" i="31"/>
  <c r="H19" i="31"/>
  <c r="I19" i="31"/>
  <c r="I19" i="38"/>
  <c r="H16" i="38"/>
  <c r="H19" i="38"/>
  <c r="H12" i="38"/>
  <c r="H13" i="38"/>
  <c r="H14" i="38"/>
  <c r="I19" i="37"/>
  <c r="H11" i="37"/>
  <c r="H12" i="37"/>
  <c r="H13" i="37"/>
  <c r="H14" i="37"/>
  <c r="H16" i="37"/>
  <c r="H19" i="37"/>
  <c r="I19" i="36"/>
  <c r="H11" i="36"/>
  <c r="H12" i="36"/>
  <c r="H13" i="36"/>
  <c r="H14" i="36"/>
  <c r="H16" i="36"/>
  <c r="H19" i="36"/>
  <c r="I19" i="35"/>
  <c r="H11" i="35"/>
  <c r="H12" i="35"/>
  <c r="H13" i="35"/>
  <c r="H14" i="35"/>
  <c r="H16" i="35"/>
  <c r="H19" i="35"/>
  <c r="I19" i="30"/>
  <c r="H11" i="30"/>
  <c r="H12" i="30"/>
  <c r="H13" i="30"/>
  <c r="H14" i="30"/>
  <c r="H16" i="30"/>
  <c r="H19" i="30"/>
  <c r="I11" i="29"/>
  <c r="I12" i="29"/>
  <c r="I13" i="29"/>
  <c r="I14" i="29"/>
  <c r="I16" i="29"/>
  <c r="I19" i="29"/>
  <c r="H11" i="29"/>
  <c r="H12" i="29"/>
  <c r="H13" i="29"/>
  <c r="H14" i="29"/>
  <c r="H16" i="29"/>
  <c r="H19" i="29"/>
  <c r="I12" i="34"/>
  <c r="I13" i="34"/>
  <c r="I14" i="34"/>
  <c r="I16" i="34"/>
  <c r="I19" i="34"/>
  <c r="H12" i="34"/>
  <c r="H13" i="34"/>
  <c r="H14" i="34"/>
  <c r="H16" i="34"/>
  <c r="H19" i="34"/>
  <c r="I20" i="47" l="1"/>
  <c r="I17" i="47"/>
  <c r="I15" i="47"/>
  <c r="I14" i="47"/>
  <c r="I13" i="47"/>
  <c r="I12" i="47"/>
  <c r="I20" i="48"/>
  <c r="I17" i="48"/>
  <c r="I15" i="48"/>
  <c r="I14" i="48"/>
  <c r="I13" i="48"/>
  <c r="I12" i="48"/>
  <c r="I20" i="49"/>
  <c r="I17" i="49"/>
  <c r="I15" i="49"/>
  <c r="I14" i="49"/>
  <c r="I13" i="49"/>
  <c r="I12" i="49"/>
  <c r="I20" i="44"/>
  <c r="I17" i="44"/>
  <c r="I15" i="44"/>
  <c r="I14" i="44"/>
  <c r="I13" i="44"/>
  <c r="I12" i="44"/>
  <c r="I11" i="44"/>
  <c r="I12" i="32"/>
  <c r="I13" i="32"/>
  <c r="I14" i="32"/>
  <c r="I15" i="32"/>
  <c r="I17" i="32"/>
  <c r="I20" i="32"/>
  <c r="H12" i="44" l="1"/>
  <c r="H11" i="44"/>
  <c r="H13" i="44"/>
  <c r="H14" i="44"/>
  <c r="H15" i="44"/>
  <c r="H17" i="44"/>
  <c r="H20" i="44"/>
  <c r="H13" i="47"/>
  <c r="H14" i="47"/>
  <c r="H15" i="47"/>
  <c r="H17" i="47"/>
  <c r="H20" i="47"/>
  <c r="H13" i="48"/>
  <c r="H14" i="48"/>
  <c r="H15" i="48"/>
  <c r="H17" i="48"/>
  <c r="H20" i="48"/>
  <c r="H13" i="49"/>
  <c r="H14" i="49"/>
  <c r="H15" i="49"/>
  <c r="H17" i="49"/>
  <c r="H20" i="49"/>
  <c r="H12" i="32"/>
  <c r="H13" i="32"/>
  <c r="H15" i="32"/>
  <c r="H17" i="32"/>
  <c r="H20" i="32"/>
  <c r="I11" i="33"/>
  <c r="I12" i="33"/>
  <c r="I13" i="33"/>
  <c r="I14" i="33"/>
  <c r="I16" i="33"/>
  <c r="I19" i="33"/>
  <c r="H11" i="33"/>
  <c r="H12" i="33"/>
  <c r="H13" i="33"/>
  <c r="H14" i="33"/>
  <c r="H16" i="33"/>
  <c r="H19" i="33"/>
  <c r="I16" i="38" l="1"/>
  <c r="I14" i="38"/>
  <c r="I13" i="38"/>
  <c r="I12" i="38"/>
  <c r="I16" i="37"/>
  <c r="I14" i="37"/>
  <c r="I13" i="37"/>
  <c r="I12" i="37"/>
  <c r="I11" i="37"/>
  <c r="I16" i="36"/>
  <c r="I14" i="36"/>
  <c r="I13" i="36"/>
  <c r="I12" i="36"/>
  <c r="I11" i="36"/>
  <c r="I16" i="35"/>
  <c r="I14" i="35"/>
  <c r="I13" i="35"/>
  <c r="I12" i="35"/>
  <c r="I11" i="35"/>
  <c r="I16" i="30" l="1"/>
  <c r="I14" i="30"/>
  <c r="I13" i="30"/>
  <c r="I12" i="30"/>
  <c r="I11" i="30"/>
</calcChain>
</file>

<file path=xl/sharedStrings.xml><?xml version="1.0" encoding="utf-8"?>
<sst xmlns="http://schemas.openxmlformats.org/spreadsheetml/2006/main" count="644" uniqueCount="214">
  <si>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</si>
  <si>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</si>
  <si>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</si>
  <si>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</si>
  <si>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</si>
  <si>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</si>
  <si>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</si>
  <si>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</si>
  <si>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</si>
  <si>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SO2 stap 5</t>
  </si>
  <si>
    <t>NOx stap 2</t>
  </si>
  <si>
    <t>NOx stap 9</t>
  </si>
  <si>
    <t>O2 stap 1</t>
  </si>
  <si>
    <t>O2 stap 2</t>
  </si>
  <si>
    <t>O2 stap 3</t>
  </si>
  <si>
    <t>O2 stap 7</t>
  </si>
  <si>
    <t>O2 stap 8</t>
  </si>
  <si>
    <t>O2 stap 9</t>
  </si>
  <si>
    <t>Vol%</t>
  </si>
  <si>
    <t>Resultaat</t>
  </si>
  <si>
    <t>O2 stap 5</t>
  </si>
  <si>
    <t>Abs. Afw.
(tov ref.waarde)</t>
  </si>
  <si>
    <t>SO2 stap 4</t>
  </si>
  <si>
    <t>NOx stap 4</t>
  </si>
  <si>
    <t>NOx stap 8</t>
  </si>
  <si>
    <t>O2 stap 6</t>
  </si>
  <si>
    <t>O2 stap 4</t>
  </si>
  <si>
    <t>CO stap 4</t>
  </si>
  <si>
    <t>CO stap 8</t>
  </si>
  <si>
    <t>CO stap 9</t>
  </si>
  <si>
    <t>SO2 stap 8</t>
  </si>
  <si>
    <t>Statistisch gemiddelde:</t>
  </si>
  <si>
    <t>Statistisch standaard afw. abs.:</t>
  </si>
  <si>
    <t>Statistisch standaard afw. rel.:</t>
  </si>
  <si>
    <t>CO stap 5</t>
  </si>
  <si>
    <t>SO2 stap 3</t>
  </si>
  <si>
    <t>SO2 stap 7</t>
  </si>
  <si>
    <t>NOx stap 1</t>
  </si>
  <si>
    <t>NOx stap 5</t>
  </si>
  <si>
    <t>NOx stap 6</t>
  </si>
  <si>
    <t>CO2 stap 4</t>
  </si>
  <si>
    <t>CO2 stap 5</t>
  </si>
  <si>
    <t>8,42</t>
  </si>
  <si>
    <t>8,39</t>
  </si>
  <si>
    <t>8,4</t>
  </si>
  <si>
    <t>8,37</t>
  </si>
  <si>
    <t>8,34</t>
  </si>
  <si>
    <t>8,44</t>
  </si>
  <si>
    <t>8,32</t>
  </si>
  <si>
    <t>8,36</t>
  </si>
  <si>
    <t>8,35</t>
  </si>
  <si>
    <t>8,29</t>
  </si>
  <si>
    <t>8,3</t>
  </si>
  <si>
    <t>8,41</t>
  </si>
  <si>
    <t>8,27</t>
  </si>
  <si>
    <t>3,88</t>
  </si>
  <si>
    <t>3,89</t>
  </si>
  <si>
    <t>3,84</t>
  </si>
  <si>
    <t>3,87</t>
  </si>
  <si>
    <t>4,15</t>
  </si>
  <si>
    <t>3,93</t>
  </si>
  <si>
    <t>3,8</t>
  </si>
  <si>
    <t>3,86</t>
  </si>
  <si>
    <t>3,73</t>
  </si>
  <si>
    <t>16,79</t>
  </si>
  <si>
    <t>16,71</t>
  </si>
  <si>
    <t>16,69</t>
  </si>
  <si>
    <t>16,87</t>
  </si>
  <si>
    <t>16,64</t>
  </si>
  <si>
    <t>16,61</t>
  </si>
  <si>
    <t>16,78</t>
  </si>
  <si>
    <t>16,7</t>
  </si>
  <si>
    <t>16,6</t>
  </si>
  <si>
    <t>16,57</t>
  </si>
  <si>
    <t>16,65</t>
  </si>
  <si>
    <t>16,73</t>
  </si>
  <si>
    <t>10,15</t>
  </si>
  <si>
    <t>10,11</t>
  </si>
  <si>
    <t>10,06</t>
  </si>
  <si>
    <t>10,02</t>
  </si>
  <si>
    <t>10,09</t>
  </si>
  <si>
    <t>10,08</t>
  </si>
  <si>
    <t>10,05</t>
  </si>
  <si>
    <t>10,01</t>
  </si>
  <si>
    <t>10</t>
  </si>
  <si>
    <t>10,07</t>
  </si>
  <si>
    <t>10,16</t>
  </si>
  <si>
    <t>10,03</t>
  </si>
  <si>
    <t>3,97</t>
  </si>
  <si>
    <t>4,00</t>
  </si>
  <si>
    <t>3,96</t>
  </si>
  <si>
    <t>3,94</t>
  </si>
  <si>
    <t>3,92</t>
  </si>
  <si>
    <t>4,03</t>
  </si>
  <si>
    <t>3,98</t>
  </si>
  <si>
    <t>3,99</t>
  </si>
  <si>
    <t>3,91</t>
  </si>
  <si>
    <t>3,9</t>
  </si>
  <si>
    <t>9,51</t>
  </si>
  <si>
    <t>9,46</t>
  </si>
  <si>
    <t>9,43</t>
  </si>
  <si>
    <t>9,5</t>
  </si>
  <si>
    <t>9,41</t>
  </si>
  <si>
    <t>9,36</t>
  </si>
  <si>
    <t>9,52</t>
  </si>
  <si>
    <t>9,44</t>
  </si>
  <si>
    <t>9,4</t>
  </si>
  <si>
    <t>9,37</t>
  </si>
  <si>
    <t>16,54</t>
  </si>
  <si>
    <t>16,41</t>
  </si>
  <si>
    <t>16,38</t>
  </si>
  <si>
    <t>16,56</t>
  </si>
  <si>
    <t>16,34</t>
  </si>
  <si>
    <t>16,27</t>
  </si>
  <si>
    <t>16,5</t>
  </si>
  <si>
    <t>16,36</t>
  </si>
  <si>
    <t>16,32</t>
  </si>
  <si>
    <t>16,29</t>
  </si>
  <si>
    <t>16,39</t>
  </si>
  <si>
    <t>16,4</t>
  </si>
  <si>
    <t>16,45</t>
  </si>
  <si>
    <t>16,42</t>
  </si>
  <si>
    <t>10,77</t>
  </si>
  <si>
    <t>10,72</t>
  </si>
  <si>
    <t>10,68</t>
  </si>
  <si>
    <t>10,79</t>
  </si>
  <si>
    <t>10,67</t>
  </si>
  <si>
    <t>10,61</t>
  </si>
  <si>
    <t>10,78</t>
  </si>
  <si>
    <t>10,7</t>
  </si>
  <si>
    <t>10,71</t>
  </si>
  <si>
    <t>10,66</t>
  </si>
  <si>
    <t>10,76</t>
  </si>
  <si>
    <t>149,1</t>
  </si>
  <si>
    <t>138,7</t>
  </si>
  <si>
    <t>80,23</t>
  </si>
  <si>
    <t>29,59</t>
  </si>
  <si>
    <t>64,31</t>
  </si>
  <si>
    <t>108,1</t>
  </si>
  <si>
    <t>116,1</t>
  </si>
  <si>
    <t>45,76</t>
  </si>
  <si>
    <t>113,6</t>
  </si>
  <si>
    <t>23,92</t>
  </si>
  <si>
    <t>63,64</t>
  </si>
  <si>
    <t>98,14</t>
  </si>
  <si>
    <t>101,7</t>
  </si>
  <si>
    <t>60,89</t>
  </si>
  <si>
    <t>178,7</t>
  </si>
  <si>
    <t>61,86</t>
  </si>
  <si>
    <t>5,964</t>
  </si>
  <si>
    <t>5,952</t>
  </si>
  <si>
    <t>149,3</t>
  </si>
  <si>
    <t>4,526</t>
  </si>
  <si>
    <t>138,9</t>
  </si>
  <si>
    <t>3,966</t>
  </si>
  <si>
    <t>80,94</t>
  </si>
  <si>
    <t>2,936</t>
  </si>
  <si>
    <t>30,38</t>
  </si>
  <si>
    <t>1,979</t>
  </si>
  <si>
    <t>62,74</t>
  </si>
  <si>
    <t>3,783</t>
  </si>
  <si>
    <t>105,6</t>
  </si>
  <si>
    <t>4,765</t>
  </si>
  <si>
    <t>117,2</t>
  </si>
  <si>
    <t>4,228</t>
  </si>
  <si>
    <t>46,04</t>
  </si>
  <si>
    <t>2,374</t>
  </si>
  <si>
    <t>113,1</t>
  </si>
  <si>
    <t>4,223</t>
  </si>
  <si>
    <t>25,92</t>
  </si>
  <si>
    <t>3,234</t>
  </si>
  <si>
    <t>62,57</t>
  </si>
  <si>
    <t>1,98</t>
  </si>
  <si>
    <t>95,79</t>
  </si>
  <si>
    <t>4,81</t>
  </si>
  <si>
    <t>99,53</t>
  </si>
  <si>
    <t>5,54</t>
  </si>
  <si>
    <t>60,37</t>
  </si>
  <si>
    <t>2,596</t>
  </si>
  <si>
    <t>174,9</t>
  </si>
  <si>
    <t>6,821</t>
  </si>
  <si>
    <t>60,99</t>
  </si>
  <si>
    <t>3,505</t>
  </si>
  <si>
    <t>6,002</t>
  </si>
  <si>
    <t>0,1875</t>
  </si>
  <si>
    <t>5,898</t>
  </si>
  <si>
    <t>0,1889</t>
  </si>
  <si>
    <t>48,5</t>
  </si>
  <si>
    <t>45,2</t>
  </si>
  <si>
    <t>46</t>
  </si>
  <si>
    <t>43,8</t>
  </si>
  <si>
    <t>56,9</t>
  </si>
  <si>
    <t>49,4</t>
  </si>
  <si>
    <t>50,8</t>
  </si>
  <si>
    <t>45,5</t>
  </si>
  <si>
    <t>44,8</t>
  </si>
  <si>
    <t>44</t>
  </si>
  <si>
    <t>44,2</t>
  </si>
  <si>
    <t>43,7</t>
  </si>
  <si>
    <t>29,5</t>
  </si>
  <si>
    <t>25</t>
  </si>
  <si>
    <t>28,5</t>
  </si>
  <si>
    <t>15,3</t>
  </si>
  <si>
    <t>27,2</t>
  </si>
  <si>
    <t>24,5</t>
  </si>
  <si>
    <t>24,8</t>
  </si>
  <si>
    <t>24,2</t>
  </si>
  <si>
    <t>25,6</t>
  </si>
  <si>
    <t>23,1</t>
  </si>
  <si>
    <t>26,6</t>
  </si>
  <si>
    <t>21,6</t>
  </si>
  <si>
    <t>28</t>
  </si>
  <si>
    <t>23</t>
  </si>
  <si>
    <t>21,4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</si>
</sst>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%"/>
    <numFmt numFmtId="167" formatCode="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64" fontId="5" fillId="2" borderId="0" xfId="5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5" fillId="2" borderId="0" xfId="5" applyNumberFormat="1" applyFont="1" applyFill="1" applyBorder="1" applyAlignment="1">
      <alignment horizontal="right" vertical="center"/>
    </xf>
    <xf numFmtId="1" fontId="5" fillId="2" borderId="0" xfId="0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center" vertical="center"/>
    </xf>
    <xf numFmtId="167" fontId="5" fillId="2" borderId="0" xfId="5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9" fontId="5" fillId="2" borderId="0" xfId="5" applyNumberFormat="1" applyFont="1" applyFill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5" fillId="2" borderId="0" xfId="5" applyNumberFormat="1" applyFont="1" applyFill="1" applyBorder="1" applyAlignment="1">
      <alignment horizontal="right" vertical="center"/>
    </xf>
    <xf numFmtId="2" fontId="0" fillId="3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2" fontId="9" fillId="5" borderId="0" xfId="0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ont="1" applyFill="1" applyBorder="1" applyAlignment="1">
      <alignment horizontal="center"/>
    </xf>
    <xf numFmtId="0" fontId="0" fillId="2" borderId="0" xfId="0" quotePrefix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quotePrefix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2" fontId="10" fillId="6" borderId="0" xfId="0" applyNumberFormat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Percent" xfId="5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</a:t>
            </a:r>
            <a:r>
              <a:rPr lang="nl-BE" baseline="0"/>
              <a:t> stap 4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'CO stap 4'!$C$11:$C$26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'CO stap 4'!$H$11:$H$26</c:f>
              <c:numCache>
                <c:formatCode>0.000</c:formatCode>
                <c:ptCount val="16"/>
                <c:pt idx="0">
                  <c:v>0.9859154929577465</c:v>
                </c:pt>
                <c:pt idx="1">
                  <c:v>1.0060362173038231</c:v>
                </c:pt>
                <c:pt idx="2">
                  <c:v>0.97250167672702892</c:v>
                </c:pt>
                <c:pt idx="3">
                  <c:v>1.039570757880617</c:v>
                </c:pt>
                <c:pt idx="4">
                  <c:v>1.0060362173038231</c:v>
                </c:pt>
                <c:pt idx="5">
                  <c:v>0.99932930918846408</c:v>
                </c:pt>
                <c:pt idx="6">
                  <c:v>0.99262240107310529</c:v>
                </c:pt>
                <c:pt idx="7">
                  <c:v>1.0261569416498995</c:v>
                </c:pt>
                <c:pt idx="8">
                  <c:v>0.95908786049631123</c:v>
                </c:pt>
                <c:pt idx="9">
                  <c:v>1.039570757880617</c:v>
                </c:pt>
                <c:pt idx="10">
                  <c:v>0.96579476861167013</c:v>
                </c:pt>
                <c:pt idx="11">
                  <c:v>0.97250167672702892</c:v>
                </c:pt>
                <c:pt idx="12">
                  <c:v>1.0999329309188466</c:v>
                </c:pt>
                <c:pt idx="13">
                  <c:v>0.99932930918846408</c:v>
                </c:pt>
                <c:pt idx="14">
                  <c:v>1.0060362173038231</c:v>
                </c:pt>
                <c:pt idx="15">
                  <c:v>1.0060362173038231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4'!$C$11:$C$26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'CO stap 4'!$I$11:$I$26</c:f>
              <c:numCache>
                <c:formatCode>0.00</c:formatCode>
                <c:ptCount val="16"/>
                <c:pt idx="0">
                  <c:v>1.0013413816230718</c:v>
                </c:pt>
                <c:pt idx="1">
                  <c:v>1.0013413816230718</c:v>
                </c:pt>
                <c:pt idx="2">
                  <c:v>1.0013413816230718</c:v>
                </c:pt>
                <c:pt idx="3">
                  <c:v>1.0013413816230718</c:v>
                </c:pt>
                <c:pt idx="4">
                  <c:v>1.0013413816230718</c:v>
                </c:pt>
                <c:pt idx="5">
                  <c:v>1.0013413816230718</c:v>
                </c:pt>
                <c:pt idx="6">
                  <c:v>1.0013413816230718</c:v>
                </c:pt>
                <c:pt idx="7">
                  <c:v>1.0013413816230718</c:v>
                </c:pt>
                <c:pt idx="8">
                  <c:v>1.0013413816230718</c:v>
                </c:pt>
                <c:pt idx="9">
                  <c:v>1.0013413816230718</c:v>
                </c:pt>
                <c:pt idx="10">
                  <c:v>1.0013413816230718</c:v>
                </c:pt>
                <c:pt idx="11">
                  <c:v>1.0013413816230718</c:v>
                </c:pt>
                <c:pt idx="12">
                  <c:v>1.0013413816230718</c:v>
                </c:pt>
                <c:pt idx="13">
                  <c:v>1.0013413816230718</c:v>
                </c:pt>
                <c:pt idx="14">
                  <c:v>1.0013413816230718</c:v>
                </c:pt>
                <c:pt idx="15">
                  <c:v>1.0013413816230718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40320"/>
        <c:axId val="42119552"/>
      </c:lineChart>
      <c:catAx>
        <c:axId val="420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119552"/>
        <c:crosses val="autoZero"/>
        <c:auto val="1"/>
        <c:lblAlgn val="ctr"/>
        <c:lblOffset val="100"/>
        <c:noMultiLvlLbl val="1"/>
      </c:catAx>
      <c:valAx>
        <c:axId val="42119552"/>
        <c:scaling>
          <c:orientation val="minMax"/>
          <c:max val="1.1000000000000001"/>
          <c:min val="0.94000000000000006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2040320"/>
        <c:crosses val="autoZero"/>
        <c:crossBetween val="midCat"/>
        <c:majorUnit val="2.0000000000000004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1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'NOx stap 1'!$C$11:$C$26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'NOx stap 1'!$H$11:$H$26</c:f>
              <c:numCache>
                <c:formatCode>0.000</c:formatCode>
                <c:ptCount val="16"/>
                <c:pt idx="0">
                  <c:v>1.2332775919732442</c:v>
                </c:pt>
                <c:pt idx="1">
                  <c:v>1.0451505016722407</c:v>
                </c:pt>
                <c:pt idx="2">
                  <c:v>1.1914715719063544</c:v>
                </c:pt>
                <c:pt idx="3">
                  <c:v>0.63963210702341133</c:v>
                </c:pt>
                <c:pt idx="4">
                  <c:v>1.1371237458193979</c:v>
                </c:pt>
                <c:pt idx="5">
                  <c:v>1.024247491638796</c:v>
                </c:pt>
                <c:pt idx="6">
                  <c:v>1.0367892976588629</c:v>
                </c:pt>
                <c:pt idx="7">
                  <c:v>1.011705685618729</c:v>
                </c:pt>
                <c:pt idx="8">
                  <c:v>1.0702341137123745</c:v>
                </c:pt>
                <c:pt idx="9">
                  <c:v>0.96571906354515047</c:v>
                </c:pt>
                <c:pt idx="10">
                  <c:v>1.1120401337792643</c:v>
                </c:pt>
                <c:pt idx="11">
                  <c:v>0.90301003344481601</c:v>
                </c:pt>
                <c:pt idx="12">
                  <c:v>1.1705685618729096</c:v>
                </c:pt>
                <c:pt idx="13">
                  <c:v>0.96153846153846145</c:v>
                </c:pt>
                <c:pt idx="14">
                  <c:v>1.1705685618729096</c:v>
                </c:pt>
                <c:pt idx="15">
                  <c:v>0.89464882943143809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1'!$C$11:$C$26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'NOx stap 1'!$I$11:$I$26</c:f>
              <c:numCache>
                <c:formatCode>0.00</c:formatCode>
                <c:ptCount val="16"/>
                <c:pt idx="0">
                  <c:v>1.0836120401337792</c:v>
                </c:pt>
                <c:pt idx="1">
                  <c:v>1.0836120401337792</c:v>
                </c:pt>
                <c:pt idx="2">
                  <c:v>1.0836120401337792</c:v>
                </c:pt>
                <c:pt idx="3">
                  <c:v>1.0836120401337792</c:v>
                </c:pt>
                <c:pt idx="4">
                  <c:v>1.0836120401337792</c:v>
                </c:pt>
                <c:pt idx="5">
                  <c:v>1.0836120401337792</c:v>
                </c:pt>
                <c:pt idx="6">
                  <c:v>1.0836120401337792</c:v>
                </c:pt>
                <c:pt idx="7">
                  <c:v>1.0836120401337792</c:v>
                </c:pt>
                <c:pt idx="8">
                  <c:v>1.0836120401337792</c:v>
                </c:pt>
                <c:pt idx="9">
                  <c:v>1.0836120401337792</c:v>
                </c:pt>
                <c:pt idx="10">
                  <c:v>1.0836120401337792</c:v>
                </c:pt>
                <c:pt idx="11">
                  <c:v>1.0836120401337792</c:v>
                </c:pt>
                <c:pt idx="12">
                  <c:v>1.0836120401337792</c:v>
                </c:pt>
                <c:pt idx="13">
                  <c:v>1.0836120401337792</c:v>
                </c:pt>
                <c:pt idx="14">
                  <c:v>1.0836120401337792</c:v>
                </c:pt>
                <c:pt idx="15">
                  <c:v>1.0836120401337792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59648"/>
        <c:axId val="197735552"/>
      </c:lineChart>
      <c:catAx>
        <c:axId val="19765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97735552"/>
        <c:crosses val="autoZero"/>
        <c:auto val="1"/>
        <c:lblAlgn val="ctr"/>
        <c:lblOffset val="100"/>
        <c:noMultiLvlLbl val="0"/>
      </c:catAx>
      <c:valAx>
        <c:axId val="197735552"/>
        <c:scaling>
          <c:orientation val="minMax"/>
          <c:max val="1.25"/>
          <c:min val="0.60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7659648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2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'NOx stap 2'!$C$11:$C$26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'NOx stap 2'!$H$11:$H$26</c:f>
              <c:numCache>
                <c:formatCode>0.000</c:formatCode>
                <c:ptCount val="16"/>
                <c:pt idx="0">
                  <c:v>1.0339409176618479</c:v>
                </c:pt>
                <c:pt idx="1">
                  <c:v>0.96637335009428027</c:v>
                </c:pt>
                <c:pt idx="2">
                  <c:v>1.0339409176618479</c:v>
                </c:pt>
                <c:pt idx="3">
                  <c:v>0.97423004399748581</c:v>
                </c:pt>
                <c:pt idx="4">
                  <c:v>1.005656819610308</c:v>
                </c:pt>
                <c:pt idx="5">
                  <c:v>0.98365807668133254</c:v>
                </c:pt>
                <c:pt idx="6">
                  <c:v>0.97423004399748581</c:v>
                </c:pt>
                <c:pt idx="7">
                  <c:v>0.97580138277812689</c:v>
                </c:pt>
                <c:pt idx="8">
                  <c:v>0.97737272155876809</c:v>
                </c:pt>
                <c:pt idx="9">
                  <c:v>0.98994343180389688</c:v>
                </c:pt>
                <c:pt idx="10">
                  <c:v>0.94280326838466377</c:v>
                </c:pt>
                <c:pt idx="11">
                  <c:v>0.98837209302325579</c:v>
                </c:pt>
                <c:pt idx="12">
                  <c:v>1.021370207416719</c:v>
                </c:pt>
                <c:pt idx="13">
                  <c:v>0.92866121935889379</c:v>
                </c:pt>
                <c:pt idx="14">
                  <c:v>0.97265870521684472</c:v>
                </c:pt>
                <c:pt idx="15">
                  <c:v>0.96165933375235713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2'!$C$11:$C$26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'NOx stap 2'!$I$11:$I$26</c:f>
              <c:numCache>
                <c:formatCode>0.00</c:formatCode>
                <c:ptCount val="16"/>
                <c:pt idx="0">
                  <c:v>0.98318667504714019</c:v>
                </c:pt>
                <c:pt idx="1">
                  <c:v>0.98318667504714019</c:v>
                </c:pt>
                <c:pt idx="2">
                  <c:v>0.98318667504714019</c:v>
                </c:pt>
                <c:pt idx="3">
                  <c:v>0.98318667504714019</c:v>
                </c:pt>
                <c:pt idx="4">
                  <c:v>0.98318667504714019</c:v>
                </c:pt>
                <c:pt idx="5">
                  <c:v>0.98318667504714019</c:v>
                </c:pt>
                <c:pt idx="6">
                  <c:v>0.98318667504714019</c:v>
                </c:pt>
                <c:pt idx="7">
                  <c:v>0.98318667504714019</c:v>
                </c:pt>
                <c:pt idx="8">
                  <c:v>0.98318667504714019</c:v>
                </c:pt>
                <c:pt idx="9">
                  <c:v>0.98318667504714019</c:v>
                </c:pt>
                <c:pt idx="10">
                  <c:v>0.98318667504714019</c:v>
                </c:pt>
                <c:pt idx="11">
                  <c:v>0.98318667504714019</c:v>
                </c:pt>
                <c:pt idx="12">
                  <c:v>0.98318667504714019</c:v>
                </c:pt>
                <c:pt idx="13">
                  <c:v>0.98318667504714019</c:v>
                </c:pt>
                <c:pt idx="14">
                  <c:v>0.98318667504714019</c:v>
                </c:pt>
                <c:pt idx="15">
                  <c:v>0.98318667504714019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95904"/>
        <c:axId val="198051328"/>
      </c:lineChart>
      <c:catAx>
        <c:axId val="1979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98051328"/>
        <c:crosses val="autoZero"/>
        <c:auto val="1"/>
        <c:lblAlgn val="ctr"/>
        <c:lblOffset val="100"/>
        <c:noMultiLvlLbl val="0"/>
      </c:catAx>
      <c:valAx>
        <c:axId val="198051328"/>
        <c:scaling>
          <c:orientation val="minMax"/>
          <c:max val="1.06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7995904"/>
        <c:crosses val="autoZero"/>
        <c:crossBetween val="midCat"/>
        <c:majorUnit val="2.000000000000001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4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'NOx stap 4'!$C$11:$C$26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'NOx stap 4'!$H$11:$H$26</c:f>
              <c:numCache>
                <c:formatCode>0.000</c:formatCode>
                <c:ptCount val="16"/>
                <c:pt idx="0">
                  <c:v>1.0393315671489709</c:v>
                </c:pt>
                <c:pt idx="1">
                  <c:v>0.95883431832076627</c:v>
                </c:pt>
                <c:pt idx="2">
                  <c:v>1.0597106174852251</c:v>
                </c:pt>
                <c:pt idx="3">
                  <c:v>0.87426125942531074</c:v>
                </c:pt>
                <c:pt idx="4">
                  <c:v>1.017933564295904</c:v>
                </c:pt>
                <c:pt idx="5">
                  <c:v>0.9557774607703281</c:v>
                </c:pt>
                <c:pt idx="6">
                  <c:v>0.9557774607703281</c:v>
                </c:pt>
                <c:pt idx="7">
                  <c:v>0.97819441614020786</c:v>
                </c:pt>
                <c:pt idx="8">
                  <c:v>0.96494803342164259</c:v>
                </c:pt>
                <c:pt idx="9">
                  <c:v>0.97309965355614425</c:v>
                </c:pt>
                <c:pt idx="10">
                  <c:v>0.99449765640921128</c:v>
                </c:pt>
                <c:pt idx="11">
                  <c:v>0.92928469533319746</c:v>
                </c:pt>
                <c:pt idx="12">
                  <c:v>1.0393315671489709</c:v>
                </c:pt>
                <c:pt idx="13">
                  <c:v>0.93132260036682302</c:v>
                </c:pt>
                <c:pt idx="14">
                  <c:v>0.98940289382514768</c:v>
                </c:pt>
                <c:pt idx="15">
                  <c:v>0.93743631546769923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4'!$C$11:$C$26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'NOx stap 4'!$I$11:$I$26</c:f>
              <c:numCache>
                <c:formatCode>0.00</c:formatCode>
                <c:ptCount val="16"/>
                <c:pt idx="0">
                  <c:v>0.97605461585490128</c:v>
                </c:pt>
                <c:pt idx="1">
                  <c:v>0.97605461585490128</c:v>
                </c:pt>
                <c:pt idx="2">
                  <c:v>0.97605461585490128</c:v>
                </c:pt>
                <c:pt idx="3">
                  <c:v>0.97605461585490128</c:v>
                </c:pt>
                <c:pt idx="4">
                  <c:v>0.97605461585490128</c:v>
                </c:pt>
                <c:pt idx="5">
                  <c:v>0.97605461585490128</c:v>
                </c:pt>
                <c:pt idx="6">
                  <c:v>0.97605461585490128</c:v>
                </c:pt>
                <c:pt idx="7">
                  <c:v>0.97605461585490128</c:v>
                </c:pt>
                <c:pt idx="8">
                  <c:v>0.97605461585490128</c:v>
                </c:pt>
                <c:pt idx="9">
                  <c:v>0.97605461585490128</c:v>
                </c:pt>
                <c:pt idx="10">
                  <c:v>0.97605461585490128</c:v>
                </c:pt>
                <c:pt idx="11">
                  <c:v>0.97605461585490128</c:v>
                </c:pt>
                <c:pt idx="12">
                  <c:v>0.97605461585490128</c:v>
                </c:pt>
                <c:pt idx="13">
                  <c:v>0.97605461585490128</c:v>
                </c:pt>
                <c:pt idx="14">
                  <c:v>0.97605461585490128</c:v>
                </c:pt>
                <c:pt idx="15">
                  <c:v>0.97605461585490128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97248"/>
        <c:axId val="198199552"/>
      </c:lineChart>
      <c:catAx>
        <c:axId val="19819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98199552"/>
        <c:crosses val="autoZero"/>
        <c:auto val="1"/>
        <c:lblAlgn val="ctr"/>
        <c:lblOffset val="100"/>
        <c:noMultiLvlLbl val="0"/>
      </c:catAx>
      <c:valAx>
        <c:axId val="198199552"/>
        <c:scaling>
          <c:orientation val="minMax"/>
          <c:max val="1.090000000000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8197248"/>
        <c:crosses val="autoZero"/>
        <c:crossBetween val="midCat"/>
        <c:majorUnit val="2.000000000000001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5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'NOx stap 5'!$C$11:$C$26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'NOx stap 5'!$H$11:$H$26</c:f>
              <c:numCache>
                <c:formatCode>0.000</c:formatCode>
                <c:ptCount val="16"/>
                <c:pt idx="0">
                  <c:v>1.0422812192723696</c:v>
                </c:pt>
                <c:pt idx="1">
                  <c:v>0.94788593903638163</c:v>
                </c:pt>
                <c:pt idx="2">
                  <c:v>1.0521140609636184</c:v>
                </c:pt>
                <c:pt idx="3">
                  <c:v>0.89183874139626351</c:v>
                </c:pt>
                <c:pt idx="4">
                  <c:v>1.0324483775811211</c:v>
                </c:pt>
                <c:pt idx="5">
                  <c:v>0.9754178957718781</c:v>
                </c:pt>
                <c:pt idx="6">
                  <c:v>0.95968534906587988</c:v>
                </c:pt>
                <c:pt idx="7">
                  <c:v>0.98328416912487715</c:v>
                </c:pt>
                <c:pt idx="8">
                  <c:v>0.94788593903638163</c:v>
                </c:pt>
                <c:pt idx="9">
                  <c:v>0.98131760078662722</c:v>
                </c:pt>
                <c:pt idx="10">
                  <c:v>1.0029498525073746</c:v>
                </c:pt>
                <c:pt idx="11">
                  <c:v>0.92035398230088494</c:v>
                </c:pt>
                <c:pt idx="12">
                  <c:v>1.0521140609636184</c:v>
                </c:pt>
                <c:pt idx="13">
                  <c:v>0.93313667649950849</c:v>
                </c:pt>
                <c:pt idx="14">
                  <c:v>0.9931170108161258</c:v>
                </c:pt>
                <c:pt idx="15">
                  <c:v>0.93805309734513276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5'!$C$11:$C$26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'NOx stap 5'!$I$11:$I$26</c:f>
              <c:numCache>
                <c:formatCode>0.00</c:formatCode>
                <c:ptCount val="16"/>
                <c:pt idx="0">
                  <c:v>0.97866273352999011</c:v>
                </c:pt>
                <c:pt idx="1">
                  <c:v>0.97866273352999011</c:v>
                </c:pt>
                <c:pt idx="2">
                  <c:v>0.97866273352999011</c:v>
                </c:pt>
                <c:pt idx="3">
                  <c:v>0.97866273352999011</c:v>
                </c:pt>
                <c:pt idx="4">
                  <c:v>0.97866273352999011</c:v>
                </c:pt>
                <c:pt idx="5">
                  <c:v>0.97866273352999011</c:v>
                </c:pt>
                <c:pt idx="6">
                  <c:v>0.97866273352999011</c:v>
                </c:pt>
                <c:pt idx="7">
                  <c:v>0.97866273352999011</c:v>
                </c:pt>
                <c:pt idx="8">
                  <c:v>0.97866273352999011</c:v>
                </c:pt>
                <c:pt idx="9">
                  <c:v>0.97866273352999011</c:v>
                </c:pt>
                <c:pt idx="10">
                  <c:v>0.97866273352999011</c:v>
                </c:pt>
                <c:pt idx="11">
                  <c:v>0.97866273352999011</c:v>
                </c:pt>
                <c:pt idx="12">
                  <c:v>0.97866273352999011</c:v>
                </c:pt>
                <c:pt idx="13">
                  <c:v>0.97866273352999011</c:v>
                </c:pt>
                <c:pt idx="14">
                  <c:v>0.97866273352999011</c:v>
                </c:pt>
                <c:pt idx="15">
                  <c:v>0.97866273352999011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91328"/>
        <c:axId val="202696192"/>
      </c:lineChart>
      <c:catAx>
        <c:axId val="2026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202696192"/>
        <c:crosses val="autoZero"/>
        <c:auto val="1"/>
        <c:lblAlgn val="ctr"/>
        <c:lblOffset val="100"/>
        <c:noMultiLvlLbl val="0"/>
      </c:catAx>
      <c:valAx>
        <c:axId val="202696192"/>
        <c:scaling>
          <c:orientation val="minMax"/>
          <c:max val="1.090000000000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02691328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6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'NOx stap 6'!$C$11:$C$26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'NOx stap 6'!$H$11:$H$26</c:f>
              <c:numCache>
                <c:formatCode>0.000</c:formatCode>
                <c:ptCount val="16"/>
                <c:pt idx="0">
                  <c:v>1.07406799146001</c:v>
                </c:pt>
                <c:pt idx="1">
                  <c:v>0.95582197405156843</c:v>
                </c:pt>
                <c:pt idx="2">
                  <c:v>1.0264411233371653</c:v>
                </c:pt>
                <c:pt idx="3">
                  <c:v>0.92790277549679745</c:v>
                </c:pt>
                <c:pt idx="4">
                  <c:v>1.0165872885531286</c:v>
                </c:pt>
                <c:pt idx="5">
                  <c:v>1.000164230579734</c:v>
                </c:pt>
                <c:pt idx="6">
                  <c:v>0.98702578420101827</c:v>
                </c:pt>
                <c:pt idx="7">
                  <c:v>0.98538347840367879</c:v>
                </c:pt>
                <c:pt idx="8">
                  <c:v>1.0182295943504682</c:v>
                </c:pt>
                <c:pt idx="9">
                  <c:v>0.99687961898505506</c:v>
                </c:pt>
                <c:pt idx="10">
                  <c:v>0.97388733782230252</c:v>
                </c:pt>
                <c:pt idx="11">
                  <c:v>0.97881425521432097</c:v>
                </c:pt>
                <c:pt idx="12">
                  <c:v>1.067498768270652</c:v>
                </c:pt>
                <c:pt idx="13">
                  <c:v>0.93447199868615527</c:v>
                </c:pt>
                <c:pt idx="14">
                  <c:v>0.99523731318771558</c:v>
                </c:pt>
                <c:pt idx="15">
                  <c:v>0.95582197405156843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6'!$C$11:$C$26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'NOx stap 6'!$I$11:$I$26</c:f>
              <c:numCache>
                <c:formatCode>0.00</c:formatCode>
                <c:ptCount val="16"/>
                <c:pt idx="0">
                  <c:v>0.99146000985383476</c:v>
                </c:pt>
                <c:pt idx="1">
                  <c:v>0.99146000985383476</c:v>
                </c:pt>
                <c:pt idx="2">
                  <c:v>0.99146000985383476</c:v>
                </c:pt>
                <c:pt idx="3">
                  <c:v>0.99146000985383476</c:v>
                </c:pt>
                <c:pt idx="4">
                  <c:v>0.99146000985383476</c:v>
                </c:pt>
                <c:pt idx="5">
                  <c:v>0.99146000985383476</c:v>
                </c:pt>
                <c:pt idx="6">
                  <c:v>0.99146000985383476</c:v>
                </c:pt>
                <c:pt idx="7">
                  <c:v>0.99146000985383476</c:v>
                </c:pt>
                <c:pt idx="8">
                  <c:v>0.99146000985383476</c:v>
                </c:pt>
                <c:pt idx="9">
                  <c:v>0.99146000985383476</c:v>
                </c:pt>
                <c:pt idx="10">
                  <c:v>0.99146000985383476</c:v>
                </c:pt>
                <c:pt idx="11">
                  <c:v>0.99146000985383476</c:v>
                </c:pt>
                <c:pt idx="12">
                  <c:v>0.99146000985383476</c:v>
                </c:pt>
                <c:pt idx="13">
                  <c:v>0.99146000985383476</c:v>
                </c:pt>
                <c:pt idx="14">
                  <c:v>0.99146000985383476</c:v>
                </c:pt>
                <c:pt idx="15">
                  <c:v>0.99146000985383476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45280"/>
        <c:axId val="202947200"/>
      </c:lineChart>
      <c:catAx>
        <c:axId val="20294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202947200"/>
        <c:crosses val="autoZero"/>
        <c:auto val="1"/>
        <c:lblAlgn val="ctr"/>
        <c:lblOffset val="100"/>
        <c:noMultiLvlLbl val="0"/>
      </c:catAx>
      <c:valAx>
        <c:axId val="202947200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02945280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8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'NOx stap 8'!$C$11:$C$26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'NOx stap 8'!$H$11:$H$26</c:f>
              <c:numCache>
                <c:formatCode>0.000</c:formatCode>
                <c:ptCount val="16"/>
                <c:pt idx="0">
                  <c:v>1.012870733072188</c:v>
                </c:pt>
                <c:pt idx="1">
                  <c:v>0.9513150531617236</c:v>
                </c:pt>
                <c:pt idx="2">
                  <c:v>1.0576385002797986</c:v>
                </c:pt>
                <c:pt idx="3">
                  <c:v>0.94571908226077228</c:v>
                </c:pt>
                <c:pt idx="4">
                  <c:v>1.0072747621712368</c:v>
                </c:pt>
                <c:pt idx="5">
                  <c:v>0.9513150531617236</c:v>
                </c:pt>
                <c:pt idx="6">
                  <c:v>0.97369893676552888</c:v>
                </c:pt>
                <c:pt idx="7">
                  <c:v>0.99048684946838284</c:v>
                </c:pt>
                <c:pt idx="8">
                  <c:v>1.0184667039731394</c:v>
                </c:pt>
                <c:pt idx="9">
                  <c:v>1.0072747621712368</c:v>
                </c:pt>
                <c:pt idx="10">
                  <c:v>0.97369893676552888</c:v>
                </c:pt>
                <c:pt idx="11">
                  <c:v>0.93452714045886964</c:v>
                </c:pt>
                <c:pt idx="12">
                  <c:v>1.0184667039731394</c:v>
                </c:pt>
                <c:pt idx="13">
                  <c:v>0.94012311135982107</c:v>
                </c:pt>
                <c:pt idx="14">
                  <c:v>0.9513150531617236</c:v>
                </c:pt>
                <c:pt idx="15">
                  <c:v>0.9513150531617236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8'!$C$11:$C$26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'NOx stap 8'!$I$11:$I$26</c:f>
              <c:numCache>
                <c:formatCode>0.00</c:formatCode>
                <c:ptCount val="16"/>
                <c:pt idx="0">
                  <c:v>0.97873531057638508</c:v>
                </c:pt>
                <c:pt idx="1">
                  <c:v>0.97873531057638508</c:v>
                </c:pt>
                <c:pt idx="2">
                  <c:v>0.97873531057638508</c:v>
                </c:pt>
                <c:pt idx="3">
                  <c:v>0.97873531057638508</c:v>
                </c:pt>
                <c:pt idx="4">
                  <c:v>0.97873531057638508</c:v>
                </c:pt>
                <c:pt idx="5">
                  <c:v>0.97873531057638508</c:v>
                </c:pt>
                <c:pt idx="6">
                  <c:v>0.97873531057638508</c:v>
                </c:pt>
                <c:pt idx="7">
                  <c:v>0.97873531057638508</c:v>
                </c:pt>
                <c:pt idx="8">
                  <c:v>0.97873531057638508</c:v>
                </c:pt>
                <c:pt idx="9">
                  <c:v>0.97873531057638508</c:v>
                </c:pt>
                <c:pt idx="10">
                  <c:v>0.97873531057638508</c:v>
                </c:pt>
                <c:pt idx="11">
                  <c:v>0.97873531057638508</c:v>
                </c:pt>
                <c:pt idx="12">
                  <c:v>0.97873531057638508</c:v>
                </c:pt>
                <c:pt idx="13">
                  <c:v>0.97873531057638508</c:v>
                </c:pt>
                <c:pt idx="14">
                  <c:v>0.97873531057638508</c:v>
                </c:pt>
                <c:pt idx="15">
                  <c:v>0.97873531057638508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40960"/>
        <c:axId val="203242880"/>
      </c:lineChart>
      <c:catAx>
        <c:axId val="20324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203242880"/>
        <c:crosses val="autoZero"/>
        <c:auto val="1"/>
        <c:lblAlgn val="ctr"/>
        <c:lblOffset val="100"/>
        <c:noMultiLvlLbl val="1"/>
      </c:catAx>
      <c:valAx>
        <c:axId val="203242880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03240960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9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'NOx stap 9'!$C$11:$C$26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'NOx stap 9'!$H$11:$H$26</c:f>
              <c:numCache>
                <c:formatCode>0.000</c:formatCode>
                <c:ptCount val="16"/>
                <c:pt idx="0">
                  <c:v>1.0750080827675397</c:v>
                </c:pt>
                <c:pt idx="1">
                  <c:v>0.94568380213385073</c:v>
                </c:pt>
                <c:pt idx="2">
                  <c:v>1.0750080827675397</c:v>
                </c:pt>
                <c:pt idx="3">
                  <c:v>0.90203685741998063</c:v>
                </c:pt>
                <c:pt idx="4">
                  <c:v>1.0135790494665375</c:v>
                </c:pt>
                <c:pt idx="5">
                  <c:v>0.97154865826058856</c:v>
                </c:pt>
                <c:pt idx="6">
                  <c:v>0.97478176527643057</c:v>
                </c:pt>
                <c:pt idx="7">
                  <c:v>0.98124797930811514</c:v>
                </c:pt>
                <c:pt idx="8">
                  <c:v>0.99094730035564171</c:v>
                </c:pt>
                <c:pt idx="9">
                  <c:v>0.99903006789524729</c:v>
                </c:pt>
                <c:pt idx="10">
                  <c:v>0.98609763983187848</c:v>
                </c:pt>
                <c:pt idx="11">
                  <c:v>0.95053346265761396</c:v>
                </c:pt>
                <c:pt idx="12">
                  <c:v>1.0669253152279341</c:v>
                </c:pt>
                <c:pt idx="13">
                  <c:v>0.92951826705463958</c:v>
                </c:pt>
                <c:pt idx="14">
                  <c:v>0.97963142580019413</c:v>
                </c:pt>
                <c:pt idx="15">
                  <c:v>0.94083414161008738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9'!$C$11:$C$26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'NOx stap 9'!$I$11:$I$26</c:f>
              <c:numCache>
                <c:formatCode>0.00</c:formatCode>
                <c:ptCount val="16"/>
                <c:pt idx="0">
                  <c:v>0.98593598448108632</c:v>
                </c:pt>
                <c:pt idx="1">
                  <c:v>0.98593598448108632</c:v>
                </c:pt>
                <c:pt idx="2">
                  <c:v>0.98593598448108632</c:v>
                </c:pt>
                <c:pt idx="3">
                  <c:v>0.98593598448108632</c:v>
                </c:pt>
                <c:pt idx="4">
                  <c:v>0.98593598448108632</c:v>
                </c:pt>
                <c:pt idx="5">
                  <c:v>0.98593598448108632</c:v>
                </c:pt>
                <c:pt idx="6">
                  <c:v>0.98593598448108632</c:v>
                </c:pt>
                <c:pt idx="7">
                  <c:v>0.98593598448108632</c:v>
                </c:pt>
                <c:pt idx="8">
                  <c:v>0.98593598448108632</c:v>
                </c:pt>
                <c:pt idx="9">
                  <c:v>0.98593598448108632</c:v>
                </c:pt>
                <c:pt idx="10">
                  <c:v>0.98593598448108632</c:v>
                </c:pt>
                <c:pt idx="11">
                  <c:v>0.98593598448108632</c:v>
                </c:pt>
                <c:pt idx="12">
                  <c:v>0.98593598448108632</c:v>
                </c:pt>
                <c:pt idx="13">
                  <c:v>0.98593598448108632</c:v>
                </c:pt>
                <c:pt idx="14">
                  <c:v>0.98593598448108632</c:v>
                </c:pt>
                <c:pt idx="15">
                  <c:v>0.98593598448108632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37504"/>
        <c:axId val="204412800"/>
      </c:lineChart>
      <c:catAx>
        <c:axId val="20403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204412800"/>
        <c:crosses val="autoZero"/>
        <c:auto val="1"/>
        <c:lblAlgn val="ctr"/>
        <c:lblOffset val="100"/>
        <c:noMultiLvlLbl val="0"/>
      </c:catAx>
      <c:valAx>
        <c:axId val="204412800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04037504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1'!$C$11:$C$27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1'!$H$11:$H$27</c:f>
              <c:numCache>
                <c:formatCode>0.000</c:formatCode>
                <c:ptCount val="17"/>
                <c:pt idx="0">
                  <c:v>1.0005590998883449</c:v>
                </c:pt>
                <c:pt idx="1">
                  <c:v>1.0002590998883449</c:v>
                </c:pt>
                <c:pt idx="2">
                  <c:v>1.0002590998883449</c:v>
                </c:pt>
                <c:pt idx="3">
                  <c:v>1.0003590998883449</c:v>
                </c:pt>
                <c:pt idx="4">
                  <c:v>1.000059099888345</c:v>
                </c:pt>
                <c:pt idx="5">
                  <c:v>0.99975909988834488</c:v>
                </c:pt>
                <c:pt idx="6">
                  <c:v>1.0007590998883449</c:v>
                </c:pt>
                <c:pt idx="7">
                  <c:v>0.99975909988834488</c:v>
                </c:pt>
                <c:pt idx="8">
                  <c:v>0.9995590998883449</c:v>
                </c:pt>
                <c:pt idx="9">
                  <c:v>0.99995909988834486</c:v>
                </c:pt>
                <c:pt idx="10">
                  <c:v>0.99985909988834498</c:v>
                </c:pt>
                <c:pt idx="11">
                  <c:v>0.99925909988834494</c:v>
                </c:pt>
                <c:pt idx="12">
                  <c:v>1.000059099888345</c:v>
                </c:pt>
                <c:pt idx="13">
                  <c:v>0.99935909988834493</c:v>
                </c:pt>
                <c:pt idx="14">
                  <c:v>0.9995590998883449</c:v>
                </c:pt>
                <c:pt idx="15">
                  <c:v>1.0004590998883449</c:v>
                </c:pt>
                <c:pt idx="16">
                  <c:v>0.99905909988834496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1'!$C$11:$C$27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1'!$I$11:$I$27</c:f>
              <c:numCache>
                <c:formatCode>0.00</c:formatCode>
                <c:ptCount val="17"/>
                <c:pt idx="0">
                  <c:v>0.99993909932716163</c:v>
                </c:pt>
                <c:pt idx="1">
                  <c:v>0.99993909932716163</c:v>
                </c:pt>
                <c:pt idx="2">
                  <c:v>0.99993909932716163</c:v>
                </c:pt>
                <c:pt idx="3">
                  <c:v>0.99993909932716163</c:v>
                </c:pt>
                <c:pt idx="4">
                  <c:v>0.99993909932716163</c:v>
                </c:pt>
                <c:pt idx="5">
                  <c:v>0.99993909932716163</c:v>
                </c:pt>
                <c:pt idx="6">
                  <c:v>0.99993909932716163</c:v>
                </c:pt>
                <c:pt idx="7">
                  <c:v>0.99993909932716163</c:v>
                </c:pt>
                <c:pt idx="8">
                  <c:v>0.99993909932716163</c:v>
                </c:pt>
                <c:pt idx="9">
                  <c:v>0.99993909932716163</c:v>
                </c:pt>
                <c:pt idx="10">
                  <c:v>0.99993909932716163</c:v>
                </c:pt>
                <c:pt idx="11">
                  <c:v>0.99993909932716163</c:v>
                </c:pt>
                <c:pt idx="12">
                  <c:v>0.99993909932716163</c:v>
                </c:pt>
                <c:pt idx="13">
                  <c:v>0.99993909932716163</c:v>
                </c:pt>
                <c:pt idx="14">
                  <c:v>0.99993909932716163</c:v>
                </c:pt>
                <c:pt idx="15">
                  <c:v>0.99993909932716163</c:v>
                </c:pt>
                <c:pt idx="16">
                  <c:v>0.99993909932716163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70016"/>
        <c:axId val="204871936"/>
      </c:lineChart>
      <c:catAx>
        <c:axId val="20487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@" sourceLinked="1"/>
        <c:majorTickMark val="in"/>
        <c:minorTickMark val="none"/>
        <c:tickLblPos val="nextTo"/>
        <c:crossAx val="204871936"/>
        <c:crosses val="autoZero"/>
        <c:auto val="1"/>
        <c:lblAlgn val="ctr"/>
        <c:lblOffset val="100"/>
        <c:noMultiLvlLbl val="1"/>
      </c:catAx>
      <c:valAx>
        <c:axId val="204871936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204870016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2'!$C$11:$C$27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2'!$H$11:$H$27</c:f>
              <c:numCache>
                <c:formatCode>0.0000</c:formatCode>
                <c:ptCount val="17"/>
                <c:pt idx="0">
                  <c:v>1.0001348019401779</c:v>
                </c:pt>
                <c:pt idx="1">
                  <c:v>1.0002348019401779</c:v>
                </c:pt>
                <c:pt idx="2">
                  <c:v>1.0001348019401779</c:v>
                </c:pt>
                <c:pt idx="3">
                  <c:v>0.99973480194017783</c:v>
                </c:pt>
                <c:pt idx="4">
                  <c:v>1.0000348019401779</c:v>
                </c:pt>
                <c:pt idx="5">
                  <c:v>1.0028348019401778</c:v>
                </c:pt>
                <c:pt idx="6">
                  <c:v>1.0006348019401778</c:v>
                </c:pt>
                <c:pt idx="7">
                  <c:v>0.99973480194017783</c:v>
                </c:pt>
                <c:pt idx="8">
                  <c:v>1.0001348019401779</c:v>
                </c:pt>
                <c:pt idx="9">
                  <c:v>1.0001348019401779</c:v>
                </c:pt>
                <c:pt idx="10">
                  <c:v>1.0002348019401779</c:v>
                </c:pt>
                <c:pt idx="11">
                  <c:v>0.99973480194017783</c:v>
                </c:pt>
                <c:pt idx="12">
                  <c:v>1.0002348019401779</c:v>
                </c:pt>
                <c:pt idx="13">
                  <c:v>0.99933480194017787</c:v>
                </c:pt>
                <c:pt idx="14">
                  <c:v>0.99973480194017783</c:v>
                </c:pt>
                <c:pt idx="15">
                  <c:v>0.99993480194017792</c:v>
                </c:pt>
                <c:pt idx="16">
                  <c:v>0.99863480194017784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2'!$C$11:$C$27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2'!$I$11:$I$27</c:f>
              <c:numCache>
                <c:formatCode>0.000</c:formatCode>
                <c:ptCount val="17"/>
                <c:pt idx="0">
                  <c:v>1.0000117250172971</c:v>
                </c:pt>
                <c:pt idx="1">
                  <c:v>1.0000117250172971</c:v>
                </c:pt>
                <c:pt idx="2">
                  <c:v>1.0000117250172971</c:v>
                </c:pt>
                <c:pt idx="3">
                  <c:v>1.0000117250172971</c:v>
                </c:pt>
                <c:pt idx="4">
                  <c:v>1.0000117250172971</c:v>
                </c:pt>
                <c:pt idx="5">
                  <c:v>1.0000117250172971</c:v>
                </c:pt>
                <c:pt idx="6">
                  <c:v>1.0000117250172971</c:v>
                </c:pt>
                <c:pt idx="7">
                  <c:v>1.0000117250172971</c:v>
                </c:pt>
                <c:pt idx="8">
                  <c:v>1.0000117250172971</c:v>
                </c:pt>
                <c:pt idx="9">
                  <c:v>1.0000117250172971</c:v>
                </c:pt>
                <c:pt idx="10">
                  <c:v>1.0000117250172971</c:v>
                </c:pt>
                <c:pt idx="11">
                  <c:v>1.0000117250172971</c:v>
                </c:pt>
                <c:pt idx="12">
                  <c:v>1.0000117250172971</c:v>
                </c:pt>
                <c:pt idx="13">
                  <c:v>1.0000117250172971</c:v>
                </c:pt>
                <c:pt idx="14">
                  <c:v>1.0000117250172971</c:v>
                </c:pt>
                <c:pt idx="15">
                  <c:v>1.0000117250172971</c:v>
                </c:pt>
                <c:pt idx="16">
                  <c:v>1.0000117250172971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35648"/>
        <c:axId val="205437568"/>
      </c:lineChart>
      <c:catAx>
        <c:axId val="20543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@" sourceLinked="1"/>
        <c:majorTickMark val="in"/>
        <c:minorTickMark val="none"/>
        <c:tickLblPos val="nextTo"/>
        <c:crossAx val="205437568"/>
        <c:crosses val="autoZero"/>
        <c:auto val="1"/>
        <c:lblAlgn val="ctr"/>
        <c:lblOffset val="100"/>
        <c:noMultiLvlLbl val="0"/>
      </c:catAx>
      <c:valAx>
        <c:axId val="205437568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205435648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3</a:t>
            </a:r>
          </a:p>
        </c:rich>
      </c:tx>
      <c:layout>
        <c:manualLayout>
          <c:xMode val="edge"/>
          <c:yMode val="edge"/>
          <c:x val="0.43078655388914328"/>
          <c:y val="1.78770928750165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3'!$C$11:$C$27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3'!$H$11:$H$27</c:f>
              <c:numCache>
                <c:formatCode>0.000</c:formatCode>
                <c:ptCount val="17"/>
                <c:pt idx="0">
                  <c:v>1.0009349373701835</c:v>
                </c:pt>
                <c:pt idx="1">
                  <c:v>1.0001349373701836</c:v>
                </c:pt>
                <c:pt idx="2">
                  <c:v>0.99993493737018357</c:v>
                </c:pt>
                <c:pt idx="3">
                  <c:v>1.0017349373701834</c:v>
                </c:pt>
                <c:pt idx="4">
                  <c:v>0.99943493737018341</c:v>
                </c:pt>
                <c:pt idx="5">
                  <c:v>0.99913493737018344</c:v>
                </c:pt>
                <c:pt idx="6">
                  <c:v>1.0008349373701835</c:v>
                </c:pt>
                <c:pt idx="7">
                  <c:v>1.0000349373701836</c:v>
                </c:pt>
                <c:pt idx="8">
                  <c:v>0.99903493737018356</c:v>
                </c:pt>
                <c:pt idx="9">
                  <c:v>1.0000349373701836</c:v>
                </c:pt>
                <c:pt idx="10">
                  <c:v>0.99913493737018344</c:v>
                </c:pt>
                <c:pt idx="11">
                  <c:v>0.99873493737018348</c:v>
                </c:pt>
                <c:pt idx="12">
                  <c:v>1.0000349373701836</c:v>
                </c:pt>
                <c:pt idx="13">
                  <c:v>1.0000349373701836</c:v>
                </c:pt>
                <c:pt idx="14">
                  <c:v>0.99953493737018351</c:v>
                </c:pt>
                <c:pt idx="15">
                  <c:v>1.0003349373701835</c:v>
                </c:pt>
                <c:pt idx="16">
                  <c:v>0.99993493737018357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3'!$C$11:$C$27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3'!$I$11:$I$27</c:f>
              <c:numCache>
                <c:formatCode>0.000</c:formatCode>
                <c:ptCount val="17"/>
                <c:pt idx="0">
                  <c:v>0.99990162957932849</c:v>
                </c:pt>
                <c:pt idx="1">
                  <c:v>0.99990162957932849</c:v>
                </c:pt>
                <c:pt idx="2">
                  <c:v>0.99990162957932849</c:v>
                </c:pt>
                <c:pt idx="3">
                  <c:v>0.99990162957932849</c:v>
                </c:pt>
                <c:pt idx="4">
                  <c:v>0.99990162957932849</c:v>
                </c:pt>
                <c:pt idx="5">
                  <c:v>0.99990162957932849</c:v>
                </c:pt>
                <c:pt idx="6">
                  <c:v>0.99990162957932849</c:v>
                </c:pt>
                <c:pt idx="7">
                  <c:v>0.99990162957932849</c:v>
                </c:pt>
                <c:pt idx="8">
                  <c:v>0.99990162957932849</c:v>
                </c:pt>
                <c:pt idx="9">
                  <c:v>0.99990162957932849</c:v>
                </c:pt>
                <c:pt idx="10">
                  <c:v>0.99990162957932849</c:v>
                </c:pt>
                <c:pt idx="11">
                  <c:v>0.99990162957932849</c:v>
                </c:pt>
                <c:pt idx="12">
                  <c:v>0.99990162957932849</c:v>
                </c:pt>
                <c:pt idx="13">
                  <c:v>0.99990162957932849</c:v>
                </c:pt>
                <c:pt idx="14">
                  <c:v>0.99990162957932849</c:v>
                </c:pt>
                <c:pt idx="15">
                  <c:v>0.99990162957932849</c:v>
                </c:pt>
                <c:pt idx="16">
                  <c:v>0.99990162957932849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86912"/>
        <c:axId val="209688832"/>
      </c:lineChart>
      <c:catAx>
        <c:axId val="20968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@" sourceLinked="1"/>
        <c:majorTickMark val="in"/>
        <c:minorTickMark val="none"/>
        <c:tickLblPos val="nextTo"/>
        <c:crossAx val="209688832"/>
        <c:crosses val="autoZero"/>
        <c:auto val="1"/>
        <c:lblAlgn val="ctr"/>
        <c:lblOffset val="100"/>
        <c:noMultiLvlLbl val="0"/>
      </c:catAx>
      <c:valAx>
        <c:axId val="209688832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209686912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5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'CO stap 5'!$C$11:$C$26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'CO stap 5'!$H$11:$H$26</c:f>
              <c:numCache>
                <c:formatCode>0.000</c:formatCode>
                <c:ptCount val="16"/>
                <c:pt idx="0">
                  <c:v>0.980533525594809</c:v>
                </c:pt>
                <c:pt idx="1">
                  <c:v>1.0093727469358327</c:v>
                </c:pt>
                <c:pt idx="2">
                  <c:v>0.97332372025955305</c:v>
                </c:pt>
                <c:pt idx="3">
                  <c:v>1.0382119682768567</c:v>
                </c:pt>
                <c:pt idx="4">
                  <c:v>1.0093727469358327</c:v>
                </c:pt>
                <c:pt idx="5">
                  <c:v>0.994953136265321</c:v>
                </c:pt>
                <c:pt idx="6">
                  <c:v>0.994953136265321</c:v>
                </c:pt>
                <c:pt idx="7">
                  <c:v>1.0237923576063448</c:v>
                </c:pt>
                <c:pt idx="8">
                  <c:v>0.96611391492429721</c:v>
                </c:pt>
                <c:pt idx="9">
                  <c:v>1.0382119682768567</c:v>
                </c:pt>
                <c:pt idx="10">
                  <c:v>0.96611391492429721</c:v>
                </c:pt>
                <c:pt idx="11">
                  <c:v>0.980533525594809</c:v>
                </c:pt>
                <c:pt idx="12">
                  <c:v>1.0958904109589043</c:v>
                </c:pt>
                <c:pt idx="13">
                  <c:v>0.994953136265321</c:v>
                </c:pt>
                <c:pt idx="14">
                  <c:v>1.0093727469358327</c:v>
                </c:pt>
                <c:pt idx="15">
                  <c:v>1.0021629416005768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5'!$C$11:$C$26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'CO stap 5'!$I$11:$I$26</c:f>
              <c:numCache>
                <c:formatCode>0.00</c:formatCode>
                <c:ptCount val="16"/>
                <c:pt idx="0">
                  <c:v>1.0014419610670513</c:v>
                </c:pt>
                <c:pt idx="1">
                  <c:v>1.0014419610670513</c:v>
                </c:pt>
                <c:pt idx="2">
                  <c:v>1.0014419610670513</c:v>
                </c:pt>
                <c:pt idx="3">
                  <c:v>1.0014419610670513</c:v>
                </c:pt>
                <c:pt idx="4">
                  <c:v>1.0014419610670513</c:v>
                </c:pt>
                <c:pt idx="5">
                  <c:v>1.0014419610670513</c:v>
                </c:pt>
                <c:pt idx="6">
                  <c:v>1.0014419610670513</c:v>
                </c:pt>
                <c:pt idx="7">
                  <c:v>1.0014419610670513</c:v>
                </c:pt>
                <c:pt idx="8">
                  <c:v>1.0014419610670513</c:v>
                </c:pt>
                <c:pt idx="9">
                  <c:v>1.0014419610670513</c:v>
                </c:pt>
                <c:pt idx="10">
                  <c:v>1.0014419610670513</c:v>
                </c:pt>
                <c:pt idx="11">
                  <c:v>1.0014419610670513</c:v>
                </c:pt>
                <c:pt idx="12">
                  <c:v>1.0014419610670513</c:v>
                </c:pt>
                <c:pt idx="13">
                  <c:v>1.0014419610670513</c:v>
                </c:pt>
                <c:pt idx="14">
                  <c:v>1.0014419610670513</c:v>
                </c:pt>
                <c:pt idx="15">
                  <c:v>1.0014419610670513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2080"/>
        <c:axId val="50064000"/>
      </c:lineChart>
      <c:catAx>
        <c:axId val="5006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50064000"/>
        <c:crosses val="autoZero"/>
        <c:auto val="1"/>
        <c:lblAlgn val="ctr"/>
        <c:lblOffset val="100"/>
        <c:noMultiLvlLbl val="1"/>
      </c:catAx>
      <c:valAx>
        <c:axId val="50064000"/>
        <c:scaling>
          <c:orientation val="minMax"/>
          <c:max val="1.1000000000000001"/>
          <c:min val="0.94000000000000006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50062080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4</a:t>
            </a:r>
          </a:p>
        </c:rich>
      </c:tx>
      <c:layout>
        <c:manualLayout>
          <c:xMode val="edge"/>
          <c:yMode val="edge"/>
          <c:x val="0.43078655388914328"/>
          <c:y val="1.78770928750165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4'!$C$11:$C$27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4'!$H$11:$H$27</c:f>
              <c:numCache>
                <c:formatCode>0.000</c:formatCode>
                <c:ptCount val="17"/>
                <c:pt idx="0">
                  <c:v>1.0007130537286286</c:v>
                </c:pt>
                <c:pt idx="1">
                  <c:v>1.0003130537286287</c:v>
                </c:pt>
                <c:pt idx="2">
                  <c:v>0.99981305372862872</c:v>
                </c:pt>
                <c:pt idx="3">
                  <c:v>1.0007130537286286</c:v>
                </c:pt>
                <c:pt idx="4">
                  <c:v>0.99941305372862876</c:v>
                </c:pt>
                <c:pt idx="5">
                  <c:v>0.99941305372862876</c:v>
                </c:pt>
                <c:pt idx="6">
                  <c:v>1.0007130537286286</c:v>
                </c:pt>
                <c:pt idx="7">
                  <c:v>1.0001130537286287</c:v>
                </c:pt>
                <c:pt idx="8">
                  <c:v>1.0001130537286287</c:v>
                </c:pt>
                <c:pt idx="9">
                  <c:v>1.0000130537286287</c:v>
                </c:pt>
                <c:pt idx="10">
                  <c:v>0.99971305372862873</c:v>
                </c:pt>
                <c:pt idx="11">
                  <c:v>0.99931305372862866</c:v>
                </c:pt>
                <c:pt idx="12">
                  <c:v>1.0000130537286287</c:v>
                </c:pt>
                <c:pt idx="13">
                  <c:v>0.99921305372862879</c:v>
                </c:pt>
                <c:pt idx="14">
                  <c:v>0.99981305372862872</c:v>
                </c:pt>
                <c:pt idx="15">
                  <c:v>0.99991305372862871</c:v>
                </c:pt>
                <c:pt idx="16">
                  <c:v>0.99931305372862866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4'!$C$11:$C$27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4'!$I$11:$I$27</c:f>
              <c:numCache>
                <c:formatCode>0.000</c:formatCode>
                <c:ptCount val="17"/>
                <c:pt idx="0">
                  <c:v>0.9999189361286287</c:v>
                </c:pt>
                <c:pt idx="1">
                  <c:v>0.9999189361286287</c:v>
                </c:pt>
                <c:pt idx="2">
                  <c:v>0.9999189361286287</c:v>
                </c:pt>
                <c:pt idx="3">
                  <c:v>0.9999189361286287</c:v>
                </c:pt>
                <c:pt idx="4">
                  <c:v>0.9999189361286287</c:v>
                </c:pt>
                <c:pt idx="5">
                  <c:v>0.9999189361286287</c:v>
                </c:pt>
                <c:pt idx="6">
                  <c:v>0.9999189361286287</c:v>
                </c:pt>
                <c:pt idx="7">
                  <c:v>0.9999189361286287</c:v>
                </c:pt>
                <c:pt idx="8">
                  <c:v>0.9999189361286287</c:v>
                </c:pt>
                <c:pt idx="9">
                  <c:v>0.9999189361286287</c:v>
                </c:pt>
                <c:pt idx="10">
                  <c:v>0.9999189361286287</c:v>
                </c:pt>
                <c:pt idx="11">
                  <c:v>0.9999189361286287</c:v>
                </c:pt>
                <c:pt idx="12">
                  <c:v>0.9999189361286287</c:v>
                </c:pt>
                <c:pt idx="13">
                  <c:v>0.9999189361286287</c:v>
                </c:pt>
                <c:pt idx="14">
                  <c:v>0.9999189361286287</c:v>
                </c:pt>
                <c:pt idx="15">
                  <c:v>0.9999189361286287</c:v>
                </c:pt>
                <c:pt idx="16">
                  <c:v>0.9999189361286287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89568"/>
        <c:axId val="49391488"/>
      </c:lineChart>
      <c:catAx>
        <c:axId val="4938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@" sourceLinked="1"/>
        <c:majorTickMark val="in"/>
        <c:minorTickMark val="none"/>
        <c:tickLblPos val="nextTo"/>
        <c:crossAx val="49391488"/>
        <c:crosses val="autoZero"/>
        <c:auto val="1"/>
        <c:lblAlgn val="ctr"/>
        <c:lblOffset val="100"/>
        <c:noMultiLvlLbl val="0"/>
      </c:catAx>
      <c:valAx>
        <c:axId val="49391488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49389568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5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5'!$C$11:$C$27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5'!$H$11:$H$27</c:f>
              <c:numCache>
                <c:formatCode>0.000</c:formatCode>
                <c:ptCount val="17"/>
                <c:pt idx="0">
                  <c:v>1.00059972024626</c:v>
                </c:pt>
                <c:pt idx="1">
                  <c:v>1.00009972024626</c:v>
                </c:pt>
                <c:pt idx="2">
                  <c:v>0.99969972024626008</c:v>
                </c:pt>
                <c:pt idx="3">
                  <c:v>1.00049972024626</c:v>
                </c:pt>
                <c:pt idx="4">
                  <c:v>0.99949972024625988</c:v>
                </c:pt>
                <c:pt idx="5">
                  <c:v>0.99979972024625996</c:v>
                </c:pt>
                <c:pt idx="6">
                  <c:v>1.00059972024626</c:v>
                </c:pt>
                <c:pt idx="7">
                  <c:v>0.99989972024625995</c:v>
                </c:pt>
                <c:pt idx="8">
                  <c:v>0.99969972024626008</c:v>
                </c:pt>
                <c:pt idx="9">
                  <c:v>0.99979972024625996</c:v>
                </c:pt>
                <c:pt idx="10">
                  <c:v>0.99959972024625998</c:v>
                </c:pt>
                <c:pt idx="11">
                  <c:v>0.99929972024626001</c:v>
                </c:pt>
                <c:pt idx="12">
                  <c:v>0.99979972024625996</c:v>
                </c:pt>
                <c:pt idx="13">
                  <c:v>0.99899972024625994</c:v>
                </c:pt>
                <c:pt idx="14">
                  <c:v>0.99989972024625995</c:v>
                </c:pt>
                <c:pt idx="15">
                  <c:v>0.99989972024625995</c:v>
                </c:pt>
                <c:pt idx="16">
                  <c:v>0.99919972024625991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5'!$C$11:$C$27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5'!$I$11:$I$27</c:f>
              <c:numCache>
                <c:formatCode>0.000</c:formatCode>
                <c:ptCount val="17"/>
                <c:pt idx="0">
                  <c:v>0.9998168378660065</c:v>
                </c:pt>
                <c:pt idx="1">
                  <c:v>0.9998168378660065</c:v>
                </c:pt>
                <c:pt idx="2">
                  <c:v>0.9998168378660065</c:v>
                </c:pt>
                <c:pt idx="3">
                  <c:v>0.9998168378660065</c:v>
                </c:pt>
                <c:pt idx="4">
                  <c:v>0.9998168378660065</c:v>
                </c:pt>
                <c:pt idx="5">
                  <c:v>0.9998168378660065</c:v>
                </c:pt>
                <c:pt idx="6">
                  <c:v>0.9998168378660065</c:v>
                </c:pt>
                <c:pt idx="7">
                  <c:v>0.9998168378660065</c:v>
                </c:pt>
                <c:pt idx="8">
                  <c:v>0.9998168378660065</c:v>
                </c:pt>
                <c:pt idx="9">
                  <c:v>0.9998168378660065</c:v>
                </c:pt>
                <c:pt idx="10">
                  <c:v>0.9998168378660065</c:v>
                </c:pt>
                <c:pt idx="11">
                  <c:v>0.9998168378660065</c:v>
                </c:pt>
                <c:pt idx="12">
                  <c:v>0.9998168378660065</c:v>
                </c:pt>
                <c:pt idx="13">
                  <c:v>0.9998168378660065</c:v>
                </c:pt>
                <c:pt idx="14">
                  <c:v>0.9998168378660065</c:v>
                </c:pt>
                <c:pt idx="15">
                  <c:v>0.9998168378660065</c:v>
                </c:pt>
                <c:pt idx="16">
                  <c:v>0.9998168378660065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04928"/>
        <c:axId val="49407104"/>
      </c:lineChart>
      <c:catAx>
        <c:axId val="4940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@" sourceLinked="1"/>
        <c:majorTickMark val="in"/>
        <c:minorTickMark val="none"/>
        <c:tickLblPos val="nextTo"/>
        <c:crossAx val="49407104"/>
        <c:crosses val="autoZero"/>
        <c:auto val="1"/>
        <c:lblAlgn val="ctr"/>
        <c:lblOffset val="100"/>
        <c:noMultiLvlLbl val="0"/>
      </c:catAx>
      <c:valAx>
        <c:axId val="49407104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49404928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6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6'!$C$11:$C$27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6'!$H$11:$H$27</c:f>
              <c:numCache>
                <c:formatCode>0.000</c:formatCode>
                <c:ptCount val="17"/>
                <c:pt idx="0">
                  <c:v>1.0000708489312884</c:v>
                </c:pt>
                <c:pt idx="1">
                  <c:v>1.0003708489312886</c:v>
                </c:pt>
                <c:pt idx="2">
                  <c:v>0.99997084893128863</c:v>
                </c:pt>
                <c:pt idx="3">
                  <c:v>0.99977084893128843</c:v>
                </c:pt>
                <c:pt idx="4">
                  <c:v>0.99957084893128856</c:v>
                </c:pt>
                <c:pt idx="5">
                  <c:v>0.99967084893128855</c:v>
                </c:pt>
                <c:pt idx="6">
                  <c:v>1.0006708489312885</c:v>
                </c:pt>
                <c:pt idx="7">
                  <c:v>0.99977084893128843</c:v>
                </c:pt>
                <c:pt idx="8">
                  <c:v>1.0001708489312886</c:v>
                </c:pt>
                <c:pt idx="9">
                  <c:v>1.0000708489312884</c:v>
                </c:pt>
                <c:pt idx="10">
                  <c:v>1.0002708489312884</c:v>
                </c:pt>
                <c:pt idx="11">
                  <c:v>0.99947084893128846</c:v>
                </c:pt>
                <c:pt idx="12">
                  <c:v>1.0001708489312886</c:v>
                </c:pt>
                <c:pt idx="13">
                  <c:v>0.99937084893128858</c:v>
                </c:pt>
                <c:pt idx="14">
                  <c:v>1.0001708489312886</c:v>
                </c:pt>
                <c:pt idx="15">
                  <c:v>0.99977084893128843</c:v>
                </c:pt>
                <c:pt idx="16">
                  <c:v>0.99877084893128854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6'!$C$11:$C$27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6'!$I$11:$I$27</c:f>
              <c:numCache>
                <c:formatCode>0.000</c:formatCode>
                <c:ptCount val="17"/>
                <c:pt idx="0">
                  <c:v>0.99991084902851801</c:v>
                </c:pt>
                <c:pt idx="1">
                  <c:v>0.99991084902851801</c:v>
                </c:pt>
                <c:pt idx="2">
                  <c:v>0.99991084902851801</c:v>
                </c:pt>
                <c:pt idx="3">
                  <c:v>0.99991084902851801</c:v>
                </c:pt>
                <c:pt idx="4">
                  <c:v>0.99991084902851801</c:v>
                </c:pt>
                <c:pt idx="5">
                  <c:v>0.99991084902851801</c:v>
                </c:pt>
                <c:pt idx="6">
                  <c:v>0.99991084902851801</c:v>
                </c:pt>
                <c:pt idx="7">
                  <c:v>0.99991084902851801</c:v>
                </c:pt>
                <c:pt idx="8">
                  <c:v>0.99991084902851801</c:v>
                </c:pt>
                <c:pt idx="9">
                  <c:v>0.99991084902851801</c:v>
                </c:pt>
                <c:pt idx="10">
                  <c:v>0.99991084902851801</c:v>
                </c:pt>
                <c:pt idx="11">
                  <c:v>0.99991084902851801</c:v>
                </c:pt>
                <c:pt idx="12">
                  <c:v>0.99991084902851801</c:v>
                </c:pt>
                <c:pt idx="13">
                  <c:v>0.99991084902851801</c:v>
                </c:pt>
                <c:pt idx="14">
                  <c:v>0.99991084902851801</c:v>
                </c:pt>
                <c:pt idx="15">
                  <c:v>0.99991084902851801</c:v>
                </c:pt>
                <c:pt idx="16">
                  <c:v>0.99991084902851801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65600"/>
        <c:axId val="49545600"/>
      </c:lineChart>
      <c:catAx>
        <c:axId val="4946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@" sourceLinked="1"/>
        <c:majorTickMark val="in"/>
        <c:minorTickMark val="none"/>
        <c:tickLblPos val="nextTo"/>
        <c:crossAx val="49545600"/>
        <c:crosses val="autoZero"/>
        <c:auto val="1"/>
        <c:lblAlgn val="ctr"/>
        <c:lblOffset val="100"/>
        <c:noMultiLvlLbl val="0"/>
      </c:catAx>
      <c:valAx>
        <c:axId val="49545600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49465600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7'!$C$11:$C$27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7'!$H$11:$H$27</c:f>
              <c:numCache>
                <c:formatCode>0.000</c:formatCode>
                <c:ptCount val="17"/>
                <c:pt idx="0">
                  <c:v>1.0005410246004811</c:v>
                </c:pt>
                <c:pt idx="1">
                  <c:v>1.0000410246004812</c:v>
                </c:pt>
                <c:pt idx="2">
                  <c:v>0.9997410246004812</c:v>
                </c:pt>
                <c:pt idx="3">
                  <c:v>1.0004410246004811</c:v>
                </c:pt>
                <c:pt idx="4">
                  <c:v>0.99954102460048122</c:v>
                </c:pt>
                <c:pt idx="5">
                  <c:v>0.99904102460048128</c:v>
                </c:pt>
                <c:pt idx="6">
                  <c:v>1.0006410246004811</c:v>
                </c:pt>
                <c:pt idx="7">
                  <c:v>0.99984102460048119</c:v>
                </c:pt>
                <c:pt idx="8">
                  <c:v>0.99944102460048123</c:v>
                </c:pt>
                <c:pt idx="9">
                  <c:v>0.9997410246004812</c:v>
                </c:pt>
                <c:pt idx="10">
                  <c:v>0.9997410246004812</c:v>
                </c:pt>
                <c:pt idx="11">
                  <c:v>0.99954102460048122</c:v>
                </c:pt>
                <c:pt idx="12">
                  <c:v>0.99984102460048119</c:v>
                </c:pt>
                <c:pt idx="13">
                  <c:v>0.99944102460048123</c:v>
                </c:pt>
                <c:pt idx="14">
                  <c:v>1.0000410246004812</c:v>
                </c:pt>
                <c:pt idx="15">
                  <c:v>0.99984102460048119</c:v>
                </c:pt>
                <c:pt idx="16">
                  <c:v>0.99914102460048126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7'!$C$11:$C$27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7'!$I$11:$I$27</c:f>
              <c:numCache>
                <c:formatCode>0.000</c:formatCode>
                <c:ptCount val="17"/>
                <c:pt idx="0">
                  <c:v>0.99979328133922096</c:v>
                </c:pt>
                <c:pt idx="1">
                  <c:v>0.99979328133922096</c:v>
                </c:pt>
                <c:pt idx="2">
                  <c:v>0.99979328133922096</c:v>
                </c:pt>
                <c:pt idx="3">
                  <c:v>0.99979328133922096</c:v>
                </c:pt>
                <c:pt idx="4">
                  <c:v>0.99979328133922096</c:v>
                </c:pt>
                <c:pt idx="5">
                  <c:v>0.99979328133922096</c:v>
                </c:pt>
                <c:pt idx="6">
                  <c:v>0.99979328133922096</c:v>
                </c:pt>
                <c:pt idx="7">
                  <c:v>0.99979328133922096</c:v>
                </c:pt>
                <c:pt idx="8">
                  <c:v>0.99979328133922096</c:v>
                </c:pt>
                <c:pt idx="9">
                  <c:v>0.99979328133922096</c:v>
                </c:pt>
                <c:pt idx="10">
                  <c:v>0.99979328133922096</c:v>
                </c:pt>
                <c:pt idx="11">
                  <c:v>0.99979328133922096</c:v>
                </c:pt>
                <c:pt idx="12">
                  <c:v>0.99979328133922096</c:v>
                </c:pt>
                <c:pt idx="13">
                  <c:v>0.99979328133922096</c:v>
                </c:pt>
                <c:pt idx="14">
                  <c:v>0.99979328133922096</c:v>
                </c:pt>
                <c:pt idx="15">
                  <c:v>0.99979328133922096</c:v>
                </c:pt>
                <c:pt idx="16">
                  <c:v>0.99979328133922096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67232"/>
        <c:axId val="49569152"/>
      </c:lineChart>
      <c:catAx>
        <c:axId val="4956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@" sourceLinked="1"/>
        <c:majorTickMark val="in"/>
        <c:minorTickMark val="none"/>
        <c:tickLblPos val="nextTo"/>
        <c:crossAx val="49569152"/>
        <c:crosses val="autoZero"/>
        <c:auto val="1"/>
        <c:lblAlgn val="ctr"/>
        <c:lblOffset val="100"/>
        <c:noMultiLvlLbl val="0"/>
      </c:catAx>
      <c:valAx>
        <c:axId val="49569152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49567232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8'!$C$11:$C$27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8'!$H$11:$H$27</c:f>
              <c:numCache>
                <c:formatCode>0.000</c:formatCode>
                <c:ptCount val="17"/>
                <c:pt idx="0">
                  <c:v>1.0014053329118837</c:v>
                </c:pt>
                <c:pt idx="1">
                  <c:v>1.0001053329118839</c:v>
                </c:pt>
                <c:pt idx="2">
                  <c:v>0.99980533291188378</c:v>
                </c:pt>
                <c:pt idx="3">
                  <c:v>1.0016053329118839</c:v>
                </c:pt>
                <c:pt idx="4">
                  <c:v>0.99940533291188383</c:v>
                </c:pt>
                <c:pt idx="5">
                  <c:v>0.99870533291188379</c:v>
                </c:pt>
                <c:pt idx="6">
                  <c:v>1.0010053329118838</c:v>
                </c:pt>
                <c:pt idx="7">
                  <c:v>1.0001053329118839</c:v>
                </c:pt>
                <c:pt idx="8">
                  <c:v>0.9996053329118838</c:v>
                </c:pt>
                <c:pt idx="9">
                  <c:v>1.0001053329118839</c:v>
                </c:pt>
                <c:pt idx="10">
                  <c:v>0.99920533291188374</c:v>
                </c:pt>
                <c:pt idx="11">
                  <c:v>0.99890533291188377</c:v>
                </c:pt>
                <c:pt idx="12">
                  <c:v>0.99990533291188388</c:v>
                </c:pt>
                <c:pt idx="13">
                  <c:v>1.0000053329118836</c:v>
                </c:pt>
                <c:pt idx="14">
                  <c:v>1.0005053329118838</c:v>
                </c:pt>
                <c:pt idx="15">
                  <c:v>1.0002053329118838</c:v>
                </c:pt>
                <c:pt idx="16">
                  <c:v>1.0001053329118839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8'!$C$11:$C$27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8'!$I$11:$I$27</c:f>
              <c:numCache>
                <c:formatCode>0.000</c:formatCode>
                <c:ptCount val="17"/>
                <c:pt idx="0">
                  <c:v>1.0000137713462254</c:v>
                </c:pt>
                <c:pt idx="1">
                  <c:v>1.0000137713462254</c:v>
                </c:pt>
                <c:pt idx="2">
                  <c:v>1.0000137713462254</c:v>
                </c:pt>
                <c:pt idx="3">
                  <c:v>1.0000137713462254</c:v>
                </c:pt>
                <c:pt idx="4">
                  <c:v>1.0000137713462254</c:v>
                </c:pt>
                <c:pt idx="5">
                  <c:v>1.0000137713462254</c:v>
                </c:pt>
                <c:pt idx="6">
                  <c:v>1.0000137713462254</c:v>
                </c:pt>
                <c:pt idx="7">
                  <c:v>1.0000137713462254</c:v>
                </c:pt>
                <c:pt idx="8">
                  <c:v>1.0000137713462254</c:v>
                </c:pt>
                <c:pt idx="9">
                  <c:v>1.0000137713462254</c:v>
                </c:pt>
                <c:pt idx="10">
                  <c:v>1.0000137713462254</c:v>
                </c:pt>
                <c:pt idx="11">
                  <c:v>1.0000137713462254</c:v>
                </c:pt>
                <c:pt idx="12">
                  <c:v>1.0000137713462254</c:v>
                </c:pt>
                <c:pt idx="13">
                  <c:v>1.0000137713462254</c:v>
                </c:pt>
                <c:pt idx="14">
                  <c:v>1.0000137713462254</c:v>
                </c:pt>
                <c:pt idx="15">
                  <c:v>1.0000137713462254</c:v>
                </c:pt>
                <c:pt idx="16">
                  <c:v>1.0000137713462254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25216"/>
        <c:axId val="50027136"/>
      </c:lineChart>
      <c:catAx>
        <c:axId val="5002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@" sourceLinked="1"/>
        <c:majorTickMark val="in"/>
        <c:minorTickMark val="none"/>
        <c:tickLblPos val="nextTo"/>
        <c:crossAx val="50027136"/>
        <c:crosses val="autoZero"/>
        <c:auto val="1"/>
        <c:lblAlgn val="ctr"/>
        <c:lblOffset val="100"/>
        <c:noMultiLvlLbl val="0"/>
      </c:catAx>
      <c:valAx>
        <c:axId val="50027136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50025216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9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9'!$C$11:$C$27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9'!$H$11:$H$27</c:f>
              <c:numCache>
                <c:formatCode>0.000</c:formatCode>
                <c:ptCount val="17"/>
                <c:pt idx="0">
                  <c:v>1.0006005939210638</c:v>
                </c:pt>
                <c:pt idx="1">
                  <c:v>1.0001005939210639</c:v>
                </c:pt>
                <c:pt idx="2">
                  <c:v>0.99970059392106392</c:v>
                </c:pt>
                <c:pt idx="3">
                  <c:v>1.000800593921064</c:v>
                </c:pt>
                <c:pt idx="4">
                  <c:v>0.99960059392106393</c:v>
                </c:pt>
                <c:pt idx="5">
                  <c:v>0.99900059392106388</c:v>
                </c:pt>
                <c:pt idx="6">
                  <c:v>1.0007005939210638</c:v>
                </c:pt>
                <c:pt idx="7">
                  <c:v>0.9999005939210639</c:v>
                </c:pt>
                <c:pt idx="8">
                  <c:v>1.0001005939210639</c:v>
                </c:pt>
                <c:pt idx="9">
                  <c:v>1.0000005939210639</c:v>
                </c:pt>
                <c:pt idx="10">
                  <c:v>0.99970059392106392</c:v>
                </c:pt>
                <c:pt idx="11">
                  <c:v>0.99950059392106383</c:v>
                </c:pt>
                <c:pt idx="12">
                  <c:v>0.9999005939210639</c:v>
                </c:pt>
                <c:pt idx="13">
                  <c:v>0.9999005939210639</c:v>
                </c:pt>
                <c:pt idx="14">
                  <c:v>1.0005005939210638</c:v>
                </c:pt>
                <c:pt idx="15">
                  <c:v>0.9999005939210639</c:v>
                </c:pt>
                <c:pt idx="16">
                  <c:v>0.99950059392106383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9'!$C$11:$C$27</c:f>
              <c:numCache>
                <c:formatCode>@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</c:numCache>
            </c:numRef>
          </c:cat>
          <c:val>
            <c:numRef>
              <c:f>'O2 stap 9'!$I$11:$I$27</c:f>
              <c:numCache>
                <c:formatCode>0.000</c:formatCode>
                <c:ptCount val="17"/>
                <c:pt idx="0">
                  <c:v>0.99997392683164132</c:v>
                </c:pt>
                <c:pt idx="1">
                  <c:v>0.99997392683164132</c:v>
                </c:pt>
                <c:pt idx="2">
                  <c:v>0.99997392683164132</c:v>
                </c:pt>
                <c:pt idx="3">
                  <c:v>0.99997392683164132</c:v>
                </c:pt>
                <c:pt idx="4">
                  <c:v>0.99997392683164132</c:v>
                </c:pt>
                <c:pt idx="5">
                  <c:v>0.99997392683164132</c:v>
                </c:pt>
                <c:pt idx="6">
                  <c:v>0.99997392683164132</c:v>
                </c:pt>
                <c:pt idx="7">
                  <c:v>0.99997392683164132</c:v>
                </c:pt>
                <c:pt idx="8">
                  <c:v>0.99997392683164132</c:v>
                </c:pt>
                <c:pt idx="9">
                  <c:v>0.99997392683164132</c:v>
                </c:pt>
                <c:pt idx="10">
                  <c:v>0.99997392683164132</c:v>
                </c:pt>
                <c:pt idx="11">
                  <c:v>0.99997392683164132</c:v>
                </c:pt>
                <c:pt idx="12">
                  <c:v>0.99997392683164132</c:v>
                </c:pt>
                <c:pt idx="13">
                  <c:v>0.99997392683164132</c:v>
                </c:pt>
                <c:pt idx="14">
                  <c:v>0.99997392683164132</c:v>
                </c:pt>
                <c:pt idx="15">
                  <c:v>0.99997392683164132</c:v>
                </c:pt>
                <c:pt idx="16">
                  <c:v>0.99997392683164132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5376"/>
        <c:axId val="50407296"/>
      </c:lineChart>
      <c:catAx>
        <c:axId val="5040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@" sourceLinked="1"/>
        <c:majorTickMark val="in"/>
        <c:minorTickMark val="none"/>
        <c:tickLblPos val="nextTo"/>
        <c:crossAx val="50407296"/>
        <c:crosses val="autoZero"/>
        <c:auto val="1"/>
        <c:lblAlgn val="ctr"/>
        <c:lblOffset val="100"/>
        <c:noMultiLvlLbl val="0"/>
      </c:catAx>
      <c:valAx>
        <c:axId val="50407296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50405376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CO2 stap 4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'CO2 stap 4'!$C$11:$C$25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'CO2 stap 4'!$H$11:$H$25</c:f>
              <c:numCache>
                <c:formatCode>0.000</c:formatCode>
                <c:ptCount val="15"/>
                <c:pt idx="0">
                  <c:v>0.99262240107310518</c:v>
                </c:pt>
                <c:pt idx="1">
                  <c:v>1.0010060362173037</c:v>
                </c:pt>
                <c:pt idx="2">
                  <c:v>1.0026827632461435</c:v>
                </c:pt>
                <c:pt idx="3">
                  <c:v>1.0496311200536552</c:v>
                </c:pt>
                <c:pt idx="4">
                  <c:v>1.0060362173038229</c:v>
                </c:pt>
                <c:pt idx="5">
                  <c:v>1.0110663983903421</c:v>
                </c:pt>
                <c:pt idx="6">
                  <c:v>0.89034205231388308</c:v>
                </c:pt>
                <c:pt idx="7">
                  <c:v>1.0177733065057009</c:v>
                </c:pt>
                <c:pt idx="8">
                  <c:v>0.9691482226693493</c:v>
                </c:pt>
                <c:pt idx="9">
                  <c:v>1.0026827632461435</c:v>
                </c:pt>
                <c:pt idx="10">
                  <c:v>1.0093896713615023</c:v>
                </c:pt>
                <c:pt idx="11">
                  <c:v>1.061368209255533</c:v>
                </c:pt>
                <c:pt idx="12">
                  <c:v>1.0211267605633803</c:v>
                </c:pt>
                <c:pt idx="13">
                  <c:v>0.96579476861166991</c:v>
                </c:pt>
                <c:pt idx="14">
                  <c:v>1.0345405767940978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'CO2 stap 4'!$C$11:$C$25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'CO2 stap 4'!$I$11:$I$25</c:f>
              <c:numCache>
                <c:formatCode>0.00</c:formatCode>
                <c:ptCount val="15"/>
                <c:pt idx="0">
                  <c:v>1.0063715627095908</c:v>
                </c:pt>
                <c:pt idx="1">
                  <c:v>1.0063715627095908</c:v>
                </c:pt>
                <c:pt idx="2">
                  <c:v>1.0063715627095908</c:v>
                </c:pt>
                <c:pt idx="3">
                  <c:v>1.0063715627095908</c:v>
                </c:pt>
                <c:pt idx="4">
                  <c:v>1.0063715627095908</c:v>
                </c:pt>
                <c:pt idx="5">
                  <c:v>1.0063715627095908</c:v>
                </c:pt>
                <c:pt idx="6">
                  <c:v>1.0063715627095908</c:v>
                </c:pt>
                <c:pt idx="7">
                  <c:v>1.0063715627095908</c:v>
                </c:pt>
                <c:pt idx="8">
                  <c:v>1.0063715627095908</c:v>
                </c:pt>
                <c:pt idx="9">
                  <c:v>1.0063715627095908</c:v>
                </c:pt>
                <c:pt idx="10">
                  <c:v>1.0063715627095908</c:v>
                </c:pt>
                <c:pt idx="11">
                  <c:v>1.0063715627095908</c:v>
                </c:pt>
                <c:pt idx="12">
                  <c:v>1.0063715627095908</c:v>
                </c:pt>
                <c:pt idx="13">
                  <c:v>1.0063715627095908</c:v>
                </c:pt>
                <c:pt idx="14">
                  <c:v>1.0063715627095908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3504"/>
        <c:axId val="50463872"/>
      </c:lineChart>
      <c:catAx>
        <c:axId val="5045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50463872"/>
        <c:crosses val="autoZero"/>
        <c:auto val="1"/>
        <c:lblAlgn val="ctr"/>
        <c:lblOffset val="100"/>
        <c:noMultiLvlLbl val="0"/>
      </c:catAx>
      <c:valAx>
        <c:axId val="50463872"/>
        <c:scaling>
          <c:orientation val="minMax"/>
          <c:max val="1.100000000000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50453504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CO2 stap 5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'CO2 stap 5'!$C$11:$C$25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'CO2 stap 5'!$H$11:$H$25</c:f>
              <c:numCache>
                <c:formatCode>0.000</c:formatCode>
                <c:ptCount val="15"/>
                <c:pt idx="0">
                  <c:v>0.97614247311827951</c:v>
                </c:pt>
                <c:pt idx="1">
                  <c:v>0.99126344086021523</c:v>
                </c:pt>
                <c:pt idx="2">
                  <c:v>0.98790322580645162</c:v>
                </c:pt>
                <c:pt idx="3">
                  <c:v>1.0366263440860215</c:v>
                </c:pt>
                <c:pt idx="4">
                  <c:v>0.98958333333333326</c:v>
                </c:pt>
                <c:pt idx="5">
                  <c:v>0.99630376344086014</c:v>
                </c:pt>
                <c:pt idx="6">
                  <c:v>0.89213709677419351</c:v>
                </c:pt>
                <c:pt idx="7">
                  <c:v>1.0013440860215055</c:v>
                </c:pt>
                <c:pt idx="8">
                  <c:v>0.95430107526881713</c:v>
                </c:pt>
                <c:pt idx="9">
                  <c:v>0.98286290322580638</c:v>
                </c:pt>
                <c:pt idx="10">
                  <c:v>0.99126344086021523</c:v>
                </c:pt>
                <c:pt idx="11">
                  <c:v>1.0467069892473118</c:v>
                </c:pt>
                <c:pt idx="12">
                  <c:v>1.0063844086021505</c:v>
                </c:pt>
                <c:pt idx="13">
                  <c:v>0.95094086021505375</c:v>
                </c:pt>
                <c:pt idx="14">
                  <c:v>1.0181451612903225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'CO2 stap 5'!$C$11:$C$25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'CO2 stap 5'!$I$11:$I$25</c:f>
              <c:numCache>
                <c:formatCode>0.00</c:formatCode>
                <c:ptCount val="15"/>
                <c:pt idx="0">
                  <c:v>0.99092741935483863</c:v>
                </c:pt>
                <c:pt idx="1">
                  <c:v>0.99092741935483863</c:v>
                </c:pt>
                <c:pt idx="2">
                  <c:v>0.99092741935483863</c:v>
                </c:pt>
                <c:pt idx="3">
                  <c:v>0.99092741935483863</c:v>
                </c:pt>
                <c:pt idx="4">
                  <c:v>0.99092741935483863</c:v>
                </c:pt>
                <c:pt idx="5">
                  <c:v>0.99092741935483863</c:v>
                </c:pt>
                <c:pt idx="6">
                  <c:v>0.99092741935483863</c:v>
                </c:pt>
                <c:pt idx="7">
                  <c:v>0.99092741935483863</c:v>
                </c:pt>
                <c:pt idx="8">
                  <c:v>0.99092741935483863</c:v>
                </c:pt>
                <c:pt idx="9">
                  <c:v>0.99092741935483863</c:v>
                </c:pt>
                <c:pt idx="10">
                  <c:v>0.99092741935483863</c:v>
                </c:pt>
                <c:pt idx="11">
                  <c:v>0.99092741935483863</c:v>
                </c:pt>
                <c:pt idx="12">
                  <c:v>0.99092741935483863</c:v>
                </c:pt>
                <c:pt idx="13">
                  <c:v>0.99092741935483863</c:v>
                </c:pt>
                <c:pt idx="14">
                  <c:v>0.99092741935483863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94080"/>
        <c:axId val="50496256"/>
      </c:lineChart>
      <c:catAx>
        <c:axId val="5049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50496256"/>
        <c:crosses val="autoZero"/>
        <c:auto val="1"/>
        <c:lblAlgn val="ctr"/>
        <c:lblOffset val="100"/>
        <c:noMultiLvlLbl val="0"/>
      </c:catAx>
      <c:valAx>
        <c:axId val="50496256"/>
        <c:scaling>
          <c:orientation val="minMax"/>
          <c:max val="1.05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50494080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'CO stap 8'!$C$11:$C$26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'CO stap 8'!$H$11:$H$26</c:f>
              <c:numCache>
                <c:formatCode>0.000</c:formatCode>
                <c:ptCount val="16"/>
                <c:pt idx="0">
                  <c:v>1.0183223233204537</c:v>
                </c:pt>
                <c:pt idx="1">
                  <c:v>0.97594416053845179</c:v>
                </c:pt>
                <c:pt idx="2">
                  <c:v>1.009597407453571</c:v>
                </c:pt>
                <c:pt idx="3">
                  <c:v>1.0220615729776892</c:v>
                </c:pt>
                <c:pt idx="4">
                  <c:v>0.99713324192945274</c:v>
                </c:pt>
                <c:pt idx="5">
                  <c:v>1.0046117412439235</c:v>
                </c:pt>
                <c:pt idx="6">
                  <c:v>1.0532219867879844</c:v>
                </c:pt>
                <c:pt idx="7">
                  <c:v>1.0120902405583947</c:v>
                </c:pt>
                <c:pt idx="8">
                  <c:v>0.98342265985292288</c:v>
                </c:pt>
                <c:pt idx="9">
                  <c:v>1.0507291536831609</c:v>
                </c:pt>
                <c:pt idx="10">
                  <c:v>0.97594416053845179</c:v>
                </c:pt>
                <c:pt idx="11">
                  <c:v>1.0469899040259254</c:v>
                </c:pt>
                <c:pt idx="12">
                  <c:v>1.1467032282188707</c:v>
                </c:pt>
                <c:pt idx="13">
                  <c:v>0.97719057709086388</c:v>
                </c:pt>
                <c:pt idx="14">
                  <c:v>0.8139100087249157</c:v>
                </c:pt>
                <c:pt idx="15">
                  <c:v>0.99588682537704099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8'!$C$11:$C$26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'CO stap 8'!$I$11:$I$26</c:f>
              <c:numCache>
                <c:formatCode>0.00</c:formatCode>
                <c:ptCount val="16"/>
                <c:pt idx="0">
                  <c:v>1.0088495575221239</c:v>
                </c:pt>
                <c:pt idx="1">
                  <c:v>1.0088495575221239</c:v>
                </c:pt>
                <c:pt idx="2">
                  <c:v>1.0088495575221239</c:v>
                </c:pt>
                <c:pt idx="3">
                  <c:v>1.0088495575221239</c:v>
                </c:pt>
                <c:pt idx="4">
                  <c:v>1.0088495575221239</c:v>
                </c:pt>
                <c:pt idx="5">
                  <c:v>1.0088495575221239</c:v>
                </c:pt>
                <c:pt idx="6">
                  <c:v>1.0088495575221239</c:v>
                </c:pt>
                <c:pt idx="7">
                  <c:v>1.0088495575221239</c:v>
                </c:pt>
                <c:pt idx="8">
                  <c:v>1.0088495575221239</c:v>
                </c:pt>
                <c:pt idx="9">
                  <c:v>1.0088495575221239</c:v>
                </c:pt>
                <c:pt idx="10">
                  <c:v>1.0088495575221239</c:v>
                </c:pt>
                <c:pt idx="11">
                  <c:v>1.0088495575221239</c:v>
                </c:pt>
                <c:pt idx="12">
                  <c:v>1.0088495575221239</c:v>
                </c:pt>
                <c:pt idx="13">
                  <c:v>1.0088495575221239</c:v>
                </c:pt>
                <c:pt idx="14">
                  <c:v>1.0088495575221239</c:v>
                </c:pt>
                <c:pt idx="15">
                  <c:v>1.0088495575221239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65344"/>
        <c:axId val="62109568"/>
      </c:lineChart>
      <c:catAx>
        <c:axId val="6186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62109568"/>
        <c:crosses val="autoZero"/>
        <c:auto val="1"/>
        <c:lblAlgn val="ctr"/>
        <c:lblOffset val="100"/>
        <c:noMultiLvlLbl val="1"/>
      </c:catAx>
      <c:valAx>
        <c:axId val="62109568"/>
        <c:scaling>
          <c:orientation val="minMax"/>
          <c:max val="1.1500000000000001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61865344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9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'CO stap 9'!$C$11:$C$26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'CO stap 9'!$H$11:$H$26</c:f>
              <c:numCache>
                <c:formatCode>0.000</c:formatCode>
                <c:ptCount val="16"/>
                <c:pt idx="0">
                  <c:v>1.003717472118959</c:v>
                </c:pt>
                <c:pt idx="1">
                  <c:v>0.9733017911456574</c:v>
                </c:pt>
                <c:pt idx="2">
                  <c:v>0.98006083136194666</c:v>
                </c:pt>
                <c:pt idx="3">
                  <c:v>1.0510307536329841</c:v>
                </c:pt>
                <c:pt idx="4">
                  <c:v>0.98006083136194666</c:v>
                </c:pt>
                <c:pt idx="5">
                  <c:v>1.0206150726596823</c:v>
                </c:pt>
                <c:pt idx="6">
                  <c:v>1.1355187563366003</c:v>
                </c:pt>
                <c:pt idx="7">
                  <c:v>1.0070969922271038</c:v>
                </c:pt>
                <c:pt idx="8">
                  <c:v>0.99357891179452507</c:v>
                </c:pt>
                <c:pt idx="9">
                  <c:v>1.0544102737411287</c:v>
                </c:pt>
                <c:pt idx="10">
                  <c:v>0.95640419060493409</c:v>
                </c:pt>
                <c:pt idx="11">
                  <c:v>1.1591753970936127</c:v>
                </c:pt>
                <c:pt idx="12">
                  <c:v>1.1490368367691788</c:v>
                </c:pt>
                <c:pt idx="13">
                  <c:v>0.96654275092936814</c:v>
                </c:pt>
                <c:pt idx="14">
                  <c:v>1.0679283541737075</c:v>
                </c:pt>
                <c:pt idx="15">
                  <c:v>0.99357891179452507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9'!$C$11:$C$26</c:f>
              <c:numCache>
                <c:formatCode>General</c:formatCode>
                <c:ptCount val="16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904</c:v>
                </c:pt>
              </c:numCache>
            </c:numRef>
          </c:cat>
          <c:val>
            <c:numRef>
              <c:f>'CO stap 9'!$I$11:$I$26</c:f>
              <c:numCache>
                <c:formatCode>0.00</c:formatCode>
                <c:ptCount val="16"/>
                <c:pt idx="0">
                  <c:v>1.0266982088543426</c:v>
                </c:pt>
                <c:pt idx="1">
                  <c:v>1.0266982088543426</c:v>
                </c:pt>
                <c:pt idx="2">
                  <c:v>1.0266982088543426</c:v>
                </c:pt>
                <c:pt idx="3">
                  <c:v>1.0266982088543426</c:v>
                </c:pt>
                <c:pt idx="4">
                  <c:v>1.0266982088543426</c:v>
                </c:pt>
                <c:pt idx="5">
                  <c:v>1.0266982088543426</c:v>
                </c:pt>
                <c:pt idx="6">
                  <c:v>1.0266982088543426</c:v>
                </c:pt>
                <c:pt idx="7">
                  <c:v>1.0266982088543426</c:v>
                </c:pt>
                <c:pt idx="8">
                  <c:v>1.0266982088543426</c:v>
                </c:pt>
                <c:pt idx="9">
                  <c:v>1.0266982088543426</c:v>
                </c:pt>
                <c:pt idx="10">
                  <c:v>1.0266982088543426</c:v>
                </c:pt>
                <c:pt idx="11">
                  <c:v>1.0266982088543426</c:v>
                </c:pt>
                <c:pt idx="12">
                  <c:v>1.0266982088543426</c:v>
                </c:pt>
                <c:pt idx="13">
                  <c:v>1.0266982088543426</c:v>
                </c:pt>
                <c:pt idx="14">
                  <c:v>1.0266982088543426</c:v>
                </c:pt>
                <c:pt idx="15">
                  <c:v>1.0266982088543426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7632"/>
        <c:axId val="66720896"/>
      </c:lineChart>
      <c:catAx>
        <c:axId val="6555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66720896"/>
        <c:crosses val="autoZero"/>
        <c:auto val="1"/>
        <c:lblAlgn val="ctr"/>
        <c:lblOffset val="100"/>
        <c:noMultiLvlLbl val="1"/>
      </c:catAx>
      <c:valAx>
        <c:axId val="66720896"/>
        <c:scaling>
          <c:orientation val="minMax"/>
          <c:max val="1.1700000000000002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65557632"/>
        <c:crosses val="autoZero"/>
        <c:crossBetween val="midCat"/>
        <c:majorUnit val="2.000000000000001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3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'SO2 stap 3'!$C$11:$C$25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'SO2 stap 3'!$H$11:$H$25</c:f>
              <c:numCache>
                <c:formatCode>0.000</c:formatCode>
                <c:ptCount val="15"/>
                <c:pt idx="0">
                  <c:v>1.040273674389675</c:v>
                </c:pt>
                <c:pt idx="1">
                  <c:v>1.0091743119266057</c:v>
                </c:pt>
                <c:pt idx="2">
                  <c:v>0.93298087389208517</c:v>
                </c:pt>
                <c:pt idx="3">
                  <c:v>0.75882444409889582</c:v>
                </c:pt>
                <c:pt idx="4">
                  <c:v>1.217540040429171</c:v>
                </c:pt>
                <c:pt idx="5">
                  <c:v>1.0464935468822889</c:v>
                </c:pt>
                <c:pt idx="6">
                  <c:v>0.97651998134038254</c:v>
                </c:pt>
                <c:pt idx="7">
                  <c:v>0.98740475820245677</c:v>
                </c:pt>
                <c:pt idx="8">
                  <c:v>0.99051469444876372</c:v>
                </c:pt>
                <c:pt idx="9">
                  <c:v>0.96563520447830831</c:v>
                </c:pt>
                <c:pt idx="10">
                  <c:v>0.90965635204478301</c:v>
                </c:pt>
                <c:pt idx="11">
                  <c:v>0.93298087389208517</c:v>
                </c:pt>
                <c:pt idx="12">
                  <c:v>0.94231068263100615</c:v>
                </c:pt>
                <c:pt idx="13">
                  <c:v>1.007619343803452</c:v>
                </c:pt>
                <c:pt idx="14">
                  <c:v>0.94075571450785267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3'!$C$11:$C$25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'SO2 stap 3'!$I$11:$I$25</c:f>
              <c:numCache>
                <c:formatCode>0.00</c:formatCode>
                <c:ptCount val="15"/>
                <c:pt idx="0">
                  <c:v>0.97558700046649038</c:v>
                </c:pt>
                <c:pt idx="1">
                  <c:v>0.97558700046649038</c:v>
                </c:pt>
                <c:pt idx="2">
                  <c:v>0.97558700046649038</c:v>
                </c:pt>
                <c:pt idx="3">
                  <c:v>0.97558700046649038</c:v>
                </c:pt>
                <c:pt idx="4">
                  <c:v>0.97558700046649038</c:v>
                </c:pt>
                <c:pt idx="5">
                  <c:v>0.97558700046649038</c:v>
                </c:pt>
                <c:pt idx="6">
                  <c:v>0.97558700046649038</c:v>
                </c:pt>
                <c:pt idx="7">
                  <c:v>0.97558700046649038</c:v>
                </c:pt>
                <c:pt idx="8">
                  <c:v>0.97558700046649038</c:v>
                </c:pt>
                <c:pt idx="9">
                  <c:v>0.97558700046649038</c:v>
                </c:pt>
                <c:pt idx="10">
                  <c:v>0.97558700046649038</c:v>
                </c:pt>
                <c:pt idx="11">
                  <c:v>0.97558700046649038</c:v>
                </c:pt>
                <c:pt idx="12">
                  <c:v>0.97558700046649038</c:v>
                </c:pt>
                <c:pt idx="13">
                  <c:v>0.97558700046649038</c:v>
                </c:pt>
                <c:pt idx="14">
                  <c:v>0.97558700046649038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99616"/>
        <c:axId val="96447104"/>
      </c:lineChart>
      <c:catAx>
        <c:axId val="7719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96447104"/>
        <c:crosses val="autoZero"/>
        <c:auto val="1"/>
        <c:lblAlgn val="ctr"/>
        <c:lblOffset val="100"/>
        <c:noMultiLvlLbl val="0"/>
      </c:catAx>
      <c:valAx>
        <c:axId val="96447104"/>
        <c:scaling>
          <c:orientation val="minMax"/>
          <c:max val="1.25"/>
          <c:min val="0.7500000000000001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77199616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4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'SO2 stap 4'!$C$11:$C$25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'SO2 stap 4'!$H$11:$H$25</c:f>
              <c:numCache>
                <c:formatCode>0.000</c:formatCode>
                <c:ptCount val="15"/>
                <c:pt idx="0">
                  <c:v>1.0360777058279371</c:v>
                </c:pt>
                <c:pt idx="1">
                  <c:v>0.98982423681776144</c:v>
                </c:pt>
                <c:pt idx="2">
                  <c:v>0.96207215541165592</c:v>
                </c:pt>
                <c:pt idx="3">
                  <c:v>0.87604070305272896</c:v>
                </c:pt>
                <c:pt idx="4">
                  <c:v>1.1285846438482887</c:v>
                </c:pt>
                <c:pt idx="5">
                  <c:v>0.9343200740055505</c:v>
                </c:pt>
                <c:pt idx="6">
                  <c:v>0.98982423681776144</c:v>
                </c:pt>
                <c:pt idx="7">
                  <c:v>0.95282146160962067</c:v>
                </c:pt>
                <c:pt idx="8">
                  <c:v>0.97132284921369105</c:v>
                </c:pt>
                <c:pt idx="9">
                  <c:v>0.96207215541165592</c:v>
                </c:pt>
                <c:pt idx="10">
                  <c:v>0.9805735430157263</c:v>
                </c:pt>
                <c:pt idx="11">
                  <c:v>0.96207215541165592</c:v>
                </c:pt>
                <c:pt idx="12">
                  <c:v>0.98982423681776144</c:v>
                </c:pt>
                <c:pt idx="13">
                  <c:v>1.0360777058279371</c:v>
                </c:pt>
                <c:pt idx="14">
                  <c:v>0.9343200740055505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4'!$C$11:$C$25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'SO2 stap 4'!$I$11:$I$25</c:f>
              <c:numCache>
                <c:formatCode>0.00</c:formatCode>
                <c:ptCount val="15"/>
                <c:pt idx="0">
                  <c:v>0.97687326549491216</c:v>
                </c:pt>
                <c:pt idx="1">
                  <c:v>0.97687326549491216</c:v>
                </c:pt>
                <c:pt idx="2">
                  <c:v>0.97687326549491216</c:v>
                </c:pt>
                <c:pt idx="3">
                  <c:v>0.97687326549491216</c:v>
                </c:pt>
                <c:pt idx="4">
                  <c:v>0.97687326549491216</c:v>
                </c:pt>
                <c:pt idx="5">
                  <c:v>0.97687326549491216</c:v>
                </c:pt>
                <c:pt idx="6">
                  <c:v>0.97687326549491216</c:v>
                </c:pt>
                <c:pt idx="7">
                  <c:v>0.97687326549491216</c:v>
                </c:pt>
                <c:pt idx="8">
                  <c:v>0.97687326549491216</c:v>
                </c:pt>
                <c:pt idx="9">
                  <c:v>0.97687326549491216</c:v>
                </c:pt>
                <c:pt idx="10">
                  <c:v>0.97687326549491216</c:v>
                </c:pt>
                <c:pt idx="11">
                  <c:v>0.97687326549491216</c:v>
                </c:pt>
                <c:pt idx="12">
                  <c:v>0.97687326549491216</c:v>
                </c:pt>
                <c:pt idx="13">
                  <c:v>0.97687326549491216</c:v>
                </c:pt>
                <c:pt idx="14">
                  <c:v>0.97687326549491216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12736"/>
        <c:axId val="191815040"/>
      </c:lineChart>
      <c:catAx>
        <c:axId val="19181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91815040"/>
        <c:crosses val="autoZero"/>
        <c:auto val="1"/>
        <c:lblAlgn val="ctr"/>
        <c:lblOffset val="100"/>
        <c:noMultiLvlLbl val="1"/>
      </c:catAx>
      <c:valAx>
        <c:axId val="191815040"/>
        <c:scaling>
          <c:orientation val="minMax"/>
          <c:max val="1.150000000000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1812736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5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'SO2 stap 5'!$C$11:$C$25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'SO2 stap 5'!$H$11:$H$25</c:f>
              <c:numCache>
                <c:formatCode>0.000</c:formatCode>
                <c:ptCount val="15"/>
                <c:pt idx="0">
                  <c:v>1.0594315245478036</c:v>
                </c:pt>
                <c:pt idx="1">
                  <c:v>1.016365202411714</c:v>
                </c:pt>
                <c:pt idx="2">
                  <c:v>0.99913867355727826</c:v>
                </c:pt>
                <c:pt idx="3">
                  <c:v>1.0077519379844961</c:v>
                </c:pt>
                <c:pt idx="4">
                  <c:v>1.1111111111111112</c:v>
                </c:pt>
                <c:pt idx="5">
                  <c:v>0.96468561584840662</c:v>
                </c:pt>
                <c:pt idx="6">
                  <c:v>1.016365202411714</c:v>
                </c:pt>
                <c:pt idx="7">
                  <c:v>0.98191214470284238</c:v>
                </c:pt>
                <c:pt idx="8">
                  <c:v>0.99052540913006037</c:v>
                </c:pt>
                <c:pt idx="9">
                  <c:v>0.99052540913006037</c:v>
                </c:pt>
                <c:pt idx="10">
                  <c:v>1.03359173126615</c:v>
                </c:pt>
                <c:pt idx="11">
                  <c:v>1.0077519379844961</c:v>
                </c:pt>
                <c:pt idx="12">
                  <c:v>1.0077519379844961</c:v>
                </c:pt>
                <c:pt idx="13">
                  <c:v>1.0508182601205858</c:v>
                </c:pt>
                <c:pt idx="14">
                  <c:v>0.93884582256675286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5'!$C$11:$C$25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'SO2 stap 5'!$I$11:$I$25</c:f>
              <c:numCache>
                <c:formatCode>0.00</c:formatCode>
                <c:ptCount val="15"/>
                <c:pt idx="0">
                  <c:v>1.0094745908699398</c:v>
                </c:pt>
                <c:pt idx="1">
                  <c:v>1.0094745908699398</c:v>
                </c:pt>
                <c:pt idx="2">
                  <c:v>1.0094745908699398</c:v>
                </c:pt>
                <c:pt idx="3">
                  <c:v>1.0094745908699398</c:v>
                </c:pt>
                <c:pt idx="4">
                  <c:v>1.0094745908699398</c:v>
                </c:pt>
                <c:pt idx="5">
                  <c:v>1.0094745908699398</c:v>
                </c:pt>
                <c:pt idx="6">
                  <c:v>1.0094745908699398</c:v>
                </c:pt>
                <c:pt idx="7">
                  <c:v>1.0094745908699398</c:v>
                </c:pt>
                <c:pt idx="8">
                  <c:v>1.0094745908699398</c:v>
                </c:pt>
                <c:pt idx="9">
                  <c:v>1.0094745908699398</c:v>
                </c:pt>
                <c:pt idx="10">
                  <c:v>1.0094745908699398</c:v>
                </c:pt>
                <c:pt idx="11">
                  <c:v>1.0094745908699398</c:v>
                </c:pt>
                <c:pt idx="12">
                  <c:v>1.0094745908699398</c:v>
                </c:pt>
                <c:pt idx="13">
                  <c:v>1.0094745908699398</c:v>
                </c:pt>
                <c:pt idx="14">
                  <c:v>1.0094745908699398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44288"/>
        <c:axId val="192860160"/>
      </c:lineChart>
      <c:catAx>
        <c:axId val="19244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92860160"/>
        <c:crosses val="autoZero"/>
        <c:auto val="1"/>
        <c:lblAlgn val="ctr"/>
        <c:lblOffset val="100"/>
        <c:noMultiLvlLbl val="0"/>
      </c:catAx>
      <c:valAx>
        <c:axId val="192860160"/>
        <c:scaling>
          <c:orientation val="minMax"/>
          <c:max val="1.15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2444288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7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'SO2 stap 7'!$C$11:$C$25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'SO2 stap 7'!$H$11:$H$25</c:f>
              <c:numCache>
                <c:formatCode>0.000</c:formatCode>
                <c:ptCount val="15"/>
                <c:pt idx="0">
                  <c:v>1.0598776223776225</c:v>
                </c:pt>
                <c:pt idx="1">
                  <c:v>0.98776223776223793</c:v>
                </c:pt>
                <c:pt idx="2">
                  <c:v>1.0052447552447554</c:v>
                </c:pt>
                <c:pt idx="3">
                  <c:v>0.95716783216783208</c:v>
                </c:pt>
                <c:pt idx="4">
                  <c:v>1.243444055944056</c:v>
                </c:pt>
                <c:pt idx="5">
                  <c:v>1.0795454545454546</c:v>
                </c:pt>
                <c:pt idx="6">
                  <c:v>1.1101398601398602</c:v>
                </c:pt>
                <c:pt idx="7">
                  <c:v>0.99431818181818188</c:v>
                </c:pt>
                <c:pt idx="8">
                  <c:v>0.97902097902097907</c:v>
                </c:pt>
                <c:pt idx="9">
                  <c:v>0.97902097902097907</c:v>
                </c:pt>
                <c:pt idx="10">
                  <c:v>0.99431818181818188</c:v>
                </c:pt>
                <c:pt idx="11">
                  <c:v>0.96153846153846156</c:v>
                </c:pt>
                <c:pt idx="12">
                  <c:v>0.96590909090909105</c:v>
                </c:pt>
                <c:pt idx="13">
                  <c:v>1.0598776223776225</c:v>
                </c:pt>
                <c:pt idx="14">
                  <c:v>0.95498251748251761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7'!$C$11:$C$25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'SO2 stap 7'!$I$11:$I$25</c:f>
              <c:numCache>
                <c:formatCode>0.00</c:formatCode>
                <c:ptCount val="15"/>
                <c:pt idx="0">
                  <c:v>1.006118881118881</c:v>
                </c:pt>
                <c:pt idx="1">
                  <c:v>1.006118881118881</c:v>
                </c:pt>
                <c:pt idx="2">
                  <c:v>1.006118881118881</c:v>
                </c:pt>
                <c:pt idx="3">
                  <c:v>1.006118881118881</c:v>
                </c:pt>
                <c:pt idx="4">
                  <c:v>1.006118881118881</c:v>
                </c:pt>
                <c:pt idx="5">
                  <c:v>1.006118881118881</c:v>
                </c:pt>
                <c:pt idx="6">
                  <c:v>1.006118881118881</c:v>
                </c:pt>
                <c:pt idx="7">
                  <c:v>1.006118881118881</c:v>
                </c:pt>
                <c:pt idx="8">
                  <c:v>1.006118881118881</c:v>
                </c:pt>
                <c:pt idx="9">
                  <c:v>1.006118881118881</c:v>
                </c:pt>
                <c:pt idx="10">
                  <c:v>1.006118881118881</c:v>
                </c:pt>
                <c:pt idx="11">
                  <c:v>1.006118881118881</c:v>
                </c:pt>
                <c:pt idx="12">
                  <c:v>1.006118881118881</c:v>
                </c:pt>
                <c:pt idx="13">
                  <c:v>1.006118881118881</c:v>
                </c:pt>
                <c:pt idx="14">
                  <c:v>1.006118881118881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47488"/>
        <c:axId val="195305856"/>
      </c:lineChart>
      <c:catAx>
        <c:axId val="19324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95305856"/>
        <c:crosses val="autoZero"/>
        <c:auto val="1"/>
        <c:lblAlgn val="ctr"/>
        <c:lblOffset val="100"/>
        <c:noMultiLvlLbl val="0"/>
      </c:catAx>
      <c:valAx>
        <c:axId val="195305856"/>
        <c:scaling>
          <c:orientation val="minMax"/>
          <c:max val="1.25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3247488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8</a:t>
            </a:r>
            <a:endParaRPr lang="nl-BE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557999491531341E-2"/>
          <c:y val="0.13728880044706809"/>
          <c:w val="0.73589237383111494"/>
          <c:h val="0.73680672891898957"/>
        </c:manualLayout>
      </c:layout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'SO2 stap 8'!$C$11:$C$25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'SO2 stap 8'!$H$11:$H$25</c:f>
              <c:numCache>
                <c:formatCode>0.000</c:formatCode>
                <c:ptCount val="15"/>
                <c:pt idx="0">
                  <c:v>1.0387323943661972</c:v>
                </c:pt>
                <c:pt idx="1">
                  <c:v>0.97711267605633811</c:v>
                </c:pt>
                <c:pt idx="2">
                  <c:v>0.9859154929577465</c:v>
                </c:pt>
                <c:pt idx="3">
                  <c:v>0.99471830985915499</c:v>
                </c:pt>
                <c:pt idx="4">
                  <c:v>1.1355633802816902</c:v>
                </c:pt>
                <c:pt idx="5">
                  <c:v>0.9859154929577465</c:v>
                </c:pt>
                <c:pt idx="6">
                  <c:v>1.056338028169014</c:v>
                </c:pt>
                <c:pt idx="7">
                  <c:v>0.9859154929577465</c:v>
                </c:pt>
                <c:pt idx="8">
                  <c:v>0.96830985915492962</c:v>
                </c:pt>
                <c:pt idx="9">
                  <c:v>0.96830985915492962</c:v>
                </c:pt>
                <c:pt idx="10">
                  <c:v>0.9859154929577465</c:v>
                </c:pt>
                <c:pt idx="11">
                  <c:v>0.95070422535211274</c:v>
                </c:pt>
                <c:pt idx="12">
                  <c:v>0.9859154929577465</c:v>
                </c:pt>
                <c:pt idx="13">
                  <c:v>1.0387323943661972</c:v>
                </c:pt>
                <c:pt idx="14">
                  <c:v>0.96830985915492962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8'!$C$11:$C$25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484</c:v>
                </c:pt>
                <c:pt idx="7">
                  <c:v>509</c:v>
                </c:pt>
                <c:pt idx="8">
                  <c:v>512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904</c:v>
                </c:pt>
              </c:numCache>
            </c:numRef>
          </c:cat>
          <c:val>
            <c:numRef>
              <c:f>'SO2 stap 8'!$I$11:$I$25</c:f>
              <c:numCache>
                <c:formatCode>0.00</c:formatCode>
                <c:ptCount val="15"/>
                <c:pt idx="0">
                  <c:v>0.99559859154929575</c:v>
                </c:pt>
                <c:pt idx="1">
                  <c:v>0.99559859154929575</c:v>
                </c:pt>
                <c:pt idx="2">
                  <c:v>0.99559859154929575</c:v>
                </c:pt>
                <c:pt idx="3">
                  <c:v>0.99559859154929575</c:v>
                </c:pt>
                <c:pt idx="4">
                  <c:v>0.99559859154929575</c:v>
                </c:pt>
                <c:pt idx="5">
                  <c:v>0.99559859154929575</c:v>
                </c:pt>
                <c:pt idx="6">
                  <c:v>0.99559859154929575</c:v>
                </c:pt>
                <c:pt idx="7">
                  <c:v>0.99559859154929575</c:v>
                </c:pt>
                <c:pt idx="8">
                  <c:v>0.99559859154929575</c:v>
                </c:pt>
                <c:pt idx="9">
                  <c:v>0.99559859154929575</c:v>
                </c:pt>
                <c:pt idx="10">
                  <c:v>0.99559859154929575</c:v>
                </c:pt>
                <c:pt idx="11">
                  <c:v>0.99559859154929575</c:v>
                </c:pt>
                <c:pt idx="12">
                  <c:v>0.99559859154929575</c:v>
                </c:pt>
                <c:pt idx="13">
                  <c:v>0.99559859154929575</c:v>
                </c:pt>
                <c:pt idx="14">
                  <c:v>0.99559859154929575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5504"/>
        <c:axId val="197600000"/>
      </c:lineChart>
      <c:catAx>
        <c:axId val="19536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97600000"/>
        <c:crosses val="autoZero"/>
        <c:auto val="1"/>
        <c:lblAlgn val="ctr"/>
        <c:lblOffset val="100"/>
        <c:noMultiLvlLbl val="0"/>
      </c:catAx>
      <c:valAx>
        <c:axId val="197600000"/>
        <c:scaling>
          <c:orientation val="minMax"/>
          <c:max val="1.15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5365504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35714</xdr:colOff>
      <xdr:row>9</xdr:row>
      <xdr:rowOff>190497</xdr:rowOff>
    </xdr:from>
    <xdr:to>
      <xdr:col>21</xdr:col>
      <xdr:colOff>153652</xdr:colOff>
      <xdr:row>27</xdr:row>
      <xdr:rowOff>147184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559592</xdr:colOff>
      <xdr:row>9</xdr:row>
      <xdr:rowOff>166688</xdr:rowOff>
    </xdr:from>
    <xdr:to>
      <xdr:col>21</xdr:col>
      <xdr:colOff>70311</xdr:colOff>
      <xdr:row>27</xdr:row>
      <xdr:rowOff>123375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571501</xdr:colOff>
      <xdr:row>9</xdr:row>
      <xdr:rowOff>166687</xdr:rowOff>
    </xdr:from>
    <xdr:to>
      <xdr:col>21</xdr:col>
      <xdr:colOff>82220</xdr:colOff>
      <xdr:row>27</xdr:row>
      <xdr:rowOff>123374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583406</xdr:colOff>
      <xdr:row>9</xdr:row>
      <xdr:rowOff>178594</xdr:rowOff>
    </xdr:from>
    <xdr:to>
      <xdr:col>21</xdr:col>
      <xdr:colOff>94125</xdr:colOff>
      <xdr:row>27</xdr:row>
      <xdr:rowOff>135281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583406</xdr:colOff>
      <xdr:row>9</xdr:row>
      <xdr:rowOff>178593</xdr:rowOff>
    </xdr:from>
    <xdr:to>
      <xdr:col>21</xdr:col>
      <xdr:colOff>94125</xdr:colOff>
      <xdr:row>27</xdr:row>
      <xdr:rowOff>135280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9</xdr:row>
      <xdr:rowOff>154781</xdr:rowOff>
    </xdr:from>
    <xdr:to>
      <xdr:col>21</xdr:col>
      <xdr:colOff>82219</xdr:colOff>
      <xdr:row>27</xdr:row>
      <xdr:rowOff>111468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571501</xdr:colOff>
      <xdr:row>9</xdr:row>
      <xdr:rowOff>166685</xdr:rowOff>
    </xdr:from>
    <xdr:to>
      <xdr:col>21</xdr:col>
      <xdr:colOff>82220</xdr:colOff>
      <xdr:row>27</xdr:row>
      <xdr:rowOff>123372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9</xdr:row>
      <xdr:rowOff>166687</xdr:rowOff>
    </xdr:from>
    <xdr:to>
      <xdr:col>21</xdr:col>
      <xdr:colOff>82218</xdr:colOff>
      <xdr:row>27</xdr:row>
      <xdr:rowOff>123374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595311</xdr:colOff>
      <xdr:row>9</xdr:row>
      <xdr:rowOff>178592</xdr:rowOff>
    </xdr:from>
    <xdr:to>
      <xdr:col>21</xdr:col>
      <xdr:colOff>106030</xdr:colOff>
      <xdr:row>27</xdr:row>
      <xdr:rowOff>135280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583404</xdr:colOff>
      <xdr:row>9</xdr:row>
      <xdr:rowOff>154779</xdr:rowOff>
    </xdr:from>
    <xdr:to>
      <xdr:col>21</xdr:col>
      <xdr:colOff>94123</xdr:colOff>
      <xdr:row>27</xdr:row>
      <xdr:rowOff>111467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595311</xdr:colOff>
      <xdr:row>9</xdr:row>
      <xdr:rowOff>166686</xdr:rowOff>
    </xdr:from>
    <xdr:to>
      <xdr:col>21</xdr:col>
      <xdr:colOff>106030</xdr:colOff>
      <xdr:row>27</xdr:row>
      <xdr:rowOff>123374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9</xdr:row>
      <xdr:rowOff>202402</xdr:rowOff>
    </xdr:from>
    <xdr:to>
      <xdr:col>21</xdr:col>
      <xdr:colOff>129843</xdr:colOff>
      <xdr:row>27</xdr:row>
      <xdr:rowOff>159089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583403</xdr:colOff>
      <xdr:row>9</xdr:row>
      <xdr:rowOff>178594</xdr:rowOff>
    </xdr:from>
    <xdr:to>
      <xdr:col>21</xdr:col>
      <xdr:colOff>94122</xdr:colOff>
      <xdr:row>27</xdr:row>
      <xdr:rowOff>135282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559589</xdr:colOff>
      <xdr:row>9</xdr:row>
      <xdr:rowOff>166684</xdr:rowOff>
    </xdr:from>
    <xdr:to>
      <xdr:col>21</xdr:col>
      <xdr:colOff>70308</xdr:colOff>
      <xdr:row>27</xdr:row>
      <xdr:rowOff>123372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571496</xdr:colOff>
      <xdr:row>9</xdr:row>
      <xdr:rowOff>190495</xdr:rowOff>
    </xdr:from>
    <xdr:to>
      <xdr:col>21</xdr:col>
      <xdr:colOff>82215</xdr:colOff>
      <xdr:row>27</xdr:row>
      <xdr:rowOff>147183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583403</xdr:colOff>
      <xdr:row>9</xdr:row>
      <xdr:rowOff>178589</xdr:rowOff>
    </xdr:from>
    <xdr:to>
      <xdr:col>21</xdr:col>
      <xdr:colOff>94122</xdr:colOff>
      <xdr:row>27</xdr:row>
      <xdr:rowOff>135277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571497</xdr:colOff>
      <xdr:row>9</xdr:row>
      <xdr:rowOff>178594</xdr:rowOff>
    </xdr:from>
    <xdr:to>
      <xdr:col>21</xdr:col>
      <xdr:colOff>82216</xdr:colOff>
      <xdr:row>27</xdr:row>
      <xdr:rowOff>135282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559593</xdr:colOff>
      <xdr:row>9</xdr:row>
      <xdr:rowOff>166687</xdr:rowOff>
    </xdr:from>
    <xdr:to>
      <xdr:col>21</xdr:col>
      <xdr:colOff>70312</xdr:colOff>
      <xdr:row>27</xdr:row>
      <xdr:rowOff>123375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571497</xdr:colOff>
      <xdr:row>9</xdr:row>
      <xdr:rowOff>178593</xdr:rowOff>
    </xdr:from>
    <xdr:to>
      <xdr:col>21</xdr:col>
      <xdr:colOff>82216</xdr:colOff>
      <xdr:row>27</xdr:row>
      <xdr:rowOff>135281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571498</xdr:colOff>
      <xdr:row>9</xdr:row>
      <xdr:rowOff>166682</xdr:rowOff>
    </xdr:from>
    <xdr:to>
      <xdr:col>21</xdr:col>
      <xdr:colOff>82217</xdr:colOff>
      <xdr:row>27</xdr:row>
      <xdr:rowOff>123370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607217</xdr:colOff>
      <xdr:row>9</xdr:row>
      <xdr:rowOff>178593</xdr:rowOff>
    </xdr:from>
    <xdr:to>
      <xdr:col>21</xdr:col>
      <xdr:colOff>117936</xdr:colOff>
      <xdr:row>27</xdr:row>
      <xdr:rowOff>135280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595311</xdr:colOff>
      <xdr:row>9</xdr:row>
      <xdr:rowOff>190497</xdr:rowOff>
    </xdr:from>
    <xdr:to>
      <xdr:col>21</xdr:col>
      <xdr:colOff>106030</xdr:colOff>
      <xdr:row>27</xdr:row>
      <xdr:rowOff>147184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583406</xdr:colOff>
      <xdr:row>9</xdr:row>
      <xdr:rowOff>166687</xdr:rowOff>
    </xdr:from>
    <xdr:to>
      <xdr:col>21</xdr:col>
      <xdr:colOff>94124</xdr:colOff>
      <xdr:row>27</xdr:row>
      <xdr:rowOff>123374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547686</xdr:colOff>
      <xdr:row>9</xdr:row>
      <xdr:rowOff>166686</xdr:rowOff>
    </xdr:from>
    <xdr:to>
      <xdr:col>21</xdr:col>
      <xdr:colOff>58404</xdr:colOff>
      <xdr:row>27</xdr:row>
      <xdr:rowOff>123373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583406</xdr:colOff>
      <xdr:row>9</xdr:row>
      <xdr:rowOff>178594</xdr:rowOff>
    </xdr:from>
    <xdr:to>
      <xdr:col>21</xdr:col>
      <xdr:colOff>94124</xdr:colOff>
      <xdr:row>27</xdr:row>
      <xdr:rowOff>135281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9</xdr:row>
      <xdr:rowOff>178591</xdr:rowOff>
    </xdr:from>
    <xdr:to>
      <xdr:col>21</xdr:col>
      <xdr:colOff>82218</xdr:colOff>
      <xdr:row>27</xdr:row>
      <xdr:rowOff>135278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559592</xdr:colOff>
      <xdr:row>9</xdr:row>
      <xdr:rowOff>154781</xdr:rowOff>
    </xdr:from>
    <xdr:to>
      <xdr:col>21</xdr:col>
      <xdr:colOff>70310</xdr:colOff>
      <xdr:row>27</xdr:row>
      <xdr:rowOff>111468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4"/>
  <sheetViews>
    <sheetView tabSelected="1"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27</v>
      </c>
      <c r="E1" s="13"/>
      <c r="F1" s="3"/>
    </row>
    <row r="2" spans="1:9" ht="18" x14ac:dyDescent="0.25">
      <c r="C2" s="4" t="s">
        <v>3</v>
      </c>
      <c r="D2" s="11" t="s">
        <v>133</v>
      </c>
      <c r="E2" s="2" t="s">
        <v>4</v>
      </c>
    </row>
    <row r="3" spans="1:9" ht="18" x14ac:dyDescent="0.25">
      <c r="C3" s="4" t="s">
        <v>31</v>
      </c>
      <c r="D3" s="11" t="s">
        <v>151</v>
      </c>
      <c r="E3" s="2" t="s">
        <v>4</v>
      </c>
      <c r="F3" s="5"/>
    </row>
    <row r="4" spans="1:9" ht="18" x14ac:dyDescent="0.25">
      <c r="C4" s="4" t="s">
        <v>32</v>
      </c>
      <c r="D4" s="11" t="s">
        <v>152</v>
      </c>
      <c r="E4" s="2" t="s">
        <v>4</v>
      </c>
      <c r="F4" s="5"/>
    </row>
    <row r="5" spans="1:9" x14ac:dyDescent="0.25">
      <c r="C5" s="4" t="s">
        <v>33</v>
      </c>
      <c r="D5" s="19">
        <f>(D4/D3)*100</f>
        <v>3.0314802411252511</v>
      </c>
      <c r="E5" s="2" t="s">
        <v>2</v>
      </c>
      <c r="F5" s="5"/>
    </row>
    <row r="6" spans="1:9" x14ac:dyDescent="0.25">
      <c r="C6" s="4" t="s">
        <v>6</v>
      </c>
      <c r="D6" s="12">
        <v>16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B11" s="15"/>
      <c r="C11" s="30">
        <v>223</v>
      </c>
      <c r="D11" s="34">
        <v>147</v>
      </c>
      <c r="E11" s="26">
        <f t="shared" ref="E11:E26" si="0">(D11-$D$3)/$D$4</f>
        <v>-0.50817498895272017</v>
      </c>
      <c r="F11" s="20">
        <f t="shared" ref="F11:F26" si="1">((D11-D$2)/D$2)*100</f>
        <v>-1.4084507042253482</v>
      </c>
      <c r="H11" s="14">
        <f t="shared" ref="H11:H20" si="2">(100+F11)/100</f>
        <v>0.9859154929577465</v>
      </c>
      <c r="I11" s="2">
        <f t="shared" ref="I11:I26" si="3">1+($D$3-$D$2)/$D$2</f>
        <v>1.0013413816230718</v>
      </c>
    </row>
    <row r="12" spans="1:9" x14ac:dyDescent="0.25">
      <c r="B12" s="15"/>
      <c r="C12" s="30">
        <v>225</v>
      </c>
      <c r="D12" s="34">
        <v>150</v>
      </c>
      <c r="E12" s="26">
        <f t="shared" si="0"/>
        <v>0.15466195315952025</v>
      </c>
      <c r="F12" s="20">
        <f t="shared" si="1"/>
        <v>0.60362173038229761</v>
      </c>
      <c r="H12" s="14">
        <f t="shared" si="2"/>
        <v>1.0060362173038231</v>
      </c>
      <c r="I12" s="2">
        <f t="shared" si="3"/>
        <v>1.0013413816230718</v>
      </c>
    </row>
    <row r="13" spans="1:9" x14ac:dyDescent="0.25">
      <c r="B13" s="15"/>
      <c r="C13" s="30">
        <v>295</v>
      </c>
      <c r="D13" s="34">
        <v>145</v>
      </c>
      <c r="E13" s="26">
        <f t="shared" si="0"/>
        <v>-0.95006628369421375</v>
      </c>
      <c r="F13" s="20">
        <f t="shared" si="1"/>
        <v>-2.7498323272971121</v>
      </c>
      <c r="H13" s="14">
        <f t="shared" si="2"/>
        <v>0.97250167672702892</v>
      </c>
      <c r="I13" s="2">
        <f t="shared" si="3"/>
        <v>1.0013413816230718</v>
      </c>
    </row>
    <row r="14" spans="1:9" x14ac:dyDescent="0.25">
      <c r="B14" s="15"/>
      <c r="C14" s="30">
        <v>339</v>
      </c>
      <c r="D14" s="34">
        <v>155</v>
      </c>
      <c r="E14" s="26">
        <f t="shared" si="0"/>
        <v>1.2593901900132543</v>
      </c>
      <c r="F14" s="20">
        <f t="shared" si="1"/>
        <v>3.9570757880617076</v>
      </c>
      <c r="H14" s="14">
        <f t="shared" si="2"/>
        <v>1.039570757880617</v>
      </c>
      <c r="I14" s="2">
        <f t="shared" si="3"/>
        <v>1.0013413816230718</v>
      </c>
    </row>
    <row r="15" spans="1:9" x14ac:dyDescent="0.25">
      <c r="A15" s="8"/>
      <c r="B15" s="17"/>
      <c r="C15" s="30">
        <v>428</v>
      </c>
      <c r="D15" s="34">
        <v>150</v>
      </c>
      <c r="E15" s="26">
        <f t="shared" si="0"/>
        <v>0.15466195315952025</v>
      </c>
      <c r="F15" s="20">
        <f t="shared" si="1"/>
        <v>0.60362173038229761</v>
      </c>
      <c r="H15" s="14">
        <f t="shared" si="2"/>
        <v>1.0060362173038231</v>
      </c>
      <c r="I15" s="2">
        <f t="shared" si="3"/>
        <v>1.0013413816230718</v>
      </c>
    </row>
    <row r="16" spans="1:9" x14ac:dyDescent="0.25">
      <c r="C16" s="30">
        <v>446</v>
      </c>
      <c r="D16" s="34">
        <v>149</v>
      </c>
      <c r="E16" s="26">
        <f t="shared" si="0"/>
        <v>-6.6283694211226554E-2</v>
      </c>
      <c r="F16" s="20">
        <f t="shared" si="1"/>
        <v>-6.7069081153584384E-2</v>
      </c>
      <c r="H16" s="14">
        <f t="shared" si="2"/>
        <v>0.99932930918846408</v>
      </c>
      <c r="I16" s="2">
        <f t="shared" si="3"/>
        <v>1.0013413816230718</v>
      </c>
    </row>
    <row r="17" spans="3:9" x14ac:dyDescent="0.25">
      <c r="C17" s="30">
        <v>484</v>
      </c>
      <c r="D17" s="34">
        <v>148</v>
      </c>
      <c r="E17" s="26">
        <f t="shared" si="0"/>
        <v>-0.28722934158197339</v>
      </c>
      <c r="F17" s="20">
        <f t="shared" si="1"/>
        <v>-0.73775989268946629</v>
      </c>
      <c r="H17" s="14">
        <f t="shared" si="2"/>
        <v>0.99262240107310529</v>
      </c>
      <c r="I17" s="2">
        <f t="shared" si="3"/>
        <v>1.0013413816230718</v>
      </c>
    </row>
    <row r="18" spans="3:9" x14ac:dyDescent="0.25">
      <c r="C18" s="30">
        <v>509</v>
      </c>
      <c r="D18" s="34">
        <v>153</v>
      </c>
      <c r="E18" s="26">
        <f t="shared" si="0"/>
        <v>0.81749889527176067</v>
      </c>
      <c r="F18" s="20">
        <f t="shared" si="1"/>
        <v>2.6156941649899434</v>
      </c>
      <c r="H18" s="14">
        <f t="shared" si="2"/>
        <v>1.0261569416498995</v>
      </c>
      <c r="I18" s="2">
        <f t="shared" si="3"/>
        <v>1.0013413816230718</v>
      </c>
    </row>
    <row r="19" spans="3:9" x14ac:dyDescent="0.25">
      <c r="C19" s="31">
        <v>512</v>
      </c>
      <c r="D19" s="34">
        <v>143</v>
      </c>
      <c r="E19" s="26">
        <f t="shared" si="0"/>
        <v>-1.3919575784357074</v>
      </c>
      <c r="F19" s="20">
        <f t="shared" si="1"/>
        <v>-4.0912139503688767</v>
      </c>
      <c r="H19" s="14">
        <f t="shared" si="2"/>
        <v>0.95908786049631123</v>
      </c>
      <c r="I19" s="2">
        <f t="shared" si="3"/>
        <v>1.0013413816230718</v>
      </c>
    </row>
    <row r="20" spans="3:9" x14ac:dyDescent="0.25">
      <c r="C20" s="30">
        <v>579</v>
      </c>
      <c r="D20" s="34">
        <v>155</v>
      </c>
      <c r="E20" s="26">
        <f t="shared" si="0"/>
        <v>1.2593901900132543</v>
      </c>
      <c r="F20" s="20">
        <f t="shared" si="1"/>
        <v>3.9570757880617076</v>
      </c>
      <c r="H20" s="14">
        <f t="shared" si="2"/>
        <v>1.039570757880617</v>
      </c>
      <c r="I20" s="2">
        <f t="shared" si="3"/>
        <v>1.0013413816230718</v>
      </c>
    </row>
    <row r="21" spans="3:9" x14ac:dyDescent="0.25">
      <c r="C21" s="30">
        <v>591</v>
      </c>
      <c r="D21" s="34">
        <v>144</v>
      </c>
      <c r="E21" s="26">
        <f t="shared" si="0"/>
        <v>-1.1710119310649605</v>
      </c>
      <c r="F21" s="20">
        <f t="shared" si="1"/>
        <v>-3.4205231388329942</v>
      </c>
      <c r="H21" s="14">
        <f t="shared" ref="H21:H24" si="4">(100+F21)/100</f>
        <v>0.96579476861167013</v>
      </c>
      <c r="I21" s="2">
        <f t="shared" si="3"/>
        <v>1.0013413816230718</v>
      </c>
    </row>
    <row r="22" spans="3:9" x14ac:dyDescent="0.25">
      <c r="C22" s="30">
        <v>615</v>
      </c>
      <c r="D22" s="34">
        <v>145</v>
      </c>
      <c r="E22" s="26">
        <f t="shared" si="0"/>
        <v>-0.95006628369421375</v>
      </c>
      <c r="F22" s="20">
        <f t="shared" si="1"/>
        <v>-2.7498323272971121</v>
      </c>
      <c r="H22" s="14">
        <f t="shared" si="4"/>
        <v>0.97250167672702892</v>
      </c>
      <c r="I22" s="2">
        <f t="shared" si="3"/>
        <v>1.0013413816230718</v>
      </c>
    </row>
    <row r="23" spans="3:9" x14ac:dyDescent="0.25">
      <c r="C23" s="30">
        <v>644</v>
      </c>
      <c r="D23" s="34">
        <v>164</v>
      </c>
      <c r="E23" s="28">
        <f t="shared" si="0"/>
        <v>3.2479010163499757</v>
      </c>
      <c r="F23" s="20">
        <f t="shared" si="1"/>
        <v>9.9932930918846452</v>
      </c>
      <c r="H23" s="14">
        <f t="shared" si="4"/>
        <v>1.0999329309188466</v>
      </c>
      <c r="I23" s="2">
        <f t="shared" si="3"/>
        <v>1.0013413816230718</v>
      </c>
    </row>
    <row r="24" spans="3:9" x14ac:dyDescent="0.25">
      <c r="C24" s="30">
        <v>689</v>
      </c>
      <c r="D24" s="34">
        <v>149</v>
      </c>
      <c r="E24" s="26">
        <f t="shared" si="0"/>
        <v>-6.6283694211226554E-2</v>
      </c>
      <c r="F24" s="20">
        <f t="shared" si="1"/>
        <v>-6.7069081153584384E-2</v>
      </c>
      <c r="H24" s="14">
        <f t="shared" si="4"/>
        <v>0.99932930918846408</v>
      </c>
      <c r="I24" s="2">
        <f t="shared" si="3"/>
        <v>1.0013413816230718</v>
      </c>
    </row>
    <row r="25" spans="3:9" x14ac:dyDescent="0.25">
      <c r="C25" s="30">
        <v>744</v>
      </c>
      <c r="D25" s="34">
        <v>150</v>
      </c>
      <c r="E25" s="26">
        <f t="shared" si="0"/>
        <v>0.15466195315952025</v>
      </c>
      <c r="F25" s="20">
        <f t="shared" si="1"/>
        <v>0.60362173038229761</v>
      </c>
      <c r="H25" s="14">
        <f t="shared" ref="H25:H26" si="5">(100+F25)/100</f>
        <v>1.0060362173038231</v>
      </c>
      <c r="I25" s="2">
        <f t="shared" si="3"/>
        <v>1.0013413816230718</v>
      </c>
    </row>
    <row r="26" spans="3:9" x14ac:dyDescent="0.25">
      <c r="C26" s="30">
        <v>904</v>
      </c>
      <c r="D26" s="34">
        <v>150</v>
      </c>
      <c r="E26" s="26">
        <f t="shared" si="0"/>
        <v>0.15466195315952025</v>
      </c>
      <c r="F26" s="20">
        <f t="shared" si="1"/>
        <v>0.60362173038229761</v>
      </c>
      <c r="H26" s="14">
        <f t="shared" si="5"/>
        <v>1.0060362173038231</v>
      </c>
      <c r="I26" s="2">
        <f t="shared" si="3"/>
        <v>1.0013413816230718</v>
      </c>
    </row>
    <row r="33" spans="3:8" x14ac:dyDescent="0.25">
      <c r="C33" s="1"/>
      <c r="E33" s="1"/>
      <c r="F33" s="1"/>
    </row>
    <row r="37" spans="3:8" x14ac:dyDescent="0.25">
      <c r="C37" s="1"/>
      <c r="E37" s="1"/>
      <c r="F37" s="1"/>
    </row>
    <row r="39" spans="3:8" x14ac:dyDescent="0.25">
      <c r="E39" s="1"/>
      <c r="F39" s="1"/>
    </row>
    <row r="40" spans="3:8" x14ac:dyDescent="0.25">
      <c r="E40" s="1"/>
      <c r="F40" s="1"/>
    </row>
    <row r="41" spans="3:8" x14ac:dyDescent="0.25">
      <c r="E41" s="1"/>
      <c r="F41" s="1"/>
    </row>
    <row r="42" spans="3:8" x14ac:dyDescent="0.25">
      <c r="E42" s="1"/>
      <c r="F42" s="1"/>
    </row>
    <row r="43" spans="3:8" x14ac:dyDescent="0.25">
      <c r="E43" s="1"/>
      <c r="F43" s="1"/>
    </row>
    <row r="44" spans="3:8" x14ac:dyDescent="0.25">
      <c r="C44" s="1"/>
      <c r="F44" s="1"/>
      <c r="G44" s="1"/>
      <c r="H44" s="2" t="s">
        <v>1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26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37</v>
      </c>
      <c r="E1" s="13"/>
      <c r="F1" s="3"/>
    </row>
    <row r="2" spans="1:9" ht="18" x14ac:dyDescent="0.25">
      <c r="C2" s="4" t="s">
        <v>3</v>
      </c>
      <c r="D2" s="10" t="s">
        <v>142</v>
      </c>
      <c r="E2" s="2" t="s">
        <v>4</v>
      </c>
    </row>
    <row r="3" spans="1:9" ht="18" x14ac:dyDescent="0.25">
      <c r="C3" s="4" t="s">
        <v>31</v>
      </c>
      <c r="D3" s="10" t="s">
        <v>169</v>
      </c>
      <c r="E3" s="2" t="s">
        <v>4</v>
      </c>
      <c r="F3" s="5"/>
    </row>
    <row r="4" spans="1:9" ht="18" x14ac:dyDescent="0.25">
      <c r="C4" s="4" t="s">
        <v>32</v>
      </c>
      <c r="D4" s="10" t="s">
        <v>170</v>
      </c>
      <c r="E4" s="2" t="s">
        <v>4</v>
      </c>
      <c r="F4" s="5"/>
    </row>
    <row r="5" spans="1:9" x14ac:dyDescent="0.25">
      <c r="C5" s="4" t="s">
        <v>33</v>
      </c>
      <c r="D5" s="19">
        <f>(D4/D3)*100</f>
        <v>12.476851851851851</v>
      </c>
      <c r="E5" s="2" t="s">
        <v>2</v>
      </c>
      <c r="F5" s="5"/>
    </row>
    <row r="6" spans="1:9" x14ac:dyDescent="0.25">
      <c r="C6" s="4" t="s">
        <v>6</v>
      </c>
      <c r="D6" s="12">
        <v>16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36"/>
      <c r="C11" s="32">
        <v>223</v>
      </c>
      <c r="D11" s="35" t="s">
        <v>199</v>
      </c>
      <c r="E11" s="26">
        <f t="shared" ref="E11:E24" si="0">(D11-$D$3)/$D$4</f>
        <v>1.1069882498453922</v>
      </c>
      <c r="F11" s="7">
        <f>((D11-D$2)/D$2)*100</f>
        <v>23.327759197324404</v>
      </c>
      <c r="H11" s="14">
        <f t="shared" ref="H11:H20" si="1">(100+F11)/100</f>
        <v>1.2332775919732442</v>
      </c>
      <c r="I11" s="2">
        <f t="shared" ref="I11:I26" si="2">1+($D$3-$D$2)/$D$2</f>
        <v>1.0836120401337792</v>
      </c>
    </row>
    <row r="12" spans="1:9" x14ac:dyDescent="0.25">
      <c r="A12" s="8"/>
      <c r="B12" s="36"/>
      <c r="C12" s="32">
        <v>225</v>
      </c>
      <c r="D12" s="35" t="s">
        <v>200</v>
      </c>
      <c r="E12" s="26">
        <f t="shared" si="0"/>
        <v>-0.28447742733457071</v>
      </c>
      <c r="F12" s="7">
        <f t="shared" ref="F12:F24" si="3">((D12-D$2)/D$2)*100</f>
        <v>4.5150501672240733</v>
      </c>
      <c r="H12" s="14">
        <f t="shared" si="1"/>
        <v>1.0451505016722407</v>
      </c>
      <c r="I12" s="2">
        <f t="shared" si="2"/>
        <v>1.0836120401337792</v>
      </c>
    </row>
    <row r="13" spans="1:9" x14ac:dyDescent="0.25">
      <c r="B13" s="36"/>
      <c r="C13" s="32">
        <v>295</v>
      </c>
      <c r="D13" s="35" t="s">
        <v>201</v>
      </c>
      <c r="E13" s="26">
        <f t="shared" si="0"/>
        <v>0.79777365491651153</v>
      </c>
      <c r="F13" s="7">
        <f t="shared" si="3"/>
        <v>19.147157190635443</v>
      </c>
      <c r="H13" s="14">
        <f t="shared" si="1"/>
        <v>1.1914715719063544</v>
      </c>
      <c r="I13" s="2">
        <f t="shared" si="2"/>
        <v>1.0836120401337792</v>
      </c>
    </row>
    <row r="14" spans="1:9" x14ac:dyDescent="0.25">
      <c r="B14" s="36"/>
      <c r="C14" s="32">
        <v>339</v>
      </c>
      <c r="D14" s="35" t="s">
        <v>202</v>
      </c>
      <c r="E14" s="37">
        <f t="shared" si="0"/>
        <v>-3.2838589981447126</v>
      </c>
      <c r="F14" s="7">
        <f t="shared" si="3"/>
        <v>-36.036789297658864</v>
      </c>
      <c r="H14" s="14">
        <f t="shared" si="1"/>
        <v>0.63963210702341133</v>
      </c>
      <c r="I14" s="2">
        <f t="shared" si="2"/>
        <v>1.0836120401337792</v>
      </c>
    </row>
    <row r="15" spans="1:9" x14ac:dyDescent="0.25">
      <c r="B15" s="36"/>
      <c r="C15" s="32">
        <v>428</v>
      </c>
      <c r="D15" s="35" t="s">
        <v>203</v>
      </c>
      <c r="E15" s="26">
        <f t="shared" si="0"/>
        <v>0.39579468150896646</v>
      </c>
      <c r="F15" s="7">
        <f t="shared" si="3"/>
        <v>13.712374581939788</v>
      </c>
      <c r="H15" s="14">
        <f t="shared" si="1"/>
        <v>1.1371237458193979</v>
      </c>
      <c r="I15" s="2">
        <f t="shared" si="2"/>
        <v>1.0836120401337792</v>
      </c>
    </row>
    <row r="16" spans="1:9" x14ac:dyDescent="0.25">
      <c r="B16" s="36"/>
      <c r="C16" s="32">
        <v>446</v>
      </c>
      <c r="D16" s="35" t="s">
        <v>204</v>
      </c>
      <c r="E16" s="26">
        <f t="shared" si="0"/>
        <v>-0.43908472479901106</v>
      </c>
      <c r="F16" s="7">
        <f t="shared" si="3"/>
        <v>2.4247491638795915</v>
      </c>
      <c r="H16" s="14">
        <f t="shared" si="1"/>
        <v>1.024247491638796</v>
      </c>
      <c r="I16" s="2">
        <f t="shared" si="2"/>
        <v>1.0836120401337792</v>
      </c>
    </row>
    <row r="17" spans="2:9" x14ac:dyDescent="0.25">
      <c r="B17" s="36"/>
      <c r="C17" s="32">
        <v>484</v>
      </c>
      <c r="D17" s="35" t="s">
        <v>205</v>
      </c>
      <c r="E17" s="26">
        <f t="shared" si="0"/>
        <v>-0.34632034632034664</v>
      </c>
      <c r="F17" s="7">
        <f t="shared" si="3"/>
        <v>3.678929765886283</v>
      </c>
      <c r="H17" s="14">
        <f t="shared" si="1"/>
        <v>1.0367892976588629</v>
      </c>
      <c r="I17" s="2">
        <f t="shared" si="2"/>
        <v>1.0836120401337792</v>
      </c>
    </row>
    <row r="18" spans="2:9" x14ac:dyDescent="0.25">
      <c r="B18" s="36"/>
      <c r="C18" s="32">
        <v>509</v>
      </c>
      <c r="D18" s="35" t="s">
        <v>206</v>
      </c>
      <c r="E18" s="26">
        <f t="shared" si="0"/>
        <v>-0.53184910327767543</v>
      </c>
      <c r="F18" s="7">
        <f t="shared" si="3"/>
        <v>1.1705685618728996</v>
      </c>
      <c r="H18" s="14">
        <f t="shared" si="1"/>
        <v>1.011705685618729</v>
      </c>
      <c r="I18" s="2">
        <f t="shared" si="2"/>
        <v>1.0836120401337792</v>
      </c>
    </row>
    <row r="19" spans="2:9" x14ac:dyDescent="0.25">
      <c r="B19" s="36"/>
      <c r="C19" s="33">
        <v>512</v>
      </c>
      <c r="D19" s="35" t="s">
        <v>207</v>
      </c>
      <c r="E19" s="26">
        <f t="shared" si="0"/>
        <v>-9.8948670377241893E-2</v>
      </c>
      <c r="F19" s="7">
        <f t="shared" si="3"/>
        <v>7.0234113712374562</v>
      </c>
      <c r="H19" s="14">
        <f t="shared" si="1"/>
        <v>1.0702341137123745</v>
      </c>
      <c r="I19" s="2">
        <f t="shared" si="2"/>
        <v>1.0836120401337792</v>
      </c>
    </row>
    <row r="20" spans="2:9" x14ac:dyDescent="0.25">
      <c r="B20" s="36"/>
      <c r="C20" s="32">
        <v>579</v>
      </c>
      <c r="D20" s="35" t="s">
        <v>208</v>
      </c>
      <c r="E20" s="26">
        <f t="shared" si="0"/>
        <v>-0.87198515769944351</v>
      </c>
      <c r="F20" s="7">
        <f t="shared" si="3"/>
        <v>-3.4280936454849509</v>
      </c>
      <c r="H20" s="14">
        <f t="shared" si="1"/>
        <v>0.96571906354515047</v>
      </c>
      <c r="I20" s="2">
        <f t="shared" si="2"/>
        <v>1.0836120401337792</v>
      </c>
    </row>
    <row r="21" spans="2:9" x14ac:dyDescent="0.25">
      <c r="B21" s="36"/>
      <c r="C21" s="32">
        <v>591</v>
      </c>
      <c r="D21" s="35" t="s">
        <v>209</v>
      </c>
      <c r="E21" s="26">
        <f t="shared" si="0"/>
        <v>0.21026592455163876</v>
      </c>
      <c r="F21" s="7">
        <f t="shared" si="3"/>
        <v>11.204013377926419</v>
      </c>
      <c r="H21" s="14">
        <f t="shared" ref="H21:H24" si="4">(100+F21)/100</f>
        <v>1.1120401337792643</v>
      </c>
      <c r="I21" s="2">
        <f t="shared" si="2"/>
        <v>1.0836120401337792</v>
      </c>
    </row>
    <row r="22" spans="2:9" x14ac:dyDescent="0.25">
      <c r="B22" s="36"/>
      <c r="C22" s="32">
        <v>615</v>
      </c>
      <c r="D22" s="35" t="s">
        <v>210</v>
      </c>
      <c r="E22" s="26">
        <f t="shared" si="0"/>
        <v>-1.3358070500927646</v>
      </c>
      <c r="F22" s="7">
        <f t="shared" si="3"/>
        <v>-9.6989966555183944</v>
      </c>
      <c r="G22" s="1"/>
      <c r="H22" s="14">
        <f t="shared" si="4"/>
        <v>0.90301003344481601</v>
      </c>
      <c r="I22" s="2">
        <f t="shared" si="2"/>
        <v>1.0836120401337792</v>
      </c>
    </row>
    <row r="23" spans="2:9" x14ac:dyDescent="0.25">
      <c r="B23" s="36"/>
      <c r="C23" s="32">
        <v>644</v>
      </c>
      <c r="D23" s="35" t="s">
        <v>211</v>
      </c>
      <c r="E23" s="26">
        <f t="shared" si="0"/>
        <v>0.64316635745207118</v>
      </c>
      <c r="F23" s="7">
        <f t="shared" si="3"/>
        <v>17.056856187290961</v>
      </c>
      <c r="H23" s="14">
        <f t="shared" si="4"/>
        <v>1.1705685618729096</v>
      </c>
      <c r="I23" s="2">
        <f t="shared" si="2"/>
        <v>1.0836120401337792</v>
      </c>
    </row>
    <row r="24" spans="2:9" x14ac:dyDescent="0.25">
      <c r="B24" s="36"/>
      <c r="C24" s="32">
        <v>689</v>
      </c>
      <c r="D24" s="35" t="s">
        <v>212</v>
      </c>
      <c r="E24" s="26">
        <f t="shared" si="0"/>
        <v>-0.90290661719233201</v>
      </c>
      <c r="F24" s="7">
        <f t="shared" si="3"/>
        <v>-3.8461538461538534</v>
      </c>
      <c r="H24" s="14">
        <f t="shared" si="4"/>
        <v>0.96153846153846145</v>
      </c>
      <c r="I24" s="2">
        <f t="shared" si="2"/>
        <v>1.0836120401337792</v>
      </c>
    </row>
    <row r="25" spans="2:9" x14ac:dyDescent="0.25">
      <c r="B25" s="36"/>
      <c r="C25" s="32">
        <v>744</v>
      </c>
      <c r="D25" s="35" t="s">
        <v>211</v>
      </c>
      <c r="E25" s="26">
        <f t="shared" ref="E25:E26" si="5">(D25-$D$3)/$D$4</f>
        <v>0.64316635745207118</v>
      </c>
      <c r="F25" s="7">
        <f t="shared" ref="F25:F26" si="6">((D25-D$2)/D$2)*100</f>
        <v>17.056856187290961</v>
      </c>
      <c r="H25" s="14">
        <f t="shared" ref="H25:H26" si="7">(100+F25)/100</f>
        <v>1.1705685618729096</v>
      </c>
      <c r="I25" s="2">
        <f t="shared" si="2"/>
        <v>1.0836120401337792</v>
      </c>
    </row>
    <row r="26" spans="2:9" x14ac:dyDescent="0.25">
      <c r="B26" s="36"/>
      <c r="C26" s="32">
        <v>904</v>
      </c>
      <c r="D26" s="35" t="s">
        <v>213</v>
      </c>
      <c r="E26" s="26">
        <f t="shared" si="5"/>
        <v>-1.3976499690785416</v>
      </c>
      <c r="F26" s="7">
        <f t="shared" si="6"/>
        <v>-10.535117056856199</v>
      </c>
      <c r="H26" s="14">
        <f t="shared" si="7"/>
        <v>0.89464882943143809</v>
      </c>
      <c r="I26" s="2">
        <f t="shared" si="2"/>
        <v>1.0836120401337792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6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10</v>
      </c>
      <c r="E1" s="13"/>
      <c r="F1" s="3"/>
    </row>
    <row r="2" spans="1:9" ht="18" x14ac:dyDescent="0.25">
      <c r="C2" s="4" t="s">
        <v>3</v>
      </c>
      <c r="D2" s="10" t="s">
        <v>143</v>
      </c>
      <c r="E2" s="2" t="s">
        <v>4</v>
      </c>
    </row>
    <row r="3" spans="1:9" ht="18" x14ac:dyDescent="0.25">
      <c r="C3" s="4" t="s">
        <v>31</v>
      </c>
      <c r="D3" s="10" t="s">
        <v>171</v>
      </c>
      <c r="E3" s="2" t="s">
        <v>4</v>
      </c>
      <c r="F3" s="5"/>
    </row>
    <row r="4" spans="1:9" ht="18" x14ac:dyDescent="0.25">
      <c r="C4" s="4" t="s">
        <v>32</v>
      </c>
      <c r="D4" s="10" t="s">
        <v>172</v>
      </c>
      <c r="E4" s="2" t="s">
        <v>4</v>
      </c>
      <c r="F4" s="5"/>
    </row>
    <row r="5" spans="1:9" x14ac:dyDescent="0.25">
      <c r="C5" s="4" t="s">
        <v>33</v>
      </c>
      <c r="D5" s="19">
        <f>(D4/D3)*100</f>
        <v>3.1644558094933677</v>
      </c>
      <c r="E5" s="2" t="s">
        <v>2</v>
      </c>
      <c r="F5" s="5"/>
    </row>
    <row r="6" spans="1:9" x14ac:dyDescent="0.25">
      <c r="C6" s="4" t="s">
        <v>6</v>
      </c>
      <c r="D6" s="12">
        <v>16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2">
        <v>223</v>
      </c>
      <c r="D11" s="34">
        <v>65.8</v>
      </c>
      <c r="E11" s="26">
        <f t="shared" ref="E11:E24" si="0">(D11-$D$3)/$D$4</f>
        <v>1.6313131313131297</v>
      </c>
      <c r="F11" s="7">
        <f t="shared" ref="F11:F24" si="1">((D11-D$2)/D$2)*100</f>
        <v>3.394091766184784</v>
      </c>
      <c r="H11" s="14">
        <f t="shared" ref="H11:H20" si="2">(100+F11)/100</f>
        <v>1.0339409176618479</v>
      </c>
      <c r="I11" s="2">
        <f t="shared" ref="I11:I26" si="3">1+($D$3-$D$2)/$D$2</f>
        <v>0.98318667504714019</v>
      </c>
    </row>
    <row r="12" spans="1:9" x14ac:dyDescent="0.25">
      <c r="A12" s="8"/>
      <c r="B12" s="8"/>
      <c r="C12" s="32">
        <v>225</v>
      </c>
      <c r="D12" s="34">
        <v>61.5</v>
      </c>
      <c r="E12" s="26">
        <f t="shared" si="0"/>
        <v>-0.54040404040404055</v>
      </c>
      <c r="F12" s="7">
        <f t="shared" si="1"/>
        <v>-3.3626649905719681</v>
      </c>
      <c r="H12" s="14">
        <f t="shared" si="2"/>
        <v>0.96637335009428027</v>
      </c>
      <c r="I12" s="2">
        <f t="shared" si="3"/>
        <v>0.98318667504714019</v>
      </c>
    </row>
    <row r="13" spans="1:9" x14ac:dyDescent="0.25">
      <c r="C13" s="32">
        <v>295</v>
      </c>
      <c r="D13" s="34">
        <v>65.8</v>
      </c>
      <c r="E13" s="26">
        <f t="shared" si="0"/>
        <v>1.6313131313131297</v>
      </c>
      <c r="F13" s="7">
        <f t="shared" si="1"/>
        <v>3.394091766184784</v>
      </c>
      <c r="H13" s="14">
        <f t="shared" si="2"/>
        <v>1.0339409176618479</v>
      </c>
      <c r="I13" s="2">
        <f t="shared" si="3"/>
        <v>0.98318667504714019</v>
      </c>
    </row>
    <row r="14" spans="1:9" x14ac:dyDescent="0.25">
      <c r="C14" s="32">
        <v>339</v>
      </c>
      <c r="D14" s="34">
        <v>62</v>
      </c>
      <c r="E14" s="26">
        <f t="shared" si="0"/>
        <v>-0.28787878787878801</v>
      </c>
      <c r="F14" s="7">
        <f t="shared" si="1"/>
        <v>-2.5769956002514154</v>
      </c>
      <c r="H14" s="14">
        <f t="shared" si="2"/>
        <v>0.97423004399748581</v>
      </c>
      <c r="I14" s="2">
        <f t="shared" si="3"/>
        <v>0.98318667504714019</v>
      </c>
    </row>
    <row r="15" spans="1:9" x14ac:dyDescent="0.25">
      <c r="C15" s="32">
        <v>428</v>
      </c>
      <c r="D15" s="34">
        <v>64</v>
      </c>
      <c r="E15" s="26">
        <f t="shared" si="0"/>
        <v>0.7222222222222221</v>
      </c>
      <c r="F15" s="7">
        <f t="shared" si="1"/>
        <v>0.56568196103079726</v>
      </c>
      <c r="H15" s="14">
        <f t="shared" si="2"/>
        <v>1.005656819610308</v>
      </c>
      <c r="I15" s="2">
        <f t="shared" si="3"/>
        <v>0.98318667504714019</v>
      </c>
    </row>
    <row r="16" spans="1:9" x14ac:dyDescent="0.25">
      <c r="C16" s="32">
        <v>446</v>
      </c>
      <c r="D16" s="34">
        <v>62.6</v>
      </c>
      <c r="E16" s="26">
        <f t="shared" si="0"/>
        <v>1.5151515151515726E-2</v>
      </c>
      <c r="F16" s="7">
        <f t="shared" si="1"/>
        <v>-1.6341923318667488</v>
      </c>
      <c r="H16" s="14">
        <f t="shared" si="2"/>
        <v>0.98365807668133254</v>
      </c>
      <c r="I16" s="2">
        <f t="shared" si="3"/>
        <v>0.98318667504714019</v>
      </c>
    </row>
    <row r="17" spans="3:9" x14ac:dyDescent="0.25">
      <c r="C17" s="32">
        <v>484</v>
      </c>
      <c r="D17" s="34">
        <v>62</v>
      </c>
      <c r="E17" s="26">
        <f t="shared" si="0"/>
        <v>-0.28787878787878801</v>
      </c>
      <c r="F17" s="7">
        <f t="shared" si="1"/>
        <v>-2.5769956002514154</v>
      </c>
      <c r="H17" s="14">
        <f t="shared" si="2"/>
        <v>0.97423004399748581</v>
      </c>
      <c r="I17" s="2">
        <f t="shared" si="3"/>
        <v>0.98318667504714019</v>
      </c>
    </row>
    <row r="18" spans="3:9" x14ac:dyDescent="0.25">
      <c r="C18" s="32">
        <v>509</v>
      </c>
      <c r="D18" s="34">
        <v>62.1</v>
      </c>
      <c r="E18" s="26">
        <f t="shared" si="0"/>
        <v>-0.23737373737373679</v>
      </c>
      <c r="F18" s="7">
        <f t="shared" si="1"/>
        <v>-2.419861722187302</v>
      </c>
      <c r="H18" s="14">
        <f t="shared" si="2"/>
        <v>0.97580138277812689</v>
      </c>
      <c r="I18" s="2">
        <f t="shared" si="3"/>
        <v>0.98318667504714019</v>
      </c>
    </row>
    <row r="19" spans="3:9" x14ac:dyDescent="0.25">
      <c r="C19" s="33">
        <v>512</v>
      </c>
      <c r="D19" s="34">
        <v>62.2</v>
      </c>
      <c r="E19" s="26">
        <f t="shared" si="0"/>
        <v>-0.18686868686868557</v>
      </c>
      <c r="F19" s="7">
        <f t="shared" si="1"/>
        <v>-2.2627278441231891</v>
      </c>
      <c r="H19" s="14">
        <f t="shared" si="2"/>
        <v>0.97737272155876809</v>
      </c>
      <c r="I19" s="2">
        <f t="shared" si="3"/>
        <v>0.98318667504714019</v>
      </c>
    </row>
    <row r="20" spans="3:9" x14ac:dyDescent="0.25">
      <c r="C20" s="32">
        <v>579</v>
      </c>
      <c r="D20" s="34">
        <v>63</v>
      </c>
      <c r="E20" s="26">
        <f t="shared" si="0"/>
        <v>0.21717171717171704</v>
      </c>
      <c r="F20" s="7">
        <f t="shared" si="1"/>
        <v>-1.0056568196103088</v>
      </c>
      <c r="H20" s="14">
        <f t="shared" si="2"/>
        <v>0.98994343180389688</v>
      </c>
      <c r="I20" s="2">
        <f t="shared" si="3"/>
        <v>0.98318667504714019</v>
      </c>
    </row>
    <row r="21" spans="3:9" x14ac:dyDescent="0.25">
      <c r="C21" s="32">
        <v>591</v>
      </c>
      <c r="D21" s="34">
        <v>60</v>
      </c>
      <c r="E21" s="26">
        <f t="shared" si="0"/>
        <v>-1.2979797979797982</v>
      </c>
      <c r="F21" s="7">
        <f t="shared" si="1"/>
        <v>-5.7196731615336276</v>
      </c>
      <c r="H21" s="14">
        <f t="shared" ref="H21:H24" si="4">(100+F21)/100</f>
        <v>0.94280326838466377</v>
      </c>
      <c r="I21" s="2">
        <f t="shared" si="3"/>
        <v>0.98318667504714019</v>
      </c>
    </row>
    <row r="22" spans="3:9" x14ac:dyDescent="0.25">
      <c r="C22" s="32">
        <v>615</v>
      </c>
      <c r="D22" s="34">
        <v>62.9</v>
      </c>
      <c r="E22" s="26">
        <f t="shared" si="0"/>
        <v>0.1666666666666658</v>
      </c>
      <c r="F22" s="7">
        <f t="shared" si="1"/>
        <v>-1.1627906976744218</v>
      </c>
      <c r="G22" s="1"/>
      <c r="H22" s="14">
        <f t="shared" si="4"/>
        <v>0.98837209302325579</v>
      </c>
      <c r="I22" s="2">
        <f t="shared" si="3"/>
        <v>0.98318667504714019</v>
      </c>
    </row>
    <row r="23" spans="3:9" x14ac:dyDescent="0.25">
      <c r="C23" s="32">
        <v>644</v>
      </c>
      <c r="D23" s="34">
        <v>65</v>
      </c>
      <c r="E23" s="26">
        <f t="shared" si="0"/>
        <v>1.2272727272727271</v>
      </c>
      <c r="F23" s="7">
        <f t="shared" si="1"/>
        <v>2.1370207416719036</v>
      </c>
      <c r="H23" s="14">
        <f t="shared" si="4"/>
        <v>1.021370207416719</v>
      </c>
      <c r="I23" s="2">
        <f t="shared" si="3"/>
        <v>0.98318667504714019</v>
      </c>
    </row>
    <row r="24" spans="3:9" x14ac:dyDescent="0.25">
      <c r="C24" s="32">
        <v>689</v>
      </c>
      <c r="D24" s="34">
        <v>59.1</v>
      </c>
      <c r="E24" s="26">
        <f t="shared" si="0"/>
        <v>-1.7525252525252519</v>
      </c>
      <c r="F24" s="7">
        <f t="shared" si="1"/>
        <v>-7.1338780641106219</v>
      </c>
      <c r="H24" s="14">
        <f t="shared" si="4"/>
        <v>0.92866121935889379</v>
      </c>
      <c r="I24" s="2">
        <f t="shared" si="3"/>
        <v>0.98318667504714019</v>
      </c>
    </row>
    <row r="25" spans="3:9" x14ac:dyDescent="0.25">
      <c r="C25" s="32">
        <v>744</v>
      </c>
      <c r="D25" s="34">
        <v>61.9</v>
      </c>
      <c r="E25" s="26">
        <f t="shared" ref="E25:E26" si="5">(D25-$D$3)/$D$4</f>
        <v>-0.33838383838383923</v>
      </c>
      <c r="F25" s="7">
        <f t="shared" ref="F25:F26" si="6">((D25-D$2)/D$2)*100</f>
        <v>-2.7341294783155279</v>
      </c>
      <c r="H25" s="14">
        <f t="shared" ref="H25:H26" si="7">(100+F25)/100</f>
        <v>0.97265870521684472</v>
      </c>
      <c r="I25" s="2">
        <f t="shared" si="3"/>
        <v>0.98318667504714019</v>
      </c>
    </row>
    <row r="26" spans="3:9" x14ac:dyDescent="0.25">
      <c r="C26" s="32">
        <v>904</v>
      </c>
      <c r="D26" s="34">
        <v>61.2</v>
      </c>
      <c r="E26" s="26">
        <f t="shared" si="5"/>
        <v>-0.6919191919191906</v>
      </c>
      <c r="F26" s="7">
        <f t="shared" si="6"/>
        <v>-3.8340666247642958</v>
      </c>
      <c r="H26" s="14">
        <f t="shared" si="7"/>
        <v>0.96165933375235713</v>
      </c>
      <c r="I26" s="2">
        <f t="shared" si="3"/>
        <v>0.98318667504714019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26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23</v>
      </c>
      <c r="E1" s="13"/>
      <c r="F1" s="3"/>
    </row>
    <row r="2" spans="1:9" ht="18" x14ac:dyDescent="0.25">
      <c r="C2" s="4" t="s">
        <v>3</v>
      </c>
      <c r="D2" s="10" t="s">
        <v>144</v>
      </c>
      <c r="E2" s="2" t="s">
        <v>4</v>
      </c>
    </row>
    <row r="3" spans="1:9" ht="18" x14ac:dyDescent="0.25">
      <c r="C3" s="4" t="s">
        <v>31</v>
      </c>
      <c r="D3" s="10" t="s">
        <v>173</v>
      </c>
      <c r="E3" s="2" t="s">
        <v>4</v>
      </c>
      <c r="F3" s="5"/>
    </row>
    <row r="4" spans="1:9" ht="18" x14ac:dyDescent="0.25">
      <c r="C4" s="4" t="s">
        <v>32</v>
      </c>
      <c r="D4" s="10" t="s">
        <v>174</v>
      </c>
      <c r="E4" s="2" t="s">
        <v>4</v>
      </c>
      <c r="F4" s="5"/>
    </row>
    <row r="5" spans="1:9" x14ac:dyDescent="0.25">
      <c r="C5" s="4" t="s">
        <v>33</v>
      </c>
      <c r="D5" s="19">
        <f>(D4/D3)*100</f>
        <v>5.0214009813132883</v>
      </c>
      <c r="E5" s="2" t="s">
        <v>2</v>
      </c>
      <c r="F5" s="5"/>
    </row>
    <row r="6" spans="1:9" x14ac:dyDescent="0.25">
      <c r="C6" s="4" t="s">
        <v>6</v>
      </c>
      <c r="D6" s="12">
        <v>16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2">
        <v>223</v>
      </c>
      <c r="D11" s="34">
        <v>102</v>
      </c>
      <c r="E11" s="26">
        <f t="shared" ref="E11:E24" si="0">(D11-$D$3)/$D$4</f>
        <v>1.29106029106029</v>
      </c>
      <c r="F11" s="7">
        <f t="shared" ref="F11:F24" si="1">((D11-D$2)/D$2)*100</f>
        <v>3.9331567148970854</v>
      </c>
      <c r="H11" s="14">
        <f t="shared" ref="H11:H20" si="2">(100+F11)/100</f>
        <v>1.0393315671489709</v>
      </c>
      <c r="I11" s="2">
        <f t="shared" ref="I11:I26" si="3">1+($D$3-$D$2)/$D$2</f>
        <v>0.97605461585490128</v>
      </c>
    </row>
    <row r="12" spans="1:9" x14ac:dyDescent="0.25">
      <c r="A12" s="8"/>
      <c r="B12" s="8"/>
      <c r="C12" s="32">
        <v>225</v>
      </c>
      <c r="D12" s="34">
        <v>94.1</v>
      </c>
      <c r="E12" s="26">
        <f t="shared" si="0"/>
        <v>-0.35135135135135387</v>
      </c>
      <c r="F12" s="7">
        <f t="shared" si="1"/>
        <v>-4.116568167923381</v>
      </c>
      <c r="H12" s="14">
        <f t="shared" si="2"/>
        <v>0.95883431832076627</v>
      </c>
      <c r="I12" s="2">
        <f t="shared" si="3"/>
        <v>0.97605461585490128</v>
      </c>
    </row>
    <row r="13" spans="1:9" x14ac:dyDescent="0.25">
      <c r="C13" s="32">
        <v>295</v>
      </c>
      <c r="D13" s="34">
        <v>104</v>
      </c>
      <c r="E13" s="26">
        <f t="shared" si="0"/>
        <v>1.7068607068607058</v>
      </c>
      <c r="F13" s="7">
        <f t="shared" si="1"/>
        <v>5.9710617485225184</v>
      </c>
      <c r="H13" s="14">
        <f t="shared" si="2"/>
        <v>1.0597106174852251</v>
      </c>
      <c r="I13" s="2">
        <f t="shared" si="3"/>
        <v>0.97605461585490128</v>
      </c>
    </row>
    <row r="14" spans="1:9" x14ac:dyDescent="0.25">
      <c r="C14" s="32">
        <v>339</v>
      </c>
      <c r="D14" s="34">
        <v>85.8</v>
      </c>
      <c r="E14" s="38">
        <f t="shared" si="0"/>
        <v>-2.0769230769230789</v>
      </c>
      <c r="F14" s="7">
        <f t="shared" si="1"/>
        <v>-12.573874057468926</v>
      </c>
      <c r="H14" s="14">
        <f t="shared" si="2"/>
        <v>0.87426125942531074</v>
      </c>
      <c r="I14" s="2">
        <f t="shared" si="3"/>
        <v>0.97605461585490128</v>
      </c>
    </row>
    <row r="15" spans="1:9" x14ac:dyDescent="0.25">
      <c r="C15" s="32">
        <v>428</v>
      </c>
      <c r="D15" s="34">
        <v>99.9</v>
      </c>
      <c r="E15" s="26">
        <f t="shared" si="0"/>
        <v>0.85446985446985446</v>
      </c>
      <c r="F15" s="7">
        <f t="shared" si="1"/>
        <v>1.7933564295903863</v>
      </c>
      <c r="H15" s="14">
        <f t="shared" si="2"/>
        <v>1.017933564295904</v>
      </c>
      <c r="I15" s="2">
        <f t="shared" si="3"/>
        <v>0.97605461585490128</v>
      </c>
    </row>
    <row r="16" spans="1:9" x14ac:dyDescent="0.25">
      <c r="C16" s="32">
        <v>446</v>
      </c>
      <c r="D16" s="34">
        <v>93.8</v>
      </c>
      <c r="E16" s="26">
        <f t="shared" si="0"/>
        <v>-0.41372141372141563</v>
      </c>
      <c r="F16" s="7">
        <f t="shared" si="1"/>
        <v>-4.4222539229671929</v>
      </c>
      <c r="H16" s="14">
        <f t="shared" si="2"/>
        <v>0.9557774607703281</v>
      </c>
      <c r="I16" s="2">
        <f t="shared" si="3"/>
        <v>0.97605461585490128</v>
      </c>
    </row>
    <row r="17" spans="3:9" x14ac:dyDescent="0.25">
      <c r="C17" s="32">
        <v>484</v>
      </c>
      <c r="D17" s="34">
        <v>93.8</v>
      </c>
      <c r="E17" s="26">
        <f t="shared" si="0"/>
        <v>-0.41372141372141563</v>
      </c>
      <c r="F17" s="7">
        <f t="shared" si="1"/>
        <v>-4.4222539229671929</v>
      </c>
      <c r="H17" s="14">
        <f t="shared" si="2"/>
        <v>0.9557774607703281</v>
      </c>
      <c r="I17" s="2">
        <f t="shared" si="3"/>
        <v>0.97605461585490128</v>
      </c>
    </row>
    <row r="18" spans="3:9" x14ac:dyDescent="0.25">
      <c r="C18" s="32">
        <v>509</v>
      </c>
      <c r="D18" s="34">
        <v>96</v>
      </c>
      <c r="E18" s="26">
        <f t="shared" si="0"/>
        <v>4.3659043659042364E-2</v>
      </c>
      <c r="F18" s="7">
        <f t="shared" si="1"/>
        <v>-2.1805583859792139</v>
      </c>
      <c r="H18" s="14">
        <f t="shared" si="2"/>
        <v>0.97819441614020786</v>
      </c>
      <c r="I18" s="2">
        <f t="shared" si="3"/>
        <v>0.97605461585490128</v>
      </c>
    </row>
    <row r="19" spans="3:9" x14ac:dyDescent="0.25">
      <c r="C19" s="33">
        <v>512</v>
      </c>
      <c r="D19" s="34">
        <v>94.7</v>
      </c>
      <c r="E19" s="26">
        <f t="shared" si="0"/>
        <v>-0.22661122661122735</v>
      </c>
      <c r="F19" s="7">
        <f t="shared" si="1"/>
        <v>-3.505196657835743</v>
      </c>
      <c r="H19" s="14">
        <f t="shared" si="2"/>
        <v>0.96494803342164259</v>
      </c>
      <c r="I19" s="2">
        <f t="shared" si="3"/>
        <v>0.97605461585490128</v>
      </c>
    </row>
    <row r="20" spans="3:9" x14ac:dyDescent="0.25">
      <c r="C20" s="32">
        <v>579</v>
      </c>
      <c r="D20" s="34">
        <v>95.5</v>
      </c>
      <c r="E20" s="26">
        <f t="shared" si="0"/>
        <v>-6.0291060291061599E-2</v>
      </c>
      <c r="F20" s="7">
        <f t="shared" si="1"/>
        <v>-2.6900346443855723</v>
      </c>
      <c r="H20" s="14">
        <f t="shared" si="2"/>
        <v>0.97309965355614425</v>
      </c>
      <c r="I20" s="2">
        <f t="shared" si="3"/>
        <v>0.97605461585490128</v>
      </c>
    </row>
    <row r="21" spans="3:9" x14ac:dyDescent="0.25">
      <c r="C21" s="32">
        <v>591</v>
      </c>
      <c r="D21" s="34">
        <v>97.6</v>
      </c>
      <c r="E21" s="26">
        <f t="shared" si="0"/>
        <v>0.37629937629937382</v>
      </c>
      <c r="F21" s="7">
        <f t="shared" si="1"/>
        <v>-0.5502343590788733</v>
      </c>
      <c r="H21" s="14">
        <f t="shared" ref="H21:H24" si="4">(100+F21)/100</f>
        <v>0.99449765640921128</v>
      </c>
      <c r="I21" s="2">
        <f t="shared" si="3"/>
        <v>0.97605461585490128</v>
      </c>
    </row>
    <row r="22" spans="3:9" x14ac:dyDescent="0.25">
      <c r="C22" s="32">
        <v>615</v>
      </c>
      <c r="D22" s="34">
        <v>91.2</v>
      </c>
      <c r="E22" s="26">
        <f t="shared" si="0"/>
        <v>-0.95426195426195504</v>
      </c>
      <c r="F22" s="7">
        <f t="shared" si="1"/>
        <v>-7.071530466680251</v>
      </c>
      <c r="G22" s="1"/>
      <c r="H22" s="14">
        <f t="shared" si="4"/>
        <v>0.92928469533319746</v>
      </c>
      <c r="I22" s="2">
        <f t="shared" si="3"/>
        <v>0.97605461585490128</v>
      </c>
    </row>
    <row r="23" spans="3:9" x14ac:dyDescent="0.25">
      <c r="C23" s="32">
        <v>644</v>
      </c>
      <c r="D23" s="34">
        <v>102</v>
      </c>
      <c r="E23" s="26">
        <f t="shared" si="0"/>
        <v>1.29106029106029</v>
      </c>
      <c r="F23" s="7">
        <f t="shared" si="1"/>
        <v>3.9331567148970854</v>
      </c>
      <c r="H23" s="14">
        <f t="shared" si="4"/>
        <v>1.0393315671489709</v>
      </c>
      <c r="I23" s="2">
        <f t="shared" si="3"/>
        <v>0.97605461585490128</v>
      </c>
    </row>
    <row r="24" spans="3:9" x14ac:dyDescent="0.25">
      <c r="C24" s="32">
        <v>689</v>
      </c>
      <c r="D24" s="34">
        <v>91.4</v>
      </c>
      <c r="E24" s="26">
        <f t="shared" si="0"/>
        <v>-0.9126819126819129</v>
      </c>
      <c r="F24" s="7">
        <f t="shared" si="1"/>
        <v>-6.8677399633177041</v>
      </c>
      <c r="H24" s="14">
        <f t="shared" si="4"/>
        <v>0.93132260036682302</v>
      </c>
      <c r="I24" s="2">
        <f t="shared" si="3"/>
        <v>0.97605461585490128</v>
      </c>
    </row>
    <row r="25" spans="3:9" x14ac:dyDescent="0.25">
      <c r="C25" s="32">
        <v>744</v>
      </c>
      <c r="D25" s="34">
        <v>97.1</v>
      </c>
      <c r="E25" s="26">
        <f t="shared" ref="E25:E26" si="5">(D25-$D$3)/$D$4</f>
        <v>0.27234927234926987</v>
      </c>
      <c r="F25" s="7">
        <f t="shared" ref="F25:F26" si="6">((D25-D$2)/D$2)*100</f>
        <v>-1.0597106174852315</v>
      </c>
      <c r="H25" s="14">
        <f t="shared" ref="H25:H26" si="7">(100+F25)/100</f>
        <v>0.98940289382514768</v>
      </c>
      <c r="I25" s="2">
        <f t="shared" si="3"/>
        <v>0.97605461585490128</v>
      </c>
    </row>
    <row r="26" spans="3:9" x14ac:dyDescent="0.25">
      <c r="C26" s="32">
        <v>904</v>
      </c>
      <c r="D26" s="34">
        <v>92</v>
      </c>
      <c r="E26" s="26">
        <f t="shared" si="5"/>
        <v>-0.78794178794178926</v>
      </c>
      <c r="F26" s="7">
        <f t="shared" si="6"/>
        <v>-6.2563684532300794</v>
      </c>
      <c r="H26" s="14">
        <f t="shared" si="7"/>
        <v>0.93743631546769923</v>
      </c>
      <c r="I26" s="2">
        <f t="shared" si="3"/>
        <v>0.97605461585490128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26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38</v>
      </c>
      <c r="E1" s="13"/>
      <c r="F1" s="3"/>
    </row>
    <row r="2" spans="1:9" ht="18" x14ac:dyDescent="0.25">
      <c r="C2" s="4" t="s">
        <v>3</v>
      </c>
      <c r="D2" s="10" t="s">
        <v>145</v>
      </c>
      <c r="E2" s="2" t="s">
        <v>4</v>
      </c>
    </row>
    <row r="3" spans="1:9" ht="18" x14ac:dyDescent="0.25">
      <c r="C3" s="4" t="s">
        <v>31</v>
      </c>
      <c r="D3" s="10" t="s">
        <v>175</v>
      </c>
      <c r="E3" s="2" t="s">
        <v>4</v>
      </c>
      <c r="F3" s="5"/>
    </row>
    <row r="4" spans="1:9" ht="18" x14ac:dyDescent="0.25">
      <c r="C4" s="4" t="s">
        <v>32</v>
      </c>
      <c r="D4" s="10" t="s">
        <v>176</v>
      </c>
      <c r="E4" s="2" t="s">
        <v>4</v>
      </c>
      <c r="F4" s="5"/>
    </row>
    <row r="5" spans="1:9" x14ac:dyDescent="0.25">
      <c r="C5" s="4" t="s">
        <v>33</v>
      </c>
      <c r="D5" s="19">
        <f>(D4/D3)*100</f>
        <v>5.566160956495529</v>
      </c>
      <c r="E5" s="2" t="s">
        <v>2</v>
      </c>
      <c r="F5" s="5"/>
    </row>
    <row r="6" spans="1:9" x14ac:dyDescent="0.25">
      <c r="C6" s="4" t="s">
        <v>6</v>
      </c>
      <c r="D6" s="12">
        <v>16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2">
        <v>223</v>
      </c>
      <c r="D11" s="34">
        <v>106</v>
      </c>
      <c r="E11" s="26">
        <f t="shared" ref="E11:E24" si="0">(D11-$D$3)/$D$4</f>
        <v>1.1678700361010828</v>
      </c>
      <c r="F11" s="7">
        <f t="shared" ref="F11:F24" si="1">((D11-D$2)/D$2)*100</f>
        <v>4.2281219272369688</v>
      </c>
      <c r="H11" s="14">
        <f t="shared" ref="H11:H20" si="2">(100+F11)/100</f>
        <v>1.0422812192723696</v>
      </c>
      <c r="I11" s="2">
        <f t="shared" ref="I11:I26" si="3">1+($D$3-$D$2)/$D$2</f>
        <v>0.97866273352999011</v>
      </c>
    </row>
    <row r="12" spans="1:9" x14ac:dyDescent="0.25">
      <c r="A12" s="8"/>
      <c r="B12" s="8"/>
      <c r="C12" s="32">
        <v>225</v>
      </c>
      <c r="D12" s="34">
        <v>96.4</v>
      </c>
      <c r="E12" s="26">
        <f t="shared" si="0"/>
        <v>-0.5649819494584829</v>
      </c>
      <c r="F12" s="7">
        <f t="shared" si="1"/>
        <v>-5.2114060963618458</v>
      </c>
      <c r="H12" s="14">
        <f t="shared" si="2"/>
        <v>0.94788593903638163</v>
      </c>
      <c r="I12" s="2">
        <f t="shared" si="3"/>
        <v>0.97866273352999011</v>
      </c>
    </row>
    <row r="13" spans="1:9" x14ac:dyDescent="0.25">
      <c r="C13" s="32">
        <v>295</v>
      </c>
      <c r="D13" s="34">
        <v>107</v>
      </c>
      <c r="E13" s="26">
        <f t="shared" si="0"/>
        <v>1.3483754512635377</v>
      </c>
      <c r="F13" s="7">
        <f t="shared" si="1"/>
        <v>5.2114060963618458</v>
      </c>
      <c r="H13" s="14">
        <f t="shared" si="2"/>
        <v>1.0521140609636184</v>
      </c>
      <c r="I13" s="2">
        <f t="shared" si="3"/>
        <v>0.97866273352999011</v>
      </c>
    </row>
    <row r="14" spans="1:9" x14ac:dyDescent="0.25">
      <c r="C14" s="32">
        <v>339</v>
      </c>
      <c r="D14" s="34">
        <v>90.7</v>
      </c>
      <c r="E14" s="26">
        <f t="shared" si="0"/>
        <v>-1.5938628158844763</v>
      </c>
      <c r="F14" s="7">
        <f t="shared" si="1"/>
        <v>-10.816125860373647</v>
      </c>
      <c r="H14" s="14">
        <f t="shared" si="2"/>
        <v>0.89183874139626351</v>
      </c>
      <c r="I14" s="2">
        <f t="shared" si="3"/>
        <v>0.97866273352999011</v>
      </c>
    </row>
    <row r="15" spans="1:9" x14ac:dyDescent="0.25">
      <c r="C15" s="32">
        <v>428</v>
      </c>
      <c r="D15" s="34">
        <v>105</v>
      </c>
      <c r="E15" s="26">
        <f t="shared" si="0"/>
        <v>0.98736462093862798</v>
      </c>
      <c r="F15" s="7">
        <f t="shared" si="1"/>
        <v>3.2448377581120917</v>
      </c>
      <c r="H15" s="14">
        <f t="shared" si="2"/>
        <v>1.0324483775811211</v>
      </c>
      <c r="I15" s="2">
        <f t="shared" si="3"/>
        <v>0.97866273352999011</v>
      </c>
    </row>
    <row r="16" spans="1:9" x14ac:dyDescent="0.25">
      <c r="C16" s="32">
        <v>446</v>
      </c>
      <c r="D16" s="34">
        <v>99.2</v>
      </c>
      <c r="E16" s="26">
        <f t="shared" si="0"/>
        <v>-5.9566787003609803E-2</v>
      </c>
      <c r="F16" s="7">
        <f t="shared" si="1"/>
        <v>-2.4582104228121926</v>
      </c>
      <c r="H16" s="14">
        <f t="shared" si="2"/>
        <v>0.9754178957718781</v>
      </c>
      <c r="I16" s="2">
        <f t="shared" si="3"/>
        <v>0.97866273352999011</v>
      </c>
    </row>
    <row r="17" spans="3:9" x14ac:dyDescent="0.25">
      <c r="C17" s="32">
        <v>484</v>
      </c>
      <c r="D17" s="34">
        <v>97.6</v>
      </c>
      <c r="E17" s="26">
        <f t="shared" si="0"/>
        <v>-0.34837545126353914</v>
      </c>
      <c r="F17" s="7">
        <f t="shared" si="1"/>
        <v>-4.0314650934120042</v>
      </c>
      <c r="H17" s="14">
        <f t="shared" si="2"/>
        <v>0.95968534906587988</v>
      </c>
      <c r="I17" s="2">
        <f t="shared" si="3"/>
        <v>0.97866273352999011</v>
      </c>
    </row>
    <row r="18" spans="3:9" x14ac:dyDescent="0.25">
      <c r="C18" s="32">
        <v>509</v>
      </c>
      <c r="D18" s="34">
        <v>100</v>
      </c>
      <c r="E18" s="26">
        <f t="shared" si="0"/>
        <v>8.4837545126353581E-2</v>
      </c>
      <c r="F18" s="7">
        <f t="shared" si="1"/>
        <v>-1.6715830875122937</v>
      </c>
      <c r="H18" s="14">
        <f t="shared" si="2"/>
        <v>0.98328416912487715</v>
      </c>
      <c r="I18" s="2">
        <f t="shared" si="3"/>
        <v>0.97866273352999011</v>
      </c>
    </row>
    <row r="19" spans="3:9" x14ac:dyDescent="0.25">
      <c r="C19" s="33">
        <v>512</v>
      </c>
      <c r="D19" s="34">
        <v>96.4</v>
      </c>
      <c r="E19" s="26">
        <f t="shared" si="0"/>
        <v>-0.5649819494584829</v>
      </c>
      <c r="F19" s="7">
        <f t="shared" si="1"/>
        <v>-5.2114060963618458</v>
      </c>
      <c r="H19" s="14">
        <f t="shared" si="2"/>
        <v>0.94788593903638163</v>
      </c>
      <c r="I19" s="2">
        <f t="shared" si="3"/>
        <v>0.97866273352999011</v>
      </c>
    </row>
    <row r="20" spans="3:9" x14ac:dyDescent="0.25">
      <c r="C20" s="32">
        <v>579</v>
      </c>
      <c r="D20" s="34">
        <v>99.8</v>
      </c>
      <c r="E20" s="26">
        <f t="shared" si="0"/>
        <v>4.87364620938621E-2</v>
      </c>
      <c r="F20" s="7">
        <f t="shared" si="1"/>
        <v>-1.868239921337272</v>
      </c>
      <c r="H20" s="14">
        <f t="shared" si="2"/>
        <v>0.98131760078662722</v>
      </c>
      <c r="I20" s="2">
        <f t="shared" si="3"/>
        <v>0.97866273352999011</v>
      </c>
    </row>
    <row r="21" spans="3:9" x14ac:dyDescent="0.25">
      <c r="C21" s="32">
        <v>591</v>
      </c>
      <c r="D21" s="34">
        <v>102</v>
      </c>
      <c r="E21" s="26">
        <f t="shared" si="0"/>
        <v>0.44584837545126332</v>
      </c>
      <c r="F21" s="7">
        <f t="shared" si="1"/>
        <v>0.29498525073746029</v>
      </c>
      <c r="H21" s="14">
        <f t="shared" ref="H21:H24" si="4">(100+F21)/100</f>
        <v>1.0029498525073746</v>
      </c>
      <c r="I21" s="2">
        <f t="shared" si="3"/>
        <v>0.97866273352999011</v>
      </c>
    </row>
    <row r="22" spans="3:9" x14ac:dyDescent="0.25">
      <c r="C22" s="32">
        <v>615</v>
      </c>
      <c r="D22" s="34">
        <v>93.6</v>
      </c>
      <c r="E22" s="26">
        <f t="shared" si="0"/>
        <v>-1.0703971119133586</v>
      </c>
      <c r="F22" s="7">
        <f t="shared" si="1"/>
        <v>-7.9646017699115124</v>
      </c>
      <c r="G22" s="1"/>
      <c r="H22" s="14">
        <f t="shared" si="4"/>
        <v>0.92035398230088494</v>
      </c>
      <c r="I22" s="2">
        <f t="shared" si="3"/>
        <v>0.97866273352999011</v>
      </c>
    </row>
    <row r="23" spans="3:9" x14ac:dyDescent="0.25">
      <c r="C23" s="32">
        <v>644</v>
      </c>
      <c r="D23" s="34">
        <v>107</v>
      </c>
      <c r="E23" s="26">
        <f t="shared" si="0"/>
        <v>1.3483754512635377</v>
      </c>
      <c r="F23" s="7">
        <f t="shared" si="1"/>
        <v>5.2114060963618458</v>
      </c>
      <c r="H23" s="14">
        <f t="shared" si="4"/>
        <v>1.0521140609636184</v>
      </c>
      <c r="I23" s="2">
        <f t="shared" si="3"/>
        <v>0.97866273352999011</v>
      </c>
    </row>
    <row r="24" spans="3:9" x14ac:dyDescent="0.25">
      <c r="C24" s="32">
        <v>689</v>
      </c>
      <c r="D24" s="34">
        <v>94.9</v>
      </c>
      <c r="E24" s="26">
        <f t="shared" si="0"/>
        <v>-0.83574007220216529</v>
      </c>
      <c r="F24" s="7">
        <f t="shared" si="1"/>
        <v>-6.6863323500491605</v>
      </c>
      <c r="H24" s="14">
        <f t="shared" si="4"/>
        <v>0.93313667649950849</v>
      </c>
      <c r="I24" s="2">
        <f t="shared" si="3"/>
        <v>0.97866273352999011</v>
      </c>
    </row>
    <row r="25" spans="3:9" x14ac:dyDescent="0.25">
      <c r="C25" s="32">
        <v>744</v>
      </c>
      <c r="D25" s="34">
        <v>101</v>
      </c>
      <c r="E25" s="26">
        <f t="shared" ref="E25:E26" si="5">(D25-$D$3)/$D$4</f>
        <v>0.26534296028880844</v>
      </c>
      <c r="F25" s="7">
        <f t="shared" ref="F25:F26" si="6">((D25-D$2)/D$2)*100</f>
        <v>-0.68829891838741675</v>
      </c>
      <c r="H25" s="14">
        <f t="shared" ref="H25:H26" si="7">(100+F25)/100</f>
        <v>0.9931170108161258</v>
      </c>
      <c r="I25" s="2">
        <f t="shared" si="3"/>
        <v>0.97866273352999011</v>
      </c>
    </row>
    <row r="26" spans="3:9" x14ac:dyDescent="0.25">
      <c r="C26" s="32">
        <v>904</v>
      </c>
      <c r="D26" s="34">
        <v>95.4</v>
      </c>
      <c r="E26" s="26">
        <f t="shared" si="5"/>
        <v>-0.74548736462093779</v>
      </c>
      <c r="F26" s="7">
        <f t="shared" si="6"/>
        <v>-6.1946902654867229</v>
      </c>
      <c r="H26" s="14">
        <f t="shared" si="7"/>
        <v>0.93805309734513276</v>
      </c>
      <c r="I26" s="2">
        <f t="shared" si="3"/>
        <v>0.97866273352999011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I26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39</v>
      </c>
      <c r="E1" s="13"/>
      <c r="F1" s="3"/>
    </row>
    <row r="2" spans="1:9" ht="18" x14ac:dyDescent="0.25">
      <c r="C2" s="4" t="s">
        <v>3</v>
      </c>
      <c r="D2" s="10" t="s">
        <v>146</v>
      </c>
      <c r="E2" s="2" t="s">
        <v>4</v>
      </c>
    </row>
    <row r="3" spans="1:9" ht="18" x14ac:dyDescent="0.25">
      <c r="C3" s="4" t="s">
        <v>31</v>
      </c>
      <c r="D3" s="10" t="s">
        <v>177</v>
      </c>
      <c r="E3" s="2" t="s">
        <v>4</v>
      </c>
      <c r="F3" s="5"/>
    </row>
    <row r="4" spans="1:9" ht="18" x14ac:dyDescent="0.25">
      <c r="C4" s="4" t="s">
        <v>32</v>
      </c>
      <c r="D4" s="10" t="s">
        <v>178</v>
      </c>
      <c r="E4" s="2" t="s">
        <v>4</v>
      </c>
      <c r="F4" s="5"/>
    </row>
    <row r="5" spans="1:9" x14ac:dyDescent="0.25">
      <c r="C5" s="4" t="s">
        <v>33</v>
      </c>
      <c r="D5" s="19">
        <f>(D4/D3)*100</f>
        <v>4.3001490806692066</v>
      </c>
      <c r="E5" s="2" t="s">
        <v>2</v>
      </c>
      <c r="F5" s="5"/>
    </row>
    <row r="6" spans="1:9" x14ac:dyDescent="0.25">
      <c r="C6" s="4" t="s">
        <v>6</v>
      </c>
      <c r="D6" s="12">
        <v>16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2">
        <v>223</v>
      </c>
      <c r="D11" s="34">
        <v>65.400000000000006</v>
      </c>
      <c r="E11" s="26">
        <f t="shared" ref="E11:E24" si="0">(D11-$D$3)/$D$4</f>
        <v>1.9375963020030849</v>
      </c>
      <c r="F11" s="7">
        <f t="shared" ref="F11:F24" si="1">((D11-D$2)/D$2)*100</f>
        <v>7.406799146000993</v>
      </c>
      <c r="H11" s="14">
        <f t="shared" ref="H11:H24" si="2">(100+F11)/100</f>
        <v>1.07406799146001</v>
      </c>
      <c r="I11" s="2">
        <f t="shared" ref="I11:I26" si="3">1+($D$3-$D$2)/$D$2</f>
        <v>0.99146000985383476</v>
      </c>
    </row>
    <row r="12" spans="1:9" x14ac:dyDescent="0.25">
      <c r="A12" s="8"/>
      <c r="B12" s="8"/>
      <c r="C12" s="32">
        <v>225</v>
      </c>
      <c r="D12" s="34">
        <v>58.2</v>
      </c>
      <c r="E12" s="26">
        <f t="shared" si="0"/>
        <v>-0.83590138674884229</v>
      </c>
      <c r="F12" s="7">
        <f t="shared" si="1"/>
        <v>-4.4178025948431561</v>
      </c>
      <c r="H12" s="14">
        <f t="shared" si="2"/>
        <v>0.95582197405156843</v>
      </c>
      <c r="I12" s="2">
        <f t="shared" si="3"/>
        <v>0.99146000985383476</v>
      </c>
    </row>
    <row r="13" spans="1:9" x14ac:dyDescent="0.25">
      <c r="C13" s="32">
        <v>295</v>
      </c>
      <c r="D13" s="34">
        <v>62.5</v>
      </c>
      <c r="E13" s="26">
        <f t="shared" si="0"/>
        <v>0.82049306625577911</v>
      </c>
      <c r="F13" s="7">
        <f t="shared" si="1"/>
        <v>2.6441123337165369</v>
      </c>
      <c r="H13" s="14">
        <f t="shared" si="2"/>
        <v>1.0264411233371653</v>
      </c>
      <c r="I13" s="2">
        <f t="shared" si="3"/>
        <v>0.99146000985383476</v>
      </c>
    </row>
    <row r="14" spans="1:9" x14ac:dyDescent="0.25">
      <c r="C14" s="32">
        <v>339</v>
      </c>
      <c r="D14" s="34">
        <v>56.5</v>
      </c>
      <c r="E14" s="26">
        <f t="shared" si="0"/>
        <v>-1.4907550077041591</v>
      </c>
      <c r="F14" s="7">
        <f t="shared" si="1"/>
        <v>-7.2097224503202506</v>
      </c>
      <c r="H14" s="14">
        <f t="shared" si="2"/>
        <v>0.92790277549679745</v>
      </c>
      <c r="I14" s="2">
        <f t="shared" si="3"/>
        <v>0.99146000985383476</v>
      </c>
    </row>
    <row r="15" spans="1:9" x14ac:dyDescent="0.25">
      <c r="C15" s="32">
        <v>428</v>
      </c>
      <c r="D15" s="34">
        <v>61.9</v>
      </c>
      <c r="E15" s="26">
        <f t="shared" si="0"/>
        <v>0.58936825885978472</v>
      </c>
      <c r="F15" s="7">
        <f t="shared" si="1"/>
        <v>1.6587288553128559</v>
      </c>
      <c r="H15" s="14">
        <f t="shared" si="2"/>
        <v>1.0165872885531286</v>
      </c>
      <c r="I15" s="2">
        <f t="shared" si="3"/>
        <v>0.99146000985383476</v>
      </c>
    </row>
    <row r="16" spans="1:9" x14ac:dyDescent="0.25">
      <c r="C16" s="32">
        <v>446</v>
      </c>
      <c r="D16" s="34">
        <v>60.9</v>
      </c>
      <c r="E16" s="26">
        <f t="shared" si="0"/>
        <v>0.20416024653312831</v>
      </c>
      <c r="F16" s="7">
        <f t="shared" si="1"/>
        <v>1.6423057973391379E-2</v>
      </c>
      <c r="H16" s="14">
        <f t="shared" si="2"/>
        <v>1.000164230579734</v>
      </c>
      <c r="I16" s="2">
        <f t="shared" si="3"/>
        <v>0.99146000985383476</v>
      </c>
    </row>
    <row r="17" spans="3:9" x14ac:dyDescent="0.25">
      <c r="C17" s="32">
        <v>484</v>
      </c>
      <c r="D17" s="34">
        <v>60.1</v>
      </c>
      <c r="E17" s="26">
        <f t="shared" si="0"/>
        <v>-0.10400616332819569</v>
      </c>
      <c r="F17" s="7">
        <f t="shared" si="1"/>
        <v>-1.2974215798981756</v>
      </c>
      <c r="H17" s="14">
        <f t="shared" si="2"/>
        <v>0.98702578420101827</v>
      </c>
      <c r="I17" s="2">
        <f t="shared" si="3"/>
        <v>0.99146000985383476</v>
      </c>
    </row>
    <row r="18" spans="3:9" x14ac:dyDescent="0.25">
      <c r="C18" s="32">
        <v>509</v>
      </c>
      <c r="D18" s="34">
        <v>60</v>
      </c>
      <c r="E18" s="26">
        <f t="shared" si="0"/>
        <v>-0.14252696456086186</v>
      </c>
      <c r="F18" s="7">
        <f t="shared" si="1"/>
        <v>-1.4616521596321244</v>
      </c>
      <c r="H18" s="14">
        <f t="shared" si="2"/>
        <v>0.98538347840367879</v>
      </c>
      <c r="I18" s="2">
        <f t="shared" si="3"/>
        <v>0.99146000985383476</v>
      </c>
    </row>
    <row r="19" spans="3:9" x14ac:dyDescent="0.25">
      <c r="C19" s="33">
        <v>512</v>
      </c>
      <c r="D19" s="34">
        <v>62</v>
      </c>
      <c r="E19" s="26">
        <f t="shared" si="0"/>
        <v>0.62788906009245093</v>
      </c>
      <c r="F19" s="7">
        <f t="shared" si="1"/>
        <v>1.8229594350468048</v>
      </c>
      <c r="H19" s="14">
        <f t="shared" si="2"/>
        <v>1.0182295943504682</v>
      </c>
      <c r="I19" s="2">
        <f t="shared" si="3"/>
        <v>0.99146000985383476</v>
      </c>
    </row>
    <row r="20" spans="3:9" x14ac:dyDescent="0.25">
      <c r="C20" s="32">
        <v>579</v>
      </c>
      <c r="D20" s="34">
        <v>60.7</v>
      </c>
      <c r="E20" s="26">
        <f t="shared" si="0"/>
        <v>0.12711864406779869</v>
      </c>
      <c r="F20" s="7">
        <f t="shared" si="1"/>
        <v>-0.31203810149449451</v>
      </c>
      <c r="H20" s="14">
        <f t="shared" si="2"/>
        <v>0.99687961898505506</v>
      </c>
      <c r="I20" s="2">
        <f t="shared" si="3"/>
        <v>0.99146000985383476</v>
      </c>
    </row>
    <row r="21" spans="3:9" x14ac:dyDescent="0.25">
      <c r="C21" s="32">
        <v>591</v>
      </c>
      <c r="D21" s="34">
        <v>59.3</v>
      </c>
      <c r="E21" s="26">
        <f t="shared" si="0"/>
        <v>-0.41217257318952244</v>
      </c>
      <c r="F21" s="7">
        <f t="shared" si="1"/>
        <v>-2.6112662177697543</v>
      </c>
      <c r="H21" s="14">
        <f t="shared" si="2"/>
        <v>0.97388733782230252</v>
      </c>
      <c r="I21" s="2">
        <f t="shared" si="3"/>
        <v>0.99146000985383476</v>
      </c>
    </row>
    <row r="22" spans="3:9" x14ac:dyDescent="0.25">
      <c r="C22" s="32">
        <v>615</v>
      </c>
      <c r="D22" s="34">
        <v>59.6</v>
      </c>
      <c r="E22" s="26">
        <f t="shared" si="0"/>
        <v>-0.29661016949152386</v>
      </c>
      <c r="F22" s="7">
        <f t="shared" si="1"/>
        <v>-2.1185744785679081</v>
      </c>
      <c r="G22" s="1"/>
      <c r="H22" s="14">
        <f t="shared" si="2"/>
        <v>0.97881425521432097</v>
      </c>
      <c r="I22" s="2">
        <f t="shared" si="3"/>
        <v>0.99146000985383476</v>
      </c>
    </row>
    <row r="23" spans="3:9" x14ac:dyDescent="0.25">
      <c r="C23" s="32">
        <v>644</v>
      </c>
      <c r="D23" s="34">
        <v>65</v>
      </c>
      <c r="E23" s="26">
        <f t="shared" si="0"/>
        <v>1.78351309707242</v>
      </c>
      <c r="F23" s="7">
        <f t="shared" si="1"/>
        <v>6.749876827065199</v>
      </c>
      <c r="H23" s="14">
        <f t="shared" si="2"/>
        <v>1.067498768270652</v>
      </c>
      <c r="I23" s="2">
        <f t="shared" si="3"/>
        <v>0.99146000985383476</v>
      </c>
    </row>
    <row r="24" spans="3:9" x14ac:dyDescent="0.25">
      <c r="C24" s="32">
        <v>689</v>
      </c>
      <c r="D24" s="34">
        <v>56.9</v>
      </c>
      <c r="E24" s="26">
        <f t="shared" si="0"/>
        <v>-1.3366718027734972</v>
      </c>
      <c r="F24" s="7">
        <f t="shared" si="1"/>
        <v>-6.5528001313844673</v>
      </c>
      <c r="H24" s="14">
        <f t="shared" si="2"/>
        <v>0.93447199868615527</v>
      </c>
      <c r="I24" s="2">
        <f t="shared" si="3"/>
        <v>0.99146000985383476</v>
      </c>
    </row>
    <row r="25" spans="3:9" x14ac:dyDescent="0.25">
      <c r="C25" s="32">
        <v>744</v>
      </c>
      <c r="D25" s="34">
        <v>60.6</v>
      </c>
      <c r="E25" s="26">
        <f t="shared" ref="E25:E26" si="4">(D25-$D$3)/$D$4</f>
        <v>8.8597842835132501E-2</v>
      </c>
      <c r="F25" s="7">
        <f t="shared" ref="F25:F26" si="5">((D25-D$2)/D$2)*100</f>
        <v>-0.47626868122844335</v>
      </c>
      <c r="H25" s="14">
        <f t="shared" ref="H25:H26" si="6">(100+F25)/100</f>
        <v>0.99523731318771558</v>
      </c>
      <c r="I25" s="2">
        <f t="shared" si="3"/>
        <v>0.99146000985383476</v>
      </c>
    </row>
    <row r="26" spans="3:9" x14ac:dyDescent="0.25">
      <c r="C26" s="32">
        <v>904</v>
      </c>
      <c r="D26" s="34">
        <v>58.2</v>
      </c>
      <c r="E26" s="26">
        <f t="shared" si="4"/>
        <v>-0.83590138674884229</v>
      </c>
      <c r="F26" s="7">
        <f t="shared" si="5"/>
        <v>-4.4178025948431561</v>
      </c>
      <c r="H26" s="14">
        <f t="shared" si="6"/>
        <v>0.95582197405156843</v>
      </c>
      <c r="I26" s="2">
        <f t="shared" si="3"/>
        <v>0.99146000985383476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6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24</v>
      </c>
      <c r="E1" s="13"/>
      <c r="F1" s="3"/>
    </row>
    <row r="2" spans="1:9" ht="18" x14ac:dyDescent="0.25">
      <c r="C2" s="4" t="s">
        <v>3</v>
      </c>
      <c r="D2" s="10" t="s">
        <v>147</v>
      </c>
      <c r="E2" s="2" t="s">
        <v>4</v>
      </c>
    </row>
    <row r="3" spans="1:9" ht="18" x14ac:dyDescent="0.25">
      <c r="C3" s="4" t="s">
        <v>31</v>
      </c>
      <c r="D3" s="10" t="s">
        <v>179</v>
      </c>
      <c r="E3" s="2" t="s">
        <v>4</v>
      </c>
      <c r="F3" s="5"/>
    </row>
    <row r="4" spans="1:9" ht="18" x14ac:dyDescent="0.25">
      <c r="C4" s="4" t="s">
        <v>32</v>
      </c>
      <c r="D4" s="10" t="s">
        <v>180</v>
      </c>
      <c r="E4" s="2" t="s">
        <v>4</v>
      </c>
      <c r="F4" s="5"/>
    </row>
    <row r="5" spans="1:9" x14ac:dyDescent="0.25">
      <c r="C5" s="4" t="s">
        <v>33</v>
      </c>
      <c r="D5" s="19">
        <f>(D4/D3)*100</f>
        <v>3.8999428244711263</v>
      </c>
      <c r="E5" s="2" t="s">
        <v>2</v>
      </c>
      <c r="F5" s="5"/>
    </row>
    <row r="6" spans="1:9" x14ac:dyDescent="0.25">
      <c r="C6" s="4" t="s">
        <v>6</v>
      </c>
      <c r="D6" s="12">
        <v>16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2">
        <v>223</v>
      </c>
      <c r="D11" s="34">
        <v>181</v>
      </c>
      <c r="E11" s="26">
        <f t="shared" ref="E11:E24" si="0">(D11-$D$3)/$D$4</f>
        <v>0.89429702389678856</v>
      </c>
      <c r="F11" s="7">
        <f t="shared" ref="F11:F24" si="1">((D11-D$2)/D$2)*100</f>
        <v>1.287073307218809</v>
      </c>
      <c r="H11" s="14">
        <f t="shared" ref="H11:H20" si="2">(100+F11)/100</f>
        <v>1.012870733072188</v>
      </c>
      <c r="I11" s="2">
        <f t="shared" ref="I11:I26" si="3">1+($D$3-$D$2)/$D$2</f>
        <v>0.97873531057638508</v>
      </c>
    </row>
    <row r="12" spans="1:9" x14ac:dyDescent="0.25">
      <c r="A12" s="8"/>
      <c r="B12" s="8"/>
      <c r="C12" s="32">
        <v>225</v>
      </c>
      <c r="D12" s="34">
        <v>170</v>
      </c>
      <c r="E12" s="26">
        <f t="shared" si="0"/>
        <v>-0.71836974050725788</v>
      </c>
      <c r="F12" s="7">
        <f t="shared" si="1"/>
        <v>-4.8684946838276382</v>
      </c>
      <c r="H12" s="14">
        <f t="shared" si="2"/>
        <v>0.9513150531617236</v>
      </c>
      <c r="I12" s="2">
        <f t="shared" si="3"/>
        <v>0.97873531057638508</v>
      </c>
    </row>
    <row r="13" spans="1:9" x14ac:dyDescent="0.25">
      <c r="C13" s="32">
        <v>295</v>
      </c>
      <c r="D13" s="34">
        <v>189</v>
      </c>
      <c r="E13" s="38">
        <f t="shared" si="0"/>
        <v>2.0671455798270042</v>
      </c>
      <c r="F13" s="7">
        <f t="shared" si="1"/>
        <v>5.7638500279798608</v>
      </c>
      <c r="H13" s="14">
        <f t="shared" si="2"/>
        <v>1.0576385002797986</v>
      </c>
      <c r="I13" s="2">
        <f t="shared" si="3"/>
        <v>0.97873531057638508</v>
      </c>
    </row>
    <row r="14" spans="1:9" x14ac:dyDescent="0.25">
      <c r="C14" s="32">
        <v>339</v>
      </c>
      <c r="D14" s="34">
        <v>169</v>
      </c>
      <c r="E14" s="26">
        <f t="shared" si="0"/>
        <v>-0.86497580999853485</v>
      </c>
      <c r="F14" s="7">
        <f t="shared" si="1"/>
        <v>-5.4280917739227696</v>
      </c>
      <c r="H14" s="14">
        <f t="shared" si="2"/>
        <v>0.94571908226077228</v>
      </c>
      <c r="I14" s="2">
        <f t="shared" si="3"/>
        <v>0.97873531057638508</v>
      </c>
    </row>
    <row r="15" spans="1:9" x14ac:dyDescent="0.25">
      <c r="C15" s="32">
        <v>428</v>
      </c>
      <c r="D15" s="34">
        <v>180</v>
      </c>
      <c r="E15" s="26">
        <f t="shared" si="0"/>
        <v>0.74769095440551159</v>
      </c>
      <c r="F15" s="7">
        <f t="shared" si="1"/>
        <v>0.72747621712367738</v>
      </c>
      <c r="H15" s="14">
        <f t="shared" si="2"/>
        <v>1.0072747621712368</v>
      </c>
      <c r="I15" s="2">
        <f t="shared" si="3"/>
        <v>0.97873531057638508</v>
      </c>
    </row>
    <row r="16" spans="1:9" x14ac:dyDescent="0.25">
      <c r="C16" s="32">
        <v>446</v>
      </c>
      <c r="D16" s="34">
        <v>170</v>
      </c>
      <c r="E16" s="26">
        <f t="shared" si="0"/>
        <v>-0.71836974050725788</v>
      </c>
      <c r="F16" s="7">
        <f t="shared" si="1"/>
        <v>-4.8684946838276382</v>
      </c>
      <c r="H16" s="14">
        <f t="shared" si="2"/>
        <v>0.9513150531617236</v>
      </c>
      <c r="I16" s="2">
        <f t="shared" si="3"/>
        <v>0.97873531057638508</v>
      </c>
    </row>
    <row r="17" spans="3:9" x14ac:dyDescent="0.25">
      <c r="C17" s="32">
        <v>484</v>
      </c>
      <c r="D17" s="34">
        <v>174</v>
      </c>
      <c r="E17" s="26">
        <f t="shared" si="0"/>
        <v>-0.13194546254215009</v>
      </c>
      <c r="F17" s="7">
        <f t="shared" si="1"/>
        <v>-2.6301063234471118</v>
      </c>
      <c r="H17" s="14">
        <f t="shared" si="2"/>
        <v>0.97369893676552888</v>
      </c>
      <c r="I17" s="2">
        <f t="shared" si="3"/>
        <v>0.97873531057638508</v>
      </c>
    </row>
    <row r="18" spans="3:9" x14ac:dyDescent="0.25">
      <c r="C18" s="32">
        <v>509</v>
      </c>
      <c r="D18" s="34">
        <v>177</v>
      </c>
      <c r="E18" s="26">
        <f t="shared" si="0"/>
        <v>0.30787274593168074</v>
      </c>
      <c r="F18" s="7">
        <f t="shared" si="1"/>
        <v>-0.95131505316171716</v>
      </c>
      <c r="H18" s="14">
        <f t="shared" si="2"/>
        <v>0.99048684946838284</v>
      </c>
      <c r="I18" s="2">
        <f t="shared" si="3"/>
        <v>0.97873531057638508</v>
      </c>
    </row>
    <row r="19" spans="3:9" x14ac:dyDescent="0.25">
      <c r="C19" s="33">
        <v>512</v>
      </c>
      <c r="D19" s="34">
        <v>182</v>
      </c>
      <c r="E19" s="26">
        <f t="shared" si="0"/>
        <v>1.0409030933880654</v>
      </c>
      <c r="F19" s="7">
        <f t="shared" si="1"/>
        <v>1.8466703973139404</v>
      </c>
      <c r="H19" s="14">
        <f t="shared" si="2"/>
        <v>1.0184667039731394</v>
      </c>
      <c r="I19" s="2">
        <f t="shared" si="3"/>
        <v>0.97873531057638508</v>
      </c>
    </row>
    <row r="20" spans="3:9" x14ac:dyDescent="0.25">
      <c r="C20" s="32">
        <v>579</v>
      </c>
      <c r="D20" s="34">
        <v>180</v>
      </c>
      <c r="E20" s="26">
        <f t="shared" si="0"/>
        <v>0.74769095440551159</v>
      </c>
      <c r="F20" s="7">
        <f t="shared" si="1"/>
        <v>0.72747621712367738</v>
      </c>
      <c r="H20" s="14">
        <f t="shared" si="2"/>
        <v>1.0072747621712368</v>
      </c>
      <c r="I20" s="2">
        <f t="shared" si="3"/>
        <v>0.97873531057638508</v>
      </c>
    </row>
    <row r="21" spans="3:9" x14ac:dyDescent="0.25">
      <c r="C21" s="32">
        <v>591</v>
      </c>
      <c r="D21" s="34">
        <v>174</v>
      </c>
      <c r="E21" s="26">
        <f t="shared" si="0"/>
        <v>-0.13194546254215009</v>
      </c>
      <c r="F21" s="7">
        <f t="shared" si="1"/>
        <v>-2.6301063234471118</v>
      </c>
      <c r="H21" s="14">
        <f t="shared" ref="H21:H24" si="4">(100+F21)/100</f>
        <v>0.97369893676552888</v>
      </c>
      <c r="I21" s="2">
        <f t="shared" si="3"/>
        <v>0.97873531057638508</v>
      </c>
    </row>
    <row r="22" spans="3:9" x14ac:dyDescent="0.25">
      <c r="C22" s="32">
        <v>615</v>
      </c>
      <c r="D22" s="34">
        <v>167</v>
      </c>
      <c r="E22" s="26">
        <f t="shared" si="0"/>
        <v>-1.1581879489810887</v>
      </c>
      <c r="F22" s="7">
        <f t="shared" si="1"/>
        <v>-6.5472859541130326</v>
      </c>
      <c r="G22" s="1"/>
      <c r="H22" s="14">
        <f t="shared" si="4"/>
        <v>0.93452714045886964</v>
      </c>
      <c r="I22" s="2">
        <f t="shared" si="3"/>
        <v>0.97873531057638508</v>
      </c>
    </row>
    <row r="23" spans="3:9" x14ac:dyDescent="0.25">
      <c r="C23" s="32">
        <v>644</v>
      </c>
      <c r="D23" s="34">
        <v>182</v>
      </c>
      <c r="E23" s="26">
        <f t="shared" si="0"/>
        <v>1.0409030933880654</v>
      </c>
      <c r="F23" s="7">
        <f t="shared" si="1"/>
        <v>1.8466703973139404</v>
      </c>
      <c r="H23" s="14">
        <f t="shared" si="4"/>
        <v>1.0184667039731394</v>
      </c>
      <c r="I23" s="2">
        <f t="shared" si="3"/>
        <v>0.97873531057638508</v>
      </c>
    </row>
    <row r="24" spans="3:9" x14ac:dyDescent="0.25">
      <c r="C24" s="32">
        <v>689</v>
      </c>
      <c r="D24" s="34">
        <v>168</v>
      </c>
      <c r="E24" s="26">
        <f t="shared" si="0"/>
        <v>-1.0115818794898117</v>
      </c>
      <c r="F24" s="7">
        <f t="shared" si="1"/>
        <v>-5.9876888640179011</v>
      </c>
      <c r="H24" s="14">
        <f t="shared" si="4"/>
        <v>0.94012311135982107</v>
      </c>
      <c r="I24" s="2">
        <f t="shared" si="3"/>
        <v>0.97873531057638508</v>
      </c>
    </row>
    <row r="25" spans="3:9" x14ac:dyDescent="0.25">
      <c r="C25" s="32">
        <v>744</v>
      </c>
      <c r="D25" s="34">
        <v>170</v>
      </c>
      <c r="E25" s="26">
        <f t="shared" ref="E25:E26" si="5">(D25-$D$3)/$D$4</f>
        <v>-0.71836974050725788</v>
      </c>
      <c r="F25" s="7">
        <f t="shared" ref="F25:F26" si="6">((D25-D$2)/D$2)*100</f>
        <v>-4.8684946838276382</v>
      </c>
      <c r="H25" s="14">
        <f t="shared" ref="H25:H26" si="7">(100+F25)/100</f>
        <v>0.9513150531617236</v>
      </c>
      <c r="I25" s="2">
        <f t="shared" si="3"/>
        <v>0.97873531057638508</v>
      </c>
    </row>
    <row r="26" spans="3:9" x14ac:dyDescent="0.25">
      <c r="C26" s="32">
        <v>904</v>
      </c>
      <c r="D26" s="34">
        <v>170</v>
      </c>
      <c r="E26" s="26">
        <f t="shared" si="5"/>
        <v>-0.71836974050725788</v>
      </c>
      <c r="F26" s="7">
        <f t="shared" si="6"/>
        <v>-4.8684946838276382</v>
      </c>
      <c r="H26" s="14">
        <f t="shared" si="7"/>
        <v>0.9513150531617236</v>
      </c>
      <c r="I26" s="2">
        <f t="shared" si="3"/>
        <v>0.97873531057638508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26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11</v>
      </c>
      <c r="E1" s="13"/>
      <c r="F1" s="3"/>
    </row>
    <row r="2" spans="1:9" ht="18" x14ac:dyDescent="0.25">
      <c r="C2" s="4" t="s">
        <v>3</v>
      </c>
      <c r="D2" s="10" t="s">
        <v>148</v>
      </c>
      <c r="E2" s="2" t="s">
        <v>4</v>
      </c>
    </row>
    <row r="3" spans="1:9" ht="18" x14ac:dyDescent="0.25">
      <c r="C3" s="4" t="s">
        <v>31</v>
      </c>
      <c r="D3" s="10" t="s">
        <v>181</v>
      </c>
      <c r="E3" s="2" t="s">
        <v>4</v>
      </c>
      <c r="F3" s="5"/>
    </row>
    <row r="4" spans="1:9" ht="18" x14ac:dyDescent="0.25">
      <c r="C4" s="4" t="s">
        <v>32</v>
      </c>
      <c r="D4" s="10" t="s">
        <v>182</v>
      </c>
      <c r="E4" s="2" t="s">
        <v>4</v>
      </c>
      <c r="F4" s="5"/>
    </row>
    <row r="5" spans="1:9" x14ac:dyDescent="0.25">
      <c r="C5" s="4" t="s">
        <v>33</v>
      </c>
      <c r="D5" s="19">
        <f>(D4/D3)*100</f>
        <v>5.7468437448762089</v>
      </c>
      <c r="E5" s="2" t="s">
        <v>2</v>
      </c>
      <c r="F5" s="5"/>
    </row>
    <row r="6" spans="1:9" x14ac:dyDescent="0.25">
      <c r="C6" s="4" t="s">
        <v>6</v>
      </c>
      <c r="D6" s="12">
        <v>16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2">
        <v>223</v>
      </c>
      <c r="D11" s="34">
        <v>66.5</v>
      </c>
      <c r="E11" s="26">
        <f t="shared" ref="E11:E24" si="0">(D11-$D$3)/$D$4</f>
        <v>1.5720399429386585</v>
      </c>
      <c r="F11" s="7">
        <f t="shared" ref="F11:F17" si="1">((D11-D$2)/D$2)*100</f>
        <v>7.5008082767539621</v>
      </c>
      <c r="H11" s="14">
        <f t="shared" ref="H11:H20" si="2">(100+F11)/100</f>
        <v>1.0750080827675397</v>
      </c>
      <c r="I11" s="2">
        <f t="shared" ref="I11:I26" si="3">1+($D$3-$D$2)/$D$2</f>
        <v>0.98593598448108632</v>
      </c>
    </row>
    <row r="12" spans="1:9" x14ac:dyDescent="0.25">
      <c r="A12" s="8"/>
      <c r="B12" s="8"/>
      <c r="C12" s="32">
        <v>225</v>
      </c>
      <c r="D12" s="34">
        <v>58.5</v>
      </c>
      <c r="E12" s="26">
        <f t="shared" si="0"/>
        <v>-0.71041369472182658</v>
      </c>
      <c r="F12" s="7">
        <f t="shared" si="1"/>
        <v>-5.4316197866149363</v>
      </c>
      <c r="H12" s="14">
        <f t="shared" si="2"/>
        <v>0.94568380213385073</v>
      </c>
      <c r="I12" s="2">
        <f t="shared" si="3"/>
        <v>0.98593598448108632</v>
      </c>
    </row>
    <row r="13" spans="1:9" x14ac:dyDescent="0.25">
      <c r="C13" s="32">
        <v>295</v>
      </c>
      <c r="D13" s="34">
        <v>66.5</v>
      </c>
      <c r="E13" s="26">
        <f t="shared" si="0"/>
        <v>1.5720399429386585</v>
      </c>
      <c r="F13" s="7">
        <f t="shared" si="1"/>
        <v>7.5008082767539621</v>
      </c>
      <c r="H13" s="14">
        <f t="shared" si="2"/>
        <v>1.0750080827675397</v>
      </c>
      <c r="I13" s="2">
        <f t="shared" si="3"/>
        <v>0.98593598448108632</v>
      </c>
    </row>
    <row r="14" spans="1:9" x14ac:dyDescent="0.25">
      <c r="C14" s="32">
        <v>339</v>
      </c>
      <c r="D14" s="34">
        <v>55.8</v>
      </c>
      <c r="E14" s="26">
        <f t="shared" si="0"/>
        <v>-1.480741797432241</v>
      </c>
      <c r="F14" s="7">
        <f t="shared" si="1"/>
        <v>-9.796314258001944</v>
      </c>
      <c r="H14" s="14">
        <f t="shared" si="2"/>
        <v>0.90203685741998063</v>
      </c>
      <c r="I14" s="2">
        <f t="shared" si="3"/>
        <v>0.98593598448108632</v>
      </c>
    </row>
    <row r="15" spans="1:9" x14ac:dyDescent="0.25">
      <c r="C15" s="32">
        <v>428</v>
      </c>
      <c r="D15" s="34">
        <v>62.7</v>
      </c>
      <c r="E15" s="26">
        <f t="shared" si="0"/>
        <v>0.48787446504992893</v>
      </c>
      <c r="F15" s="7">
        <f t="shared" si="1"/>
        <v>1.3579049466537398</v>
      </c>
      <c r="H15" s="14">
        <f t="shared" si="2"/>
        <v>1.0135790494665375</v>
      </c>
      <c r="I15" s="2">
        <f t="shared" si="3"/>
        <v>0.98593598448108632</v>
      </c>
    </row>
    <row r="16" spans="1:9" x14ac:dyDescent="0.25">
      <c r="C16" s="32">
        <v>446</v>
      </c>
      <c r="D16" s="34">
        <v>60.1</v>
      </c>
      <c r="E16" s="26">
        <f t="shared" si="0"/>
        <v>-0.25392296718972912</v>
      </c>
      <c r="F16" s="7">
        <f t="shared" si="1"/>
        <v>-2.8451341739411542</v>
      </c>
      <c r="H16" s="14">
        <f t="shared" si="2"/>
        <v>0.97154865826058856</v>
      </c>
      <c r="I16" s="2">
        <f t="shared" si="3"/>
        <v>0.98593598448108632</v>
      </c>
    </row>
    <row r="17" spans="3:9" x14ac:dyDescent="0.25">
      <c r="C17" s="32">
        <v>484</v>
      </c>
      <c r="D17" s="34">
        <v>60.3</v>
      </c>
      <c r="E17" s="26">
        <f t="shared" si="0"/>
        <v>-0.19686162624821821</v>
      </c>
      <c r="F17" s="7">
        <f t="shared" si="1"/>
        <v>-2.5218234723569388</v>
      </c>
      <c r="H17" s="14">
        <f t="shared" si="2"/>
        <v>0.97478176527643057</v>
      </c>
      <c r="I17" s="2">
        <f t="shared" si="3"/>
        <v>0.98593598448108632</v>
      </c>
    </row>
    <row r="18" spans="3:9" x14ac:dyDescent="0.25">
      <c r="C18" s="32">
        <v>509</v>
      </c>
      <c r="D18" s="34">
        <v>60.7</v>
      </c>
      <c r="E18" s="26">
        <f t="shared" si="0"/>
        <v>-8.2738944365192343E-2</v>
      </c>
      <c r="F18" s="7">
        <f t="shared" ref="F18:F24" si="4">((D18-D$2)/D$2)*100</f>
        <v>-1.8752020691884845</v>
      </c>
      <c r="H18" s="14">
        <f t="shared" si="2"/>
        <v>0.98124797930811514</v>
      </c>
      <c r="I18" s="2">
        <f t="shared" si="3"/>
        <v>0.98593598448108632</v>
      </c>
    </row>
    <row r="19" spans="3:9" x14ac:dyDescent="0.25">
      <c r="C19" s="33">
        <v>512</v>
      </c>
      <c r="D19" s="34">
        <v>61.3</v>
      </c>
      <c r="E19" s="26">
        <f t="shared" si="0"/>
        <v>8.8445078459342422E-2</v>
      </c>
      <c r="F19" s="7">
        <f t="shared" si="4"/>
        <v>-0.90526996443582652</v>
      </c>
      <c r="H19" s="14">
        <f t="shared" si="2"/>
        <v>0.99094730035564171</v>
      </c>
      <c r="I19" s="2">
        <f t="shared" si="3"/>
        <v>0.98593598448108632</v>
      </c>
    </row>
    <row r="20" spans="3:9" x14ac:dyDescent="0.25">
      <c r="C20" s="32">
        <v>579</v>
      </c>
      <c r="D20" s="34">
        <v>61.8</v>
      </c>
      <c r="E20" s="26">
        <f t="shared" si="0"/>
        <v>0.23109843081312273</v>
      </c>
      <c r="F20" s="7">
        <f t="shared" si="4"/>
        <v>-9.6993210475270403E-2</v>
      </c>
      <c r="H20" s="14">
        <f t="shared" si="2"/>
        <v>0.99903006789524729</v>
      </c>
      <c r="I20" s="2">
        <f t="shared" si="3"/>
        <v>0.98593598448108632</v>
      </c>
    </row>
    <row r="21" spans="3:9" x14ac:dyDescent="0.25">
      <c r="C21" s="32">
        <v>591</v>
      </c>
      <c r="D21" s="34">
        <v>61</v>
      </c>
      <c r="E21" s="26">
        <f t="shared" si="0"/>
        <v>2.8530670470750387E-3</v>
      </c>
      <c r="F21" s="7">
        <f t="shared" si="4"/>
        <v>-1.3902360168121555</v>
      </c>
      <c r="H21" s="14">
        <f t="shared" ref="H21:H24" si="5">(100+F21)/100</f>
        <v>0.98609763983187848</v>
      </c>
      <c r="I21" s="2">
        <f t="shared" si="3"/>
        <v>0.98593598448108632</v>
      </c>
    </row>
    <row r="22" spans="3:9" x14ac:dyDescent="0.25">
      <c r="C22" s="32">
        <v>615</v>
      </c>
      <c r="D22" s="34">
        <v>58.8</v>
      </c>
      <c r="E22" s="26">
        <f t="shared" si="0"/>
        <v>-0.62482168330955912</v>
      </c>
      <c r="F22" s="7">
        <f t="shared" si="4"/>
        <v>-4.9466537342386072</v>
      </c>
      <c r="G22" s="1"/>
      <c r="H22" s="14">
        <f t="shared" si="5"/>
        <v>0.95053346265761396</v>
      </c>
      <c r="I22" s="2">
        <f t="shared" si="3"/>
        <v>0.98593598448108632</v>
      </c>
    </row>
    <row r="23" spans="3:9" x14ac:dyDescent="0.25">
      <c r="C23" s="32">
        <v>644</v>
      </c>
      <c r="D23" s="34">
        <v>66</v>
      </c>
      <c r="E23" s="26">
        <f t="shared" si="0"/>
        <v>1.4293865905848782</v>
      </c>
      <c r="F23" s="7">
        <f t="shared" si="4"/>
        <v>6.6925315227934057</v>
      </c>
      <c r="H23" s="14">
        <f t="shared" si="5"/>
        <v>1.0669253152279341</v>
      </c>
      <c r="I23" s="2">
        <f t="shared" si="3"/>
        <v>0.98593598448108632</v>
      </c>
    </row>
    <row r="24" spans="3:9" x14ac:dyDescent="0.25">
      <c r="C24" s="32">
        <v>689</v>
      </c>
      <c r="D24" s="34">
        <v>57.5</v>
      </c>
      <c r="E24" s="26">
        <f t="shared" si="0"/>
        <v>-0.99572039942938717</v>
      </c>
      <c r="F24" s="7">
        <f t="shared" si="4"/>
        <v>-7.0481732945360491</v>
      </c>
      <c r="H24" s="14">
        <f t="shared" si="5"/>
        <v>0.92951826705463958</v>
      </c>
      <c r="I24" s="2">
        <f t="shared" si="3"/>
        <v>0.98593598448108632</v>
      </c>
    </row>
    <row r="25" spans="3:9" x14ac:dyDescent="0.25">
      <c r="C25" s="32">
        <v>744</v>
      </c>
      <c r="D25" s="34">
        <v>60.6</v>
      </c>
      <c r="E25" s="26">
        <f t="shared" ref="E25:E26" si="6">(D25-$D$3)/$D$4</f>
        <v>-0.11126961483594881</v>
      </c>
      <c r="F25" s="7">
        <f t="shared" ref="F25:F26" si="7">((D25-D$2)/D$2)*100</f>
        <v>-2.0368574199805982</v>
      </c>
      <c r="H25" s="14">
        <f t="shared" ref="H25:H26" si="8">(100+F25)/100</f>
        <v>0.97963142580019413</v>
      </c>
      <c r="I25" s="2">
        <f t="shared" si="3"/>
        <v>0.98593598448108632</v>
      </c>
    </row>
    <row r="26" spans="3:9" x14ac:dyDescent="0.25">
      <c r="C26" s="32">
        <v>904</v>
      </c>
      <c r="D26" s="34">
        <v>58.2</v>
      </c>
      <c r="E26" s="26">
        <f t="shared" si="6"/>
        <v>-0.79600570613409394</v>
      </c>
      <c r="F26" s="7">
        <f t="shared" si="7"/>
        <v>-5.9165858389912653</v>
      </c>
      <c r="H26" s="14">
        <f t="shared" si="8"/>
        <v>0.94083414161008738</v>
      </c>
      <c r="I26" s="2">
        <f t="shared" si="3"/>
        <v>0.98593598448108632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12</v>
      </c>
      <c r="E1" s="13"/>
      <c r="F1" s="3"/>
    </row>
    <row r="2" spans="1:9" x14ac:dyDescent="0.25">
      <c r="C2" s="4" t="s">
        <v>3</v>
      </c>
      <c r="D2" s="29">
        <v>8.3640900111655103</v>
      </c>
      <c r="E2" s="2" t="s">
        <v>18</v>
      </c>
    </row>
    <row r="3" spans="1:9" x14ac:dyDescent="0.25">
      <c r="C3" s="4" t="s">
        <v>31</v>
      </c>
      <c r="D3" s="29">
        <v>8.357999943881671</v>
      </c>
      <c r="E3" s="2" t="s">
        <v>18</v>
      </c>
      <c r="F3" s="5"/>
    </row>
    <row r="4" spans="1:9" x14ac:dyDescent="0.25">
      <c r="C4" s="4" t="s">
        <v>32</v>
      </c>
      <c r="D4" s="29">
        <v>7.9409177078829649E-2</v>
      </c>
      <c r="E4" s="2" t="s">
        <v>18</v>
      </c>
      <c r="F4" s="5"/>
    </row>
    <row r="5" spans="1:9" x14ac:dyDescent="0.25">
      <c r="C5" s="4" t="s">
        <v>33</v>
      </c>
      <c r="D5" s="25">
        <f>(D4/D3)*100</f>
        <v>0.95009784173257572</v>
      </c>
      <c r="E5" s="2" t="s">
        <v>2</v>
      </c>
      <c r="F5" s="5"/>
    </row>
    <row r="6" spans="1:9" x14ac:dyDescent="0.25">
      <c r="C6" s="4" t="s">
        <v>6</v>
      </c>
      <c r="D6" s="12">
        <f>COUNTA(C11:C40)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21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5">
        <v>223</v>
      </c>
      <c r="D11" s="35" t="s">
        <v>42</v>
      </c>
      <c r="E11" s="26">
        <f t="shared" ref="E11:E26" si="0">(D11-$D$3)/$D$4</f>
        <v>0.78076688865294941</v>
      </c>
      <c r="F11" s="8">
        <f t="shared" ref="F11:F26" si="1">(D11-D$2)</f>
        <v>5.590998883448961E-2</v>
      </c>
      <c r="H11" s="14">
        <f t="shared" ref="H11:H21" si="2">(100+F11)/100</f>
        <v>1.0005590998883449</v>
      </c>
      <c r="I11" s="2">
        <f t="shared" ref="I11:I27" si="3">1+($D$3-$D$2)/100</f>
        <v>0.99993909932716163</v>
      </c>
    </row>
    <row r="12" spans="1:9" x14ac:dyDescent="0.25">
      <c r="C12" s="35">
        <v>225</v>
      </c>
      <c r="D12" s="35" t="s">
        <v>43</v>
      </c>
      <c r="E12" s="26">
        <f t="shared" si="0"/>
        <v>0.40297680061037588</v>
      </c>
      <c r="F12" s="8">
        <f t="shared" si="1"/>
        <v>2.590998883449025E-2</v>
      </c>
      <c r="H12" s="14">
        <f t="shared" si="2"/>
        <v>1.0002590998883449</v>
      </c>
      <c r="I12" s="2">
        <f t="shared" si="3"/>
        <v>0.99993909932716163</v>
      </c>
    </row>
    <row r="13" spans="1:9" x14ac:dyDescent="0.25">
      <c r="C13" s="35">
        <v>295</v>
      </c>
      <c r="D13" s="35" t="s">
        <v>43</v>
      </c>
      <c r="E13" s="26">
        <f t="shared" si="0"/>
        <v>0.40297680061037588</v>
      </c>
      <c r="F13" s="8">
        <f t="shared" si="1"/>
        <v>2.590998883449025E-2</v>
      </c>
      <c r="H13" s="14">
        <f t="shared" si="2"/>
        <v>1.0002590998883449</v>
      </c>
      <c r="I13" s="2">
        <f t="shared" si="3"/>
        <v>0.99993909932716163</v>
      </c>
    </row>
    <row r="14" spans="1:9" x14ac:dyDescent="0.25">
      <c r="C14" s="35">
        <v>339</v>
      </c>
      <c r="D14" s="35" t="s">
        <v>44</v>
      </c>
      <c r="E14" s="26">
        <f t="shared" si="0"/>
        <v>0.52890682995790039</v>
      </c>
      <c r="F14" s="8">
        <f t="shared" si="1"/>
        <v>3.5909988834490036E-2</v>
      </c>
      <c r="H14" s="14">
        <f>(100+F14)/100</f>
        <v>1.0003590998883449</v>
      </c>
      <c r="I14" s="2">
        <f t="shared" si="3"/>
        <v>0.99993909932716163</v>
      </c>
    </row>
    <row r="15" spans="1:9" x14ac:dyDescent="0.25">
      <c r="C15" s="35">
        <v>428</v>
      </c>
      <c r="D15" s="35" t="s">
        <v>45</v>
      </c>
      <c r="E15" s="26">
        <f t="shared" si="0"/>
        <v>0.15111674191530455</v>
      </c>
      <c r="F15" s="8">
        <f t="shared" si="1"/>
        <v>5.9099888344888996E-3</v>
      </c>
      <c r="H15" s="14">
        <f t="shared" si="2"/>
        <v>1.000059099888345</v>
      </c>
      <c r="I15" s="2">
        <f t="shared" si="3"/>
        <v>0.99993909932716163</v>
      </c>
    </row>
    <row r="16" spans="1:9" x14ac:dyDescent="0.25">
      <c r="C16" s="35">
        <v>446</v>
      </c>
      <c r="D16" s="35" t="s">
        <v>46</v>
      </c>
      <c r="E16" s="26">
        <f t="shared" si="0"/>
        <v>-0.22667334612726894</v>
      </c>
      <c r="F16" s="8">
        <f t="shared" si="1"/>
        <v>-2.4090011165510461E-2</v>
      </c>
      <c r="H16" s="14">
        <f t="shared" si="2"/>
        <v>0.99975909988834488</v>
      </c>
      <c r="I16" s="2">
        <f t="shared" si="3"/>
        <v>0.99993909932716163</v>
      </c>
    </row>
    <row r="17" spans="1:9" x14ac:dyDescent="0.25">
      <c r="A17" s="8"/>
      <c r="C17" s="35">
        <v>484</v>
      </c>
      <c r="D17" s="35" t="s">
        <v>47</v>
      </c>
      <c r="E17" s="26">
        <f t="shared" si="0"/>
        <v>1.0326269473479983</v>
      </c>
      <c r="F17" s="8">
        <f t="shared" si="1"/>
        <v>7.5909988834489184E-2</v>
      </c>
      <c r="H17" s="14">
        <f t="shared" si="2"/>
        <v>1.0007590998883449</v>
      </c>
      <c r="I17" s="2">
        <f t="shared" si="3"/>
        <v>0.99993909932716163</v>
      </c>
    </row>
    <row r="18" spans="1:9" x14ac:dyDescent="0.25">
      <c r="C18" s="35">
        <v>509</v>
      </c>
      <c r="D18" s="35" t="s">
        <v>46</v>
      </c>
      <c r="E18" s="26">
        <f t="shared" si="0"/>
        <v>-0.22667334612726894</v>
      </c>
      <c r="F18" s="8">
        <f t="shared" si="1"/>
        <v>-2.4090011165510461E-2</v>
      </c>
      <c r="H18" s="14">
        <f t="shared" si="2"/>
        <v>0.99975909988834488</v>
      </c>
      <c r="I18" s="2">
        <f t="shared" si="3"/>
        <v>0.99993909932716163</v>
      </c>
    </row>
    <row r="19" spans="1:9" x14ac:dyDescent="0.25">
      <c r="C19" s="35">
        <v>512</v>
      </c>
      <c r="D19" s="35" t="s">
        <v>48</v>
      </c>
      <c r="E19" s="26">
        <f t="shared" si="0"/>
        <v>-0.47853340482231793</v>
      </c>
      <c r="F19" s="8">
        <f t="shared" si="1"/>
        <v>-4.4090011165510035E-2</v>
      </c>
      <c r="H19" s="14">
        <f t="shared" si="2"/>
        <v>0.9995590998883449</v>
      </c>
      <c r="I19" s="2">
        <f t="shared" si="3"/>
        <v>0.99993909932716163</v>
      </c>
    </row>
    <row r="20" spans="1:9" x14ac:dyDescent="0.25">
      <c r="C20" s="35">
        <v>579</v>
      </c>
      <c r="D20" s="35" t="s">
        <v>49</v>
      </c>
      <c r="E20" s="26">
        <f t="shared" si="0"/>
        <v>2.5186712567780052E-2</v>
      </c>
      <c r="F20" s="8">
        <f t="shared" si="1"/>
        <v>-4.0900111655108873E-3</v>
      </c>
      <c r="H20" s="14">
        <f t="shared" si="2"/>
        <v>0.99995909988834486</v>
      </c>
      <c r="I20" s="2">
        <f t="shared" si="3"/>
        <v>0.99993909932716163</v>
      </c>
    </row>
    <row r="21" spans="1:9" x14ac:dyDescent="0.25">
      <c r="C21" s="35">
        <v>591</v>
      </c>
      <c r="D21" s="35" t="s">
        <v>50</v>
      </c>
      <c r="E21" s="26">
        <f t="shared" si="0"/>
        <v>-0.10074331677974444</v>
      </c>
      <c r="F21" s="8">
        <f t="shared" si="1"/>
        <v>-1.4090011165510674E-2</v>
      </c>
      <c r="H21" s="14">
        <f t="shared" si="2"/>
        <v>0.99985909988834498</v>
      </c>
      <c r="I21" s="2">
        <f t="shared" si="3"/>
        <v>0.99993909932716163</v>
      </c>
    </row>
    <row r="22" spans="1:9" x14ac:dyDescent="0.25">
      <c r="C22" s="35">
        <v>615</v>
      </c>
      <c r="D22" s="35" t="s">
        <v>51</v>
      </c>
      <c r="E22" s="26">
        <f t="shared" si="0"/>
        <v>-0.85632349286491372</v>
      </c>
      <c r="F22" s="8">
        <f t="shared" si="1"/>
        <v>-7.4090011165511171E-2</v>
      </c>
      <c r="H22" s="14">
        <f t="shared" ref="H22:H26" si="4">(100+F22)/100</f>
        <v>0.99925909988834494</v>
      </c>
      <c r="I22" s="2">
        <f t="shared" si="3"/>
        <v>0.99993909932716163</v>
      </c>
    </row>
    <row r="23" spans="1:9" x14ac:dyDescent="0.25">
      <c r="C23" s="35">
        <v>644</v>
      </c>
      <c r="D23" s="35" t="s">
        <v>45</v>
      </c>
      <c r="E23" s="26">
        <f t="shared" si="0"/>
        <v>0.15111674191530455</v>
      </c>
      <c r="F23" s="8">
        <f t="shared" si="1"/>
        <v>5.9099888344888996E-3</v>
      </c>
      <c r="G23" s="1"/>
      <c r="H23" s="14">
        <f t="shared" si="4"/>
        <v>1.000059099888345</v>
      </c>
      <c r="I23" s="2">
        <f t="shared" si="3"/>
        <v>0.99993909932716163</v>
      </c>
    </row>
    <row r="24" spans="1:9" x14ac:dyDescent="0.25">
      <c r="C24" s="35">
        <v>685</v>
      </c>
      <c r="D24" s="35" t="s">
        <v>52</v>
      </c>
      <c r="E24" s="26">
        <f t="shared" si="0"/>
        <v>-0.73039346351736689</v>
      </c>
      <c r="F24" s="8">
        <f t="shared" si="1"/>
        <v>-6.4090011165509608E-2</v>
      </c>
      <c r="H24" s="14">
        <f t="shared" si="4"/>
        <v>0.99935909988834493</v>
      </c>
      <c r="I24" s="2">
        <f t="shared" si="3"/>
        <v>0.99993909932716163</v>
      </c>
    </row>
    <row r="25" spans="1:9" x14ac:dyDescent="0.25">
      <c r="C25" s="35">
        <v>689</v>
      </c>
      <c r="D25" s="35" t="s">
        <v>48</v>
      </c>
      <c r="E25" s="26">
        <f t="shared" si="0"/>
        <v>-0.47853340482231793</v>
      </c>
      <c r="F25" s="8">
        <f t="shared" si="1"/>
        <v>-4.4090011165510035E-2</v>
      </c>
      <c r="H25" s="14">
        <f t="shared" si="4"/>
        <v>0.9995590998883449</v>
      </c>
      <c r="I25" s="2">
        <f t="shared" si="3"/>
        <v>0.99993909932716163</v>
      </c>
    </row>
    <row r="26" spans="1:9" x14ac:dyDescent="0.25">
      <c r="C26" s="35">
        <v>744</v>
      </c>
      <c r="D26" s="35" t="s">
        <v>53</v>
      </c>
      <c r="E26" s="26">
        <f t="shared" si="0"/>
        <v>0.6548368593054249</v>
      </c>
      <c r="F26" s="8">
        <f t="shared" si="1"/>
        <v>4.5909988834489823E-2</v>
      </c>
      <c r="H26" s="14">
        <f t="shared" si="4"/>
        <v>1.0004590998883449</v>
      </c>
      <c r="I26" s="2">
        <f t="shared" si="3"/>
        <v>0.99993909932716163</v>
      </c>
    </row>
    <row r="27" spans="1:9" x14ac:dyDescent="0.25">
      <c r="C27" s="35">
        <v>904</v>
      </c>
      <c r="D27" s="35" t="s">
        <v>54</v>
      </c>
      <c r="E27" s="26">
        <f t="shared" ref="E27" si="5">(D27-$D$3)/$D$4</f>
        <v>-1.1081835515599627</v>
      </c>
      <c r="F27" s="8">
        <f t="shared" ref="F27" si="6">(D27-D$2)</f>
        <v>-9.4090011165510745E-2</v>
      </c>
      <c r="H27" s="14">
        <f t="shared" ref="H27" si="7">(100+F27)/100</f>
        <v>0.99905909988834496</v>
      </c>
      <c r="I27" s="2">
        <f t="shared" si="3"/>
        <v>0.99993909932716163</v>
      </c>
    </row>
    <row r="28" spans="1:9" x14ac:dyDescent="0.25">
      <c r="C28" s="32"/>
    </row>
    <row r="29" spans="1:9" x14ac:dyDescent="0.25">
      <c r="C29" s="32"/>
    </row>
    <row r="30" spans="1:9" x14ac:dyDescent="0.25">
      <c r="C30" s="33"/>
    </row>
    <row r="31" spans="1:9" x14ac:dyDescent="0.25">
      <c r="C31" s="32"/>
    </row>
    <row r="32" spans="1:9" x14ac:dyDescent="0.25">
      <c r="C32" s="32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13</v>
      </c>
      <c r="E1" s="13"/>
      <c r="F1" s="3"/>
    </row>
    <row r="2" spans="1:9" x14ac:dyDescent="0.25">
      <c r="C2" s="4" t="s">
        <v>3</v>
      </c>
      <c r="D2" s="29">
        <v>3.866519805982215</v>
      </c>
      <c r="E2" s="2" t="s">
        <v>18</v>
      </c>
    </row>
    <row r="3" spans="1:9" x14ac:dyDescent="0.25">
      <c r="C3" s="4" t="s">
        <v>31</v>
      </c>
      <c r="D3" s="29">
        <v>3.8676923077119292</v>
      </c>
      <c r="E3" s="2" t="s">
        <v>18</v>
      </c>
      <c r="F3" s="5"/>
    </row>
    <row r="4" spans="1:9" x14ac:dyDescent="0.25">
      <c r="C4" s="4" t="s">
        <v>32</v>
      </c>
      <c r="D4" s="29">
        <v>5.8353087310310574E-2</v>
      </c>
      <c r="E4" s="2" t="s">
        <v>18</v>
      </c>
      <c r="F4" s="5"/>
    </row>
    <row r="5" spans="1:9" x14ac:dyDescent="0.25">
      <c r="C5" s="4" t="s">
        <v>33</v>
      </c>
      <c r="D5" s="25">
        <f>(D4/D3)*100</f>
        <v>1.5087313743639399</v>
      </c>
      <c r="E5" s="2" t="s">
        <v>2</v>
      </c>
      <c r="F5" s="5"/>
    </row>
    <row r="6" spans="1:9" x14ac:dyDescent="0.25">
      <c r="C6" s="4" t="s">
        <v>6</v>
      </c>
      <c r="D6" s="12">
        <f>COUNTA(C11:C40)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21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5">
        <v>223</v>
      </c>
      <c r="D11" s="35" t="s">
        <v>55</v>
      </c>
      <c r="E11" s="26">
        <f t="shared" ref="E11:E26" si="0">(D11-$D$3)/$D$4</f>
        <v>0.21091758560469573</v>
      </c>
      <c r="F11" s="8">
        <f t="shared" ref="F11:F26" si="1">(D11-D$2)</f>
        <v>1.3480194017784886E-2</v>
      </c>
      <c r="H11" s="21">
        <f t="shared" ref="H11:H12" si="2">(100+F11)/100</f>
        <v>1.0001348019401779</v>
      </c>
      <c r="I11" s="22">
        <f t="shared" ref="I11:I27" si="3">1+($D$3-$D$2)/100</f>
        <v>1.0000117250172971</v>
      </c>
    </row>
    <row r="12" spans="1:9" x14ac:dyDescent="0.25">
      <c r="C12" s="35">
        <v>225</v>
      </c>
      <c r="D12" s="35" t="s">
        <v>56</v>
      </c>
      <c r="E12" s="26">
        <f t="shared" si="0"/>
        <v>0.3822881241817232</v>
      </c>
      <c r="F12" s="8">
        <f t="shared" si="1"/>
        <v>2.3480194017785117E-2</v>
      </c>
      <c r="H12" s="21">
        <f t="shared" si="2"/>
        <v>1.0002348019401779</v>
      </c>
      <c r="I12" s="22">
        <f t="shared" si="3"/>
        <v>1.0000117250172971</v>
      </c>
    </row>
    <row r="13" spans="1:9" x14ac:dyDescent="0.25">
      <c r="C13" s="35">
        <v>295</v>
      </c>
      <c r="D13" s="35" t="s">
        <v>55</v>
      </c>
      <c r="E13" s="26">
        <f t="shared" si="0"/>
        <v>0.21091758560469573</v>
      </c>
      <c r="F13" s="8">
        <f t="shared" si="1"/>
        <v>1.3480194017784886E-2</v>
      </c>
      <c r="H13" s="21">
        <f t="shared" ref="H13:H21" si="4">(100+F13)/100</f>
        <v>1.0001348019401779</v>
      </c>
      <c r="I13" s="22">
        <f t="shared" si="3"/>
        <v>1.0000117250172971</v>
      </c>
    </row>
    <row r="14" spans="1:9" x14ac:dyDescent="0.25">
      <c r="C14" s="35">
        <v>339</v>
      </c>
      <c r="D14" s="35" t="s">
        <v>57</v>
      </c>
      <c r="E14" s="26">
        <f t="shared" si="0"/>
        <v>-0.47456456870339897</v>
      </c>
      <c r="F14" s="8">
        <f t="shared" si="1"/>
        <v>-2.651980598221515E-2</v>
      </c>
      <c r="H14" s="21">
        <f t="shared" si="4"/>
        <v>0.99973480194017783</v>
      </c>
      <c r="I14" s="22">
        <f t="shared" si="3"/>
        <v>1.0000117250172971</v>
      </c>
    </row>
    <row r="15" spans="1:9" x14ac:dyDescent="0.25">
      <c r="C15" s="35">
        <v>428</v>
      </c>
      <c r="D15" s="35" t="s">
        <v>58</v>
      </c>
      <c r="E15" s="26">
        <f t="shared" si="0"/>
        <v>3.954704702767587E-2</v>
      </c>
      <c r="F15" s="8">
        <f t="shared" si="1"/>
        <v>3.4801940177850987E-3</v>
      </c>
      <c r="H15" s="21">
        <f t="shared" si="4"/>
        <v>1.0000348019401779</v>
      </c>
      <c r="I15" s="22">
        <f t="shared" si="3"/>
        <v>1.0000117250172971</v>
      </c>
    </row>
    <row r="16" spans="1:9" x14ac:dyDescent="0.25">
      <c r="C16" s="35">
        <v>446</v>
      </c>
      <c r="D16" s="35" t="s">
        <v>59</v>
      </c>
      <c r="E16" s="37">
        <f t="shared" si="0"/>
        <v>4.8379221271843384</v>
      </c>
      <c r="F16" s="8">
        <f t="shared" si="1"/>
        <v>0.28348019401778535</v>
      </c>
      <c r="H16" s="21">
        <f t="shared" si="4"/>
        <v>1.0028348019401778</v>
      </c>
      <c r="I16" s="22">
        <f t="shared" si="3"/>
        <v>1.0000117250172971</v>
      </c>
    </row>
    <row r="17" spans="1:9" x14ac:dyDescent="0.25">
      <c r="A17" s="8"/>
      <c r="C17" s="35">
        <v>484</v>
      </c>
      <c r="D17" s="35" t="s">
        <v>60</v>
      </c>
      <c r="E17" s="26">
        <f t="shared" si="0"/>
        <v>1.067770278489818</v>
      </c>
      <c r="F17" s="8">
        <f t="shared" si="1"/>
        <v>6.3480194017785152E-2</v>
      </c>
      <c r="H17" s="21">
        <f t="shared" si="4"/>
        <v>1.0006348019401778</v>
      </c>
      <c r="I17" s="22">
        <f t="shared" si="3"/>
        <v>1.0000117250172971</v>
      </c>
    </row>
    <row r="18" spans="1:9" x14ac:dyDescent="0.25">
      <c r="C18" s="35">
        <v>509</v>
      </c>
      <c r="D18" s="35" t="s">
        <v>57</v>
      </c>
      <c r="E18" s="26">
        <f t="shared" si="0"/>
        <v>-0.47456456870339897</v>
      </c>
      <c r="F18" s="8">
        <f t="shared" si="1"/>
        <v>-2.651980598221515E-2</v>
      </c>
      <c r="H18" s="21">
        <f t="shared" si="4"/>
        <v>0.99973480194017783</v>
      </c>
      <c r="I18" s="22">
        <f t="shared" si="3"/>
        <v>1.0000117250172971</v>
      </c>
    </row>
    <row r="19" spans="1:9" x14ac:dyDescent="0.25">
      <c r="C19" s="35">
        <v>512</v>
      </c>
      <c r="D19" s="35" t="s">
        <v>55</v>
      </c>
      <c r="E19" s="26">
        <f t="shared" si="0"/>
        <v>0.21091758560469573</v>
      </c>
      <c r="F19" s="8">
        <f t="shared" si="1"/>
        <v>1.3480194017784886E-2</v>
      </c>
      <c r="H19" s="21">
        <f t="shared" si="4"/>
        <v>1.0001348019401779</v>
      </c>
      <c r="I19" s="22">
        <f t="shared" si="3"/>
        <v>1.0000117250172971</v>
      </c>
    </row>
    <row r="20" spans="1:9" x14ac:dyDescent="0.25">
      <c r="C20" s="35">
        <v>579</v>
      </c>
      <c r="D20" s="35" t="s">
        <v>55</v>
      </c>
      <c r="E20" s="26">
        <f t="shared" si="0"/>
        <v>0.21091758560469573</v>
      </c>
      <c r="F20" s="8">
        <f t="shared" si="1"/>
        <v>1.3480194017784886E-2</v>
      </c>
      <c r="H20" s="21">
        <f t="shared" si="4"/>
        <v>1.0001348019401779</v>
      </c>
      <c r="I20" s="22">
        <f t="shared" si="3"/>
        <v>1.0000117250172971</v>
      </c>
    </row>
    <row r="21" spans="1:9" x14ac:dyDescent="0.25">
      <c r="C21" s="35">
        <v>591</v>
      </c>
      <c r="D21" s="35" t="s">
        <v>56</v>
      </c>
      <c r="E21" s="26">
        <f t="shared" si="0"/>
        <v>0.3822881241817232</v>
      </c>
      <c r="F21" s="8">
        <f t="shared" si="1"/>
        <v>2.3480194017785117E-2</v>
      </c>
      <c r="H21" s="21">
        <f t="shared" si="4"/>
        <v>1.0002348019401779</v>
      </c>
      <c r="I21" s="22">
        <f t="shared" si="3"/>
        <v>1.0000117250172971</v>
      </c>
    </row>
    <row r="22" spans="1:9" x14ac:dyDescent="0.25">
      <c r="C22" s="35">
        <v>615</v>
      </c>
      <c r="D22" s="35" t="s">
        <v>57</v>
      </c>
      <c r="E22" s="26">
        <f t="shared" si="0"/>
        <v>-0.47456456870339897</v>
      </c>
      <c r="F22" s="8">
        <f t="shared" si="1"/>
        <v>-2.651980598221515E-2</v>
      </c>
      <c r="H22" s="21">
        <f t="shared" ref="H22:H26" si="5">(100+F22)/100</f>
        <v>0.99973480194017783</v>
      </c>
      <c r="I22" s="22">
        <f t="shared" si="3"/>
        <v>1.0000117250172971</v>
      </c>
    </row>
    <row r="23" spans="1:9" x14ac:dyDescent="0.25">
      <c r="C23" s="35">
        <v>644</v>
      </c>
      <c r="D23" s="35" t="s">
        <v>56</v>
      </c>
      <c r="E23" s="26">
        <f t="shared" si="0"/>
        <v>0.3822881241817232</v>
      </c>
      <c r="F23" s="8">
        <f t="shared" si="1"/>
        <v>2.3480194017785117E-2</v>
      </c>
      <c r="G23" s="1"/>
      <c r="H23" s="21">
        <f t="shared" si="5"/>
        <v>1.0002348019401779</v>
      </c>
      <c r="I23" s="22">
        <f t="shared" si="3"/>
        <v>1.0000117250172971</v>
      </c>
    </row>
    <row r="24" spans="1:9" x14ac:dyDescent="0.25">
      <c r="C24" s="35">
        <v>685</v>
      </c>
      <c r="D24" s="35" t="s">
        <v>61</v>
      </c>
      <c r="E24" s="26">
        <f t="shared" si="0"/>
        <v>-1.1600467230114937</v>
      </c>
      <c r="F24" s="8">
        <f t="shared" si="1"/>
        <v>-6.6519805982215185E-2</v>
      </c>
      <c r="H24" s="21">
        <f t="shared" si="5"/>
        <v>0.99933480194017787</v>
      </c>
      <c r="I24" s="22">
        <f t="shared" si="3"/>
        <v>1.0000117250172971</v>
      </c>
    </row>
    <row r="25" spans="1:9" x14ac:dyDescent="0.25">
      <c r="C25" s="35">
        <v>689</v>
      </c>
      <c r="D25" s="35" t="s">
        <v>57</v>
      </c>
      <c r="E25" s="26">
        <f t="shared" si="0"/>
        <v>-0.47456456870339897</v>
      </c>
      <c r="F25" s="8">
        <f t="shared" si="1"/>
        <v>-2.651980598221515E-2</v>
      </c>
      <c r="H25" s="21">
        <f t="shared" si="5"/>
        <v>0.99973480194017783</v>
      </c>
      <c r="I25" s="22">
        <f t="shared" si="3"/>
        <v>1.0000117250172971</v>
      </c>
    </row>
    <row r="26" spans="1:9" x14ac:dyDescent="0.25">
      <c r="C26" s="35">
        <v>744</v>
      </c>
      <c r="D26" s="35" t="s">
        <v>62</v>
      </c>
      <c r="E26" s="26">
        <f t="shared" si="0"/>
        <v>-0.13182349154935161</v>
      </c>
      <c r="F26" s="8">
        <f t="shared" si="1"/>
        <v>-6.5198059822151322E-3</v>
      </c>
      <c r="H26" s="21">
        <f t="shared" si="5"/>
        <v>0.99993480194017792</v>
      </c>
      <c r="I26" s="22">
        <f t="shared" si="3"/>
        <v>1.0000117250172971</v>
      </c>
    </row>
    <row r="27" spans="1:9" x14ac:dyDescent="0.25">
      <c r="C27" s="35">
        <v>904</v>
      </c>
      <c r="D27" s="35" t="s">
        <v>63</v>
      </c>
      <c r="E27" s="27">
        <f t="shared" ref="E27" si="6">(D27-$D$3)/$D$4</f>
        <v>-2.3596404930506556</v>
      </c>
      <c r="F27" s="8">
        <f t="shared" ref="F27" si="7">(D27-D$2)</f>
        <v>-0.13651980598221503</v>
      </c>
      <c r="H27" s="21">
        <f t="shared" ref="H27" si="8">(100+F27)/100</f>
        <v>0.99863480194017784</v>
      </c>
      <c r="I27" s="22">
        <f t="shared" si="3"/>
        <v>1.0000117250172971</v>
      </c>
    </row>
    <row r="28" spans="1:9" x14ac:dyDescent="0.25">
      <c r="C28" s="32"/>
    </row>
    <row r="29" spans="1:9" x14ac:dyDescent="0.25">
      <c r="C29" s="32"/>
    </row>
    <row r="30" spans="1:9" x14ac:dyDescent="0.25">
      <c r="C30" s="33"/>
    </row>
    <row r="31" spans="1:9" x14ac:dyDescent="0.25">
      <c r="C31" s="32"/>
    </row>
    <row r="32" spans="1:9" x14ac:dyDescent="0.25">
      <c r="C32" s="32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14</v>
      </c>
      <c r="E1" s="13"/>
      <c r="F1" s="3"/>
    </row>
    <row r="2" spans="1:9" x14ac:dyDescent="0.25">
      <c r="C2" s="4" t="s">
        <v>3</v>
      </c>
      <c r="D2" s="29">
        <v>16.69650626298165</v>
      </c>
      <c r="E2" s="2" t="s">
        <v>18</v>
      </c>
    </row>
    <row r="3" spans="1:9" x14ac:dyDescent="0.25">
      <c r="C3" s="4" t="s">
        <v>31</v>
      </c>
      <c r="D3" s="29">
        <v>16.686669220914499</v>
      </c>
      <c r="E3" s="2" t="s">
        <v>18</v>
      </c>
      <c r="F3" s="5"/>
    </row>
    <row r="4" spans="1:9" x14ac:dyDescent="0.25">
      <c r="C4" s="4" t="s">
        <v>32</v>
      </c>
      <c r="D4" s="29">
        <v>0.1133033880030711</v>
      </c>
      <c r="E4" s="2" t="s">
        <v>18</v>
      </c>
      <c r="F4" s="5"/>
    </row>
    <row r="5" spans="1:9" x14ac:dyDescent="0.25">
      <c r="C5" s="4" t="s">
        <v>33</v>
      </c>
      <c r="D5" s="25">
        <f>(D4/D3)*100</f>
        <v>0.67900541745659171</v>
      </c>
      <c r="E5" s="2" t="s">
        <v>2</v>
      </c>
      <c r="F5" s="5"/>
    </row>
    <row r="6" spans="1:9" x14ac:dyDescent="0.25">
      <c r="C6" s="4" t="s">
        <v>6</v>
      </c>
      <c r="D6" s="12">
        <f>COUNTA(C11:C40)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21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5">
        <v>223</v>
      </c>
      <c r="D11" s="35" t="s">
        <v>64</v>
      </c>
      <c r="E11" s="26">
        <f t="shared" ref="E11:E26" si="0">(D11-$D$3)/$D$4</f>
        <v>0.91198313577965573</v>
      </c>
      <c r="F11" s="8">
        <f t="shared" ref="F11:F26" si="1">(D11-D$2)</f>
        <v>9.3493737018349066E-2</v>
      </c>
      <c r="H11" s="14">
        <f t="shared" ref="H11:H21" si="2">(100+F11)/100</f>
        <v>1.0009349373701835</v>
      </c>
      <c r="I11" s="22">
        <f t="shared" ref="I11:I27" si="3">1+($D$3-$D$2)/100</f>
        <v>0.99990162957932849</v>
      </c>
    </row>
    <row r="12" spans="1:9" x14ac:dyDescent="0.25">
      <c r="C12" s="35">
        <v>225</v>
      </c>
      <c r="D12" s="35" t="s">
        <v>65</v>
      </c>
      <c r="E12" s="26">
        <f t="shared" si="0"/>
        <v>0.20591422283744185</v>
      </c>
      <c r="F12" s="8">
        <f t="shared" si="1"/>
        <v>1.3493737018350771E-2</v>
      </c>
      <c r="H12" s="14">
        <f t="shared" si="2"/>
        <v>1.0001349373701836</v>
      </c>
      <c r="I12" s="22">
        <f t="shared" si="3"/>
        <v>0.99990162957932849</v>
      </c>
    </row>
    <row r="13" spans="1:9" x14ac:dyDescent="0.25">
      <c r="C13" s="35">
        <v>295</v>
      </c>
      <c r="D13" s="35" t="s">
        <v>66</v>
      </c>
      <c r="E13" s="26">
        <f t="shared" si="0"/>
        <v>2.9396994601888372E-2</v>
      </c>
      <c r="F13" s="8">
        <f t="shared" si="1"/>
        <v>-6.5062629816488027E-3</v>
      </c>
      <c r="H13" s="14">
        <f t="shared" si="2"/>
        <v>0.99993493737018357</v>
      </c>
      <c r="I13" s="22">
        <f t="shared" si="3"/>
        <v>0.99990162957932849</v>
      </c>
    </row>
    <row r="14" spans="1:9" x14ac:dyDescent="0.25">
      <c r="C14" s="35">
        <v>339</v>
      </c>
      <c r="D14" s="35" t="s">
        <v>67</v>
      </c>
      <c r="E14" s="26">
        <f t="shared" si="0"/>
        <v>1.618052048721901</v>
      </c>
      <c r="F14" s="8">
        <f t="shared" si="1"/>
        <v>0.17349373701835091</v>
      </c>
      <c r="H14" s="14">
        <f t="shared" si="2"/>
        <v>1.0017349373701834</v>
      </c>
      <c r="I14" s="22">
        <f t="shared" si="3"/>
        <v>0.99990162957932849</v>
      </c>
    </row>
    <row r="15" spans="1:9" x14ac:dyDescent="0.25">
      <c r="C15" s="35">
        <v>428</v>
      </c>
      <c r="D15" s="35" t="s">
        <v>68</v>
      </c>
      <c r="E15" s="26">
        <f t="shared" si="0"/>
        <v>-0.411896075987011</v>
      </c>
      <c r="F15" s="8">
        <f t="shared" si="1"/>
        <v>-5.6506262981649513E-2</v>
      </c>
      <c r="H15" s="14">
        <f t="shared" si="2"/>
        <v>0.99943493737018341</v>
      </c>
      <c r="I15" s="22">
        <f t="shared" si="3"/>
        <v>0.99990162957932849</v>
      </c>
    </row>
    <row r="16" spans="1:9" x14ac:dyDescent="0.25">
      <c r="C16" s="35">
        <v>446</v>
      </c>
      <c r="D16" s="35" t="s">
        <v>69</v>
      </c>
      <c r="E16" s="26">
        <f t="shared" si="0"/>
        <v>-0.67667191834035689</v>
      </c>
      <c r="F16" s="8">
        <f t="shared" si="1"/>
        <v>-8.650626298165065E-2</v>
      </c>
      <c r="H16" s="14">
        <f t="shared" si="2"/>
        <v>0.99913493737018344</v>
      </c>
      <c r="I16" s="22">
        <f t="shared" si="3"/>
        <v>0.99990162957932849</v>
      </c>
    </row>
    <row r="17" spans="1:9" x14ac:dyDescent="0.25">
      <c r="A17" s="8"/>
      <c r="C17" s="35">
        <v>484</v>
      </c>
      <c r="D17" s="35" t="s">
        <v>70</v>
      </c>
      <c r="E17" s="26">
        <f t="shared" si="0"/>
        <v>0.82372452166189469</v>
      </c>
      <c r="F17" s="8">
        <f t="shared" si="1"/>
        <v>8.3493737018351055E-2</v>
      </c>
      <c r="H17" s="14">
        <f t="shared" si="2"/>
        <v>1.0008349373701835</v>
      </c>
      <c r="I17" s="22">
        <f t="shared" si="3"/>
        <v>0.99990162957932849</v>
      </c>
    </row>
    <row r="18" spans="1:9" x14ac:dyDescent="0.25">
      <c r="C18" s="35">
        <v>509</v>
      </c>
      <c r="D18" s="35" t="s">
        <v>71</v>
      </c>
      <c r="E18" s="26">
        <f t="shared" si="0"/>
        <v>0.11765560871964943</v>
      </c>
      <c r="F18" s="8">
        <f t="shared" si="1"/>
        <v>3.4937370183492078E-3</v>
      </c>
      <c r="H18" s="14">
        <f t="shared" si="2"/>
        <v>1.0000349373701836</v>
      </c>
      <c r="I18" s="22">
        <f t="shared" si="3"/>
        <v>0.99990162957932849</v>
      </c>
    </row>
    <row r="19" spans="1:9" x14ac:dyDescent="0.25">
      <c r="C19" s="35">
        <v>512</v>
      </c>
      <c r="D19" s="35" t="s">
        <v>72</v>
      </c>
      <c r="E19" s="26">
        <f t="shared" si="0"/>
        <v>-0.76493053245811793</v>
      </c>
      <c r="F19" s="8">
        <f t="shared" si="1"/>
        <v>-9.6506262981648661E-2</v>
      </c>
      <c r="H19" s="14">
        <f t="shared" si="2"/>
        <v>0.99903493737018356</v>
      </c>
      <c r="I19" s="22">
        <f t="shared" si="3"/>
        <v>0.99990162957932849</v>
      </c>
    </row>
    <row r="20" spans="1:9" x14ac:dyDescent="0.25">
      <c r="C20" s="35">
        <v>579</v>
      </c>
      <c r="D20" s="35" t="s">
        <v>71</v>
      </c>
      <c r="E20" s="26">
        <f t="shared" si="0"/>
        <v>0.11765560871964943</v>
      </c>
      <c r="F20" s="8">
        <f t="shared" si="1"/>
        <v>3.4937370183492078E-3</v>
      </c>
      <c r="H20" s="14">
        <f t="shared" si="2"/>
        <v>1.0000349373701836</v>
      </c>
      <c r="I20" s="22">
        <f t="shared" si="3"/>
        <v>0.99990162957932849</v>
      </c>
    </row>
    <row r="21" spans="1:9" x14ac:dyDescent="0.25">
      <c r="C21" s="35">
        <v>591</v>
      </c>
      <c r="D21" s="35" t="s">
        <v>69</v>
      </c>
      <c r="E21" s="26">
        <f t="shared" si="0"/>
        <v>-0.67667191834035689</v>
      </c>
      <c r="F21" s="8">
        <f t="shared" si="1"/>
        <v>-8.650626298165065E-2</v>
      </c>
      <c r="H21" s="14">
        <f t="shared" si="2"/>
        <v>0.99913493737018344</v>
      </c>
      <c r="I21" s="22">
        <f t="shared" si="3"/>
        <v>0.99990162957932849</v>
      </c>
    </row>
    <row r="22" spans="1:9" x14ac:dyDescent="0.25">
      <c r="C22" s="35">
        <v>615</v>
      </c>
      <c r="D22" s="35" t="s">
        <v>73</v>
      </c>
      <c r="E22" s="26">
        <f t="shared" si="0"/>
        <v>-1.0297063748114639</v>
      </c>
      <c r="F22" s="8">
        <f t="shared" si="1"/>
        <v>-0.1265062629816498</v>
      </c>
      <c r="H22" s="14">
        <f t="shared" ref="H22:H26" si="4">(100+F22)/100</f>
        <v>0.99873493737018348</v>
      </c>
      <c r="I22" s="22">
        <f t="shared" si="3"/>
        <v>0.99990162957932849</v>
      </c>
    </row>
    <row r="23" spans="1:9" x14ac:dyDescent="0.25">
      <c r="C23" s="35">
        <v>644</v>
      </c>
      <c r="D23" s="35" t="s">
        <v>71</v>
      </c>
      <c r="E23" s="26">
        <f t="shared" si="0"/>
        <v>0.11765560871964943</v>
      </c>
      <c r="F23" s="8">
        <f t="shared" si="1"/>
        <v>3.4937370183492078E-3</v>
      </c>
      <c r="G23" s="1"/>
      <c r="H23" s="14">
        <f t="shared" si="4"/>
        <v>1.0000349373701836</v>
      </c>
      <c r="I23" s="22">
        <f t="shared" si="3"/>
        <v>0.99990162957932849</v>
      </c>
    </row>
    <row r="24" spans="1:9" x14ac:dyDescent="0.25">
      <c r="C24" s="35">
        <v>685</v>
      </c>
      <c r="D24" s="35" t="s">
        <v>71</v>
      </c>
      <c r="E24" s="26">
        <f t="shared" si="0"/>
        <v>0.11765560871964943</v>
      </c>
      <c r="F24" s="8">
        <f t="shared" si="1"/>
        <v>3.4937370183492078E-3</v>
      </c>
      <c r="H24" s="14">
        <f t="shared" si="4"/>
        <v>1.0000349373701836</v>
      </c>
      <c r="I24" s="22">
        <f t="shared" si="3"/>
        <v>0.99990162957932849</v>
      </c>
    </row>
    <row r="25" spans="1:9" x14ac:dyDescent="0.25">
      <c r="C25" s="35">
        <v>689</v>
      </c>
      <c r="D25" s="35" t="s">
        <v>74</v>
      </c>
      <c r="E25" s="26">
        <f t="shared" si="0"/>
        <v>-0.32363746186924996</v>
      </c>
      <c r="F25" s="8">
        <f t="shared" si="1"/>
        <v>-4.6506262981651503E-2</v>
      </c>
      <c r="H25" s="14">
        <f t="shared" si="4"/>
        <v>0.99953493737018351</v>
      </c>
      <c r="I25" s="22">
        <f t="shared" si="3"/>
        <v>0.99990162957932849</v>
      </c>
    </row>
    <row r="26" spans="1:9" x14ac:dyDescent="0.25">
      <c r="C26" s="35">
        <v>744</v>
      </c>
      <c r="D26" s="35" t="s">
        <v>75</v>
      </c>
      <c r="E26" s="26">
        <f t="shared" si="0"/>
        <v>0.38243145107299531</v>
      </c>
      <c r="F26" s="8">
        <f t="shared" si="1"/>
        <v>3.3493737018350345E-2</v>
      </c>
      <c r="H26" s="14">
        <f t="shared" si="4"/>
        <v>1.0003349373701835</v>
      </c>
      <c r="I26" s="22">
        <f t="shared" si="3"/>
        <v>0.99990162957932849</v>
      </c>
    </row>
    <row r="27" spans="1:9" x14ac:dyDescent="0.25">
      <c r="C27" s="35">
        <v>904</v>
      </c>
      <c r="D27" s="35" t="s">
        <v>66</v>
      </c>
      <c r="E27" s="26">
        <f t="shared" ref="E27" si="5">(D27-$D$3)/$D$4</f>
        <v>2.9396994601888372E-2</v>
      </c>
      <c r="F27" s="8">
        <f t="shared" ref="F27" si="6">(D27-D$2)</f>
        <v>-6.5062629816488027E-3</v>
      </c>
      <c r="H27" s="14">
        <f t="shared" ref="H27" si="7">(100+F27)/100</f>
        <v>0.99993493737018357</v>
      </c>
      <c r="I27" s="22">
        <f t="shared" si="3"/>
        <v>0.99990162957932849</v>
      </c>
    </row>
    <row r="28" spans="1:9" x14ac:dyDescent="0.25">
      <c r="C28" s="32"/>
    </row>
    <row r="29" spans="1:9" x14ac:dyDescent="0.25">
      <c r="C29" s="32"/>
    </row>
    <row r="30" spans="1:9" x14ac:dyDescent="0.25">
      <c r="C30" s="33"/>
    </row>
    <row r="31" spans="1:9" x14ac:dyDescent="0.25">
      <c r="C31" s="32"/>
    </row>
    <row r="32" spans="1:9" x14ac:dyDescent="0.25">
      <c r="C32" s="32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4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34</v>
      </c>
      <c r="E1" s="13"/>
      <c r="F1" s="3"/>
    </row>
    <row r="2" spans="1:9" ht="18" x14ac:dyDescent="0.25">
      <c r="C2" s="4" t="s">
        <v>3</v>
      </c>
      <c r="D2" s="10" t="s">
        <v>134</v>
      </c>
      <c r="E2" s="2" t="s">
        <v>4</v>
      </c>
    </row>
    <row r="3" spans="1:9" ht="18" x14ac:dyDescent="0.25">
      <c r="C3" s="4" t="s">
        <v>31</v>
      </c>
      <c r="D3" s="10" t="s">
        <v>153</v>
      </c>
      <c r="E3" s="2" t="s">
        <v>4</v>
      </c>
      <c r="F3" s="5"/>
    </row>
    <row r="4" spans="1:9" ht="18" x14ac:dyDescent="0.25">
      <c r="C4" s="4" t="s">
        <v>32</v>
      </c>
      <c r="D4" s="10" t="s">
        <v>154</v>
      </c>
      <c r="E4" s="2" t="s">
        <v>4</v>
      </c>
      <c r="F4" s="5"/>
    </row>
    <row r="5" spans="1:9" x14ac:dyDescent="0.25">
      <c r="C5" s="4" t="s">
        <v>33</v>
      </c>
      <c r="D5" s="19">
        <f>(D4/D3)*100</f>
        <v>2.8552915766738662</v>
      </c>
      <c r="E5" s="2" t="s">
        <v>2</v>
      </c>
      <c r="F5" s="5"/>
    </row>
    <row r="6" spans="1:9" x14ac:dyDescent="0.25">
      <c r="C6" s="4" t="s">
        <v>6</v>
      </c>
      <c r="D6" s="12">
        <v>16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C11" s="32">
        <v>223</v>
      </c>
      <c r="D11" s="34">
        <v>136</v>
      </c>
      <c r="E11" s="26">
        <f t="shared" ref="E11:E26" si="0">(D11-$D$3)/$D$4</f>
        <v>-0.7312153303076161</v>
      </c>
      <c r="F11" s="17">
        <f t="shared" ref="F11:F26" si="1">((D11-D$2)/D$2)*100</f>
        <v>-1.9466474405190979</v>
      </c>
      <c r="H11" s="14">
        <f t="shared" ref="H11:H20" si="2">(100+F11)/100</f>
        <v>0.980533525594809</v>
      </c>
      <c r="I11" s="2">
        <f t="shared" ref="I11:I26" si="3">1+($D$3-$D$2)/$D$2</f>
        <v>1.0014419610670513</v>
      </c>
    </row>
    <row r="12" spans="1:9" x14ac:dyDescent="0.25">
      <c r="C12" s="32">
        <v>225</v>
      </c>
      <c r="D12" s="34">
        <v>140</v>
      </c>
      <c r="E12" s="26">
        <f t="shared" si="0"/>
        <v>0.27735753908219724</v>
      </c>
      <c r="F12" s="17">
        <f t="shared" si="1"/>
        <v>0.93727469358328153</v>
      </c>
      <c r="H12" s="14">
        <f t="shared" si="2"/>
        <v>1.0093727469358327</v>
      </c>
      <c r="I12" s="2">
        <f t="shared" si="3"/>
        <v>1.0014419610670513</v>
      </c>
    </row>
    <row r="13" spans="1:9" x14ac:dyDescent="0.25">
      <c r="C13" s="32">
        <v>295</v>
      </c>
      <c r="D13" s="34">
        <v>135</v>
      </c>
      <c r="E13" s="26">
        <f t="shared" si="0"/>
        <v>-0.98335854765506947</v>
      </c>
      <c r="F13" s="17">
        <f t="shared" si="1"/>
        <v>-2.6676279740446929</v>
      </c>
      <c r="H13" s="14">
        <f t="shared" si="2"/>
        <v>0.97332372025955305</v>
      </c>
      <c r="I13" s="2">
        <f t="shared" si="3"/>
        <v>1.0014419610670513</v>
      </c>
    </row>
    <row r="14" spans="1:9" x14ac:dyDescent="0.25">
      <c r="C14" s="32">
        <v>339</v>
      </c>
      <c r="D14" s="34">
        <v>144</v>
      </c>
      <c r="E14" s="26">
        <f t="shared" si="0"/>
        <v>1.2859304084720107</v>
      </c>
      <c r="F14" s="17">
        <f t="shared" si="1"/>
        <v>3.8211968276856614</v>
      </c>
      <c r="H14" s="14">
        <f t="shared" si="2"/>
        <v>1.0382119682768567</v>
      </c>
      <c r="I14" s="2">
        <f t="shared" si="3"/>
        <v>1.0014419610670513</v>
      </c>
    </row>
    <row r="15" spans="1:9" x14ac:dyDescent="0.25">
      <c r="C15" s="32">
        <v>428</v>
      </c>
      <c r="D15" s="34">
        <v>140</v>
      </c>
      <c r="E15" s="26">
        <f t="shared" si="0"/>
        <v>0.27735753908219724</v>
      </c>
      <c r="F15" s="17">
        <f t="shared" si="1"/>
        <v>0.93727469358328153</v>
      </c>
      <c r="H15" s="14">
        <f t="shared" si="2"/>
        <v>1.0093727469358327</v>
      </c>
      <c r="I15" s="2">
        <f t="shared" si="3"/>
        <v>1.0014419610670513</v>
      </c>
    </row>
    <row r="16" spans="1:9" x14ac:dyDescent="0.25">
      <c r="A16" s="8"/>
      <c r="C16" s="32">
        <v>446</v>
      </c>
      <c r="D16" s="34">
        <v>138</v>
      </c>
      <c r="E16" s="26">
        <f t="shared" si="0"/>
        <v>-0.22692889561270943</v>
      </c>
      <c r="F16" s="17">
        <f t="shared" si="1"/>
        <v>-0.50468637346790823</v>
      </c>
      <c r="H16" s="14">
        <f t="shared" si="2"/>
        <v>0.994953136265321</v>
      </c>
      <c r="I16" s="2">
        <f t="shared" si="3"/>
        <v>1.0014419610670513</v>
      </c>
    </row>
    <row r="17" spans="3:9" x14ac:dyDescent="0.25">
      <c r="C17" s="32">
        <v>484</v>
      </c>
      <c r="D17" s="34">
        <v>138</v>
      </c>
      <c r="E17" s="26">
        <f t="shared" si="0"/>
        <v>-0.22692889561270943</v>
      </c>
      <c r="F17" s="17">
        <f t="shared" si="1"/>
        <v>-0.50468637346790823</v>
      </c>
      <c r="H17" s="14">
        <f t="shared" si="2"/>
        <v>0.994953136265321</v>
      </c>
      <c r="I17" s="2">
        <f t="shared" si="3"/>
        <v>1.0014419610670513</v>
      </c>
    </row>
    <row r="18" spans="3:9" x14ac:dyDescent="0.25">
      <c r="C18" s="32">
        <v>509</v>
      </c>
      <c r="D18" s="34">
        <v>142</v>
      </c>
      <c r="E18" s="26">
        <f t="shared" si="0"/>
        <v>0.78164397377710393</v>
      </c>
      <c r="F18" s="17">
        <f t="shared" si="1"/>
        <v>2.3792357606344714</v>
      </c>
      <c r="H18" s="14">
        <f t="shared" si="2"/>
        <v>1.0237923576063448</v>
      </c>
      <c r="I18" s="2">
        <f t="shared" si="3"/>
        <v>1.0014419610670513</v>
      </c>
    </row>
    <row r="19" spans="3:9" x14ac:dyDescent="0.25">
      <c r="C19" s="33">
        <v>512</v>
      </c>
      <c r="D19" s="34">
        <v>134</v>
      </c>
      <c r="E19" s="26">
        <f t="shared" si="0"/>
        <v>-1.2355017650025228</v>
      </c>
      <c r="F19" s="17">
        <f t="shared" si="1"/>
        <v>-3.3886085075702876</v>
      </c>
      <c r="H19" s="14">
        <f t="shared" si="2"/>
        <v>0.96611391492429721</v>
      </c>
      <c r="I19" s="2">
        <f t="shared" si="3"/>
        <v>1.0014419610670513</v>
      </c>
    </row>
    <row r="20" spans="3:9" x14ac:dyDescent="0.25">
      <c r="C20" s="32">
        <v>579</v>
      </c>
      <c r="D20" s="34">
        <v>144</v>
      </c>
      <c r="E20" s="26">
        <f t="shared" si="0"/>
        <v>1.2859304084720107</v>
      </c>
      <c r="F20" s="17">
        <f t="shared" si="1"/>
        <v>3.8211968276856614</v>
      </c>
      <c r="H20" s="14">
        <f t="shared" si="2"/>
        <v>1.0382119682768567</v>
      </c>
      <c r="I20" s="2">
        <f t="shared" si="3"/>
        <v>1.0014419610670513</v>
      </c>
    </row>
    <row r="21" spans="3:9" x14ac:dyDescent="0.25">
      <c r="C21" s="32">
        <v>591</v>
      </c>
      <c r="D21" s="34">
        <v>134</v>
      </c>
      <c r="E21" s="26">
        <f t="shared" si="0"/>
        <v>-1.2355017650025228</v>
      </c>
      <c r="F21" s="17">
        <f t="shared" si="1"/>
        <v>-3.3886085075702876</v>
      </c>
      <c r="H21" s="14">
        <f t="shared" ref="H21:H24" si="4">(100+F21)/100</f>
        <v>0.96611391492429721</v>
      </c>
      <c r="I21" s="2">
        <f t="shared" si="3"/>
        <v>1.0014419610670513</v>
      </c>
    </row>
    <row r="22" spans="3:9" x14ac:dyDescent="0.25">
      <c r="C22" s="32">
        <v>615</v>
      </c>
      <c r="D22" s="34">
        <v>136</v>
      </c>
      <c r="E22" s="26">
        <f t="shared" si="0"/>
        <v>-0.7312153303076161</v>
      </c>
      <c r="F22" s="17">
        <f t="shared" si="1"/>
        <v>-1.9466474405190979</v>
      </c>
      <c r="G22" s="1"/>
      <c r="H22" s="14">
        <f t="shared" si="4"/>
        <v>0.980533525594809</v>
      </c>
      <c r="I22" s="2">
        <f t="shared" si="3"/>
        <v>1.0014419610670513</v>
      </c>
    </row>
    <row r="23" spans="3:9" x14ac:dyDescent="0.25">
      <c r="C23" s="32">
        <v>644</v>
      </c>
      <c r="D23" s="34">
        <v>152</v>
      </c>
      <c r="E23" s="28">
        <f t="shared" si="0"/>
        <v>3.3030761472516375</v>
      </c>
      <c r="F23" s="17">
        <f t="shared" si="1"/>
        <v>9.5890410958904209</v>
      </c>
      <c r="H23" s="14">
        <f t="shared" si="4"/>
        <v>1.0958904109589043</v>
      </c>
      <c r="I23" s="2">
        <f t="shared" si="3"/>
        <v>1.0014419610670513</v>
      </c>
    </row>
    <row r="24" spans="3:9" x14ac:dyDescent="0.25">
      <c r="C24" s="32">
        <v>689</v>
      </c>
      <c r="D24" s="34">
        <v>138</v>
      </c>
      <c r="E24" s="26">
        <f t="shared" si="0"/>
        <v>-0.22692889561270943</v>
      </c>
      <c r="F24" s="17">
        <f t="shared" si="1"/>
        <v>-0.50468637346790823</v>
      </c>
      <c r="H24" s="14">
        <f t="shared" si="4"/>
        <v>0.994953136265321</v>
      </c>
      <c r="I24" s="2">
        <f t="shared" si="3"/>
        <v>1.0014419610670513</v>
      </c>
    </row>
    <row r="25" spans="3:9" x14ac:dyDescent="0.25">
      <c r="C25" s="32">
        <v>744</v>
      </c>
      <c r="D25" s="34">
        <v>140</v>
      </c>
      <c r="E25" s="26">
        <f t="shared" si="0"/>
        <v>0.27735753908219724</v>
      </c>
      <c r="F25" s="17">
        <f t="shared" si="1"/>
        <v>0.93727469358328153</v>
      </c>
      <c r="H25" s="14">
        <f t="shared" ref="H25:H26" si="5">(100+F25)/100</f>
        <v>1.0093727469358327</v>
      </c>
      <c r="I25" s="2">
        <f t="shared" si="3"/>
        <v>1.0014419610670513</v>
      </c>
    </row>
    <row r="26" spans="3:9" x14ac:dyDescent="0.25">
      <c r="C26" s="32">
        <v>904</v>
      </c>
      <c r="D26" s="34">
        <v>139</v>
      </c>
      <c r="E26" s="26">
        <f t="shared" si="0"/>
        <v>2.5214321734743902E-2</v>
      </c>
      <c r="F26" s="17">
        <f t="shared" si="1"/>
        <v>0.21629416005768667</v>
      </c>
      <c r="H26" s="14">
        <f t="shared" si="5"/>
        <v>1.0021629416005768</v>
      </c>
      <c r="I26" s="2">
        <f t="shared" si="3"/>
        <v>1.0014419610670513</v>
      </c>
    </row>
    <row r="34" spans="2:2" x14ac:dyDescent="0.25">
      <c r="B34" s="10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26</v>
      </c>
      <c r="E1" s="13"/>
      <c r="F1" s="3"/>
    </row>
    <row r="2" spans="1:9" x14ac:dyDescent="0.25">
      <c r="C2" s="4" t="s">
        <v>3</v>
      </c>
      <c r="D2" s="29">
        <v>10.078694627137128</v>
      </c>
      <c r="E2" s="2" t="s">
        <v>18</v>
      </c>
    </row>
    <row r="3" spans="1:9" x14ac:dyDescent="0.25">
      <c r="C3" s="4" t="s">
        <v>31</v>
      </c>
      <c r="D3" s="29">
        <v>10.070588239999999</v>
      </c>
      <c r="E3" s="2" t="s">
        <v>18</v>
      </c>
      <c r="F3" s="5"/>
    </row>
    <row r="4" spans="1:9" x14ac:dyDescent="0.25">
      <c r="C4" s="4" t="s">
        <v>32</v>
      </c>
      <c r="D4" s="29">
        <v>8.4510473000000003E-2</v>
      </c>
      <c r="E4" s="2" t="s">
        <v>18</v>
      </c>
      <c r="F4" s="5"/>
    </row>
    <row r="5" spans="1:9" x14ac:dyDescent="0.25">
      <c r="C5" s="4" t="s">
        <v>33</v>
      </c>
      <c r="D5" s="25">
        <f>(D4/D3)*100</f>
        <v>0.83918109832281274</v>
      </c>
      <c r="E5" s="2" t="s">
        <v>2</v>
      </c>
      <c r="F5" s="5"/>
    </row>
    <row r="6" spans="1:9" x14ac:dyDescent="0.25">
      <c r="C6" s="4" t="s">
        <v>6</v>
      </c>
      <c r="D6" s="12">
        <f>COUNTA(C11:C40)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21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5">
        <v>223</v>
      </c>
      <c r="D11" s="35" t="s">
        <v>76</v>
      </c>
      <c r="E11" s="26">
        <f t="shared" ref="E11:E26" si="0">(D11-$D$3)/$D$4</f>
        <v>0.93966767882131075</v>
      </c>
      <c r="F11" s="8">
        <f t="shared" ref="F11:F26" si="1">(D11-D$2)</f>
        <v>7.1305372862871863E-2</v>
      </c>
      <c r="H11" s="14">
        <f>(100+F11)/100</f>
        <v>1.0007130537286286</v>
      </c>
      <c r="I11" s="22">
        <f>1+($D$3-$D$2)/100</f>
        <v>0.9999189361286287</v>
      </c>
    </row>
    <row r="12" spans="1:9" x14ac:dyDescent="0.25">
      <c r="C12" s="35">
        <v>225</v>
      </c>
      <c r="D12" s="35" t="s">
        <v>77</v>
      </c>
      <c r="E12" s="26">
        <f t="shared" si="0"/>
        <v>0.46635356070010553</v>
      </c>
      <c r="F12" s="8">
        <f t="shared" si="1"/>
        <v>3.1305372862870939E-2</v>
      </c>
      <c r="H12" s="14">
        <f>(100+F12)/100</f>
        <v>1.0003130537286287</v>
      </c>
      <c r="I12" s="22">
        <f t="shared" ref="I12:I27" si="2">1+($D$3-$D$2)/100</f>
        <v>0.9999189361286287</v>
      </c>
    </row>
    <row r="13" spans="1:9" x14ac:dyDescent="0.25">
      <c r="C13" s="35">
        <v>295</v>
      </c>
      <c r="D13" s="35" t="s">
        <v>78</v>
      </c>
      <c r="E13" s="26">
        <f t="shared" si="0"/>
        <v>-0.12528908695137472</v>
      </c>
      <c r="F13" s="8">
        <f t="shared" si="1"/>
        <v>-1.8694627137127995E-2</v>
      </c>
      <c r="H13" s="14">
        <f t="shared" ref="H13:H21" si="3">(100+F13)/100</f>
        <v>0.99981305372862872</v>
      </c>
      <c r="I13" s="22">
        <f t="shared" si="2"/>
        <v>0.9999189361286287</v>
      </c>
    </row>
    <row r="14" spans="1:9" x14ac:dyDescent="0.25">
      <c r="C14" s="35">
        <v>339</v>
      </c>
      <c r="D14" s="35" t="s">
        <v>76</v>
      </c>
      <c r="E14" s="26">
        <f t="shared" si="0"/>
        <v>0.93966767882131075</v>
      </c>
      <c r="F14" s="8">
        <f t="shared" si="1"/>
        <v>7.1305372862871863E-2</v>
      </c>
      <c r="H14" s="14">
        <f t="shared" si="3"/>
        <v>1.0007130537286286</v>
      </c>
      <c r="I14" s="22">
        <f t="shared" si="2"/>
        <v>0.9999189361286287</v>
      </c>
    </row>
    <row r="15" spans="1:9" x14ac:dyDescent="0.25">
      <c r="C15" s="35">
        <v>428</v>
      </c>
      <c r="D15" s="35" t="s">
        <v>79</v>
      </c>
      <c r="E15" s="26">
        <f t="shared" si="0"/>
        <v>-0.59860320507257991</v>
      </c>
      <c r="F15" s="8">
        <f t="shared" si="1"/>
        <v>-5.8694627137128919E-2</v>
      </c>
      <c r="H15" s="14">
        <f t="shared" si="3"/>
        <v>0.99941305372862876</v>
      </c>
      <c r="I15" s="22">
        <f t="shared" si="2"/>
        <v>0.9999189361286287</v>
      </c>
    </row>
    <row r="16" spans="1:9" x14ac:dyDescent="0.25">
      <c r="C16" s="35">
        <v>446</v>
      </c>
      <c r="D16" s="35" t="s">
        <v>79</v>
      </c>
      <c r="E16" s="26">
        <f t="shared" si="0"/>
        <v>-0.59860320507257991</v>
      </c>
      <c r="F16" s="8">
        <f t="shared" si="1"/>
        <v>-5.8694627137128919E-2</v>
      </c>
      <c r="H16" s="14">
        <f t="shared" si="3"/>
        <v>0.99941305372862876</v>
      </c>
      <c r="I16" s="22">
        <f t="shared" si="2"/>
        <v>0.9999189361286287</v>
      </c>
    </row>
    <row r="17" spans="1:9" x14ac:dyDescent="0.25">
      <c r="A17" s="8"/>
      <c r="C17" s="35">
        <v>484</v>
      </c>
      <c r="D17" s="35" t="s">
        <v>76</v>
      </c>
      <c r="E17" s="26">
        <f t="shared" si="0"/>
        <v>0.93966767882131075</v>
      </c>
      <c r="F17" s="8">
        <f t="shared" si="1"/>
        <v>7.1305372862871863E-2</v>
      </c>
      <c r="H17" s="14">
        <f t="shared" si="3"/>
        <v>1.0007130537286286</v>
      </c>
      <c r="I17" s="22">
        <f t="shared" si="2"/>
        <v>0.9999189361286287</v>
      </c>
    </row>
    <row r="18" spans="1:9" x14ac:dyDescent="0.25">
      <c r="C18" s="35">
        <v>509</v>
      </c>
      <c r="D18" s="35" t="s">
        <v>80</v>
      </c>
      <c r="E18" s="26">
        <f t="shared" si="0"/>
        <v>0.22969650163951341</v>
      </c>
      <c r="F18" s="8">
        <f t="shared" si="1"/>
        <v>1.1305372862871366E-2</v>
      </c>
      <c r="H18" s="14">
        <f t="shared" si="3"/>
        <v>1.0001130537286287</v>
      </c>
      <c r="I18" s="22">
        <f t="shared" si="2"/>
        <v>0.9999189361286287</v>
      </c>
    </row>
    <row r="19" spans="1:9" x14ac:dyDescent="0.25">
      <c r="C19" s="35">
        <v>512</v>
      </c>
      <c r="D19" s="35" t="s">
        <v>80</v>
      </c>
      <c r="E19" s="26">
        <f t="shared" si="0"/>
        <v>0.22969650163951341</v>
      </c>
      <c r="F19" s="8">
        <f t="shared" si="1"/>
        <v>1.1305372862871366E-2</v>
      </c>
      <c r="H19" s="14">
        <f t="shared" si="3"/>
        <v>1.0001130537286287</v>
      </c>
      <c r="I19" s="22">
        <f t="shared" si="2"/>
        <v>0.9999189361286287</v>
      </c>
    </row>
    <row r="20" spans="1:9" x14ac:dyDescent="0.25">
      <c r="C20" s="35">
        <v>579</v>
      </c>
      <c r="D20" s="35" t="s">
        <v>81</v>
      </c>
      <c r="E20" s="26">
        <f t="shared" si="0"/>
        <v>0.11136797210921738</v>
      </c>
      <c r="F20" s="8">
        <f t="shared" si="1"/>
        <v>1.3053728628715788E-3</v>
      </c>
      <c r="H20" s="14">
        <f t="shared" si="3"/>
        <v>1.0000130537286287</v>
      </c>
      <c r="I20" s="22">
        <f t="shared" si="2"/>
        <v>0.9999189361286287</v>
      </c>
    </row>
    <row r="21" spans="1:9" x14ac:dyDescent="0.25">
      <c r="C21" s="35">
        <v>591</v>
      </c>
      <c r="D21" s="35" t="s">
        <v>82</v>
      </c>
      <c r="E21" s="26">
        <f t="shared" si="0"/>
        <v>-0.24361761648167077</v>
      </c>
      <c r="F21" s="8">
        <f t="shared" si="1"/>
        <v>-2.8694627137127782E-2</v>
      </c>
      <c r="H21" s="14">
        <f t="shared" si="3"/>
        <v>0.99971305372862873</v>
      </c>
      <c r="I21" s="22">
        <f t="shared" si="2"/>
        <v>0.9999189361286287</v>
      </c>
    </row>
    <row r="22" spans="1:9" x14ac:dyDescent="0.25">
      <c r="C22" s="35">
        <v>615</v>
      </c>
      <c r="D22" s="35" t="s">
        <v>83</v>
      </c>
      <c r="E22" s="26">
        <f t="shared" si="0"/>
        <v>-0.71693173460287596</v>
      </c>
      <c r="F22" s="8">
        <f t="shared" si="1"/>
        <v>-6.8694627137128705E-2</v>
      </c>
      <c r="H22" s="14">
        <f t="shared" ref="H22:H26" si="4">(100+F22)/100</f>
        <v>0.99931305372862866</v>
      </c>
      <c r="I22" s="22">
        <f t="shared" si="2"/>
        <v>0.9999189361286287</v>
      </c>
    </row>
    <row r="23" spans="1:9" x14ac:dyDescent="0.25">
      <c r="C23" s="35">
        <v>644</v>
      </c>
      <c r="D23" s="35" t="s">
        <v>81</v>
      </c>
      <c r="E23" s="26">
        <f t="shared" si="0"/>
        <v>0.11136797210921738</v>
      </c>
      <c r="F23" s="8">
        <f t="shared" si="1"/>
        <v>1.3053728628715788E-3</v>
      </c>
      <c r="G23" s="1"/>
      <c r="H23" s="14">
        <f t="shared" si="4"/>
        <v>1.0000130537286287</v>
      </c>
      <c r="I23" s="22">
        <f t="shared" si="2"/>
        <v>0.9999189361286287</v>
      </c>
    </row>
    <row r="24" spans="1:9" x14ac:dyDescent="0.25">
      <c r="C24" s="35">
        <v>685</v>
      </c>
      <c r="D24" s="35" t="s">
        <v>84</v>
      </c>
      <c r="E24" s="26">
        <f t="shared" si="0"/>
        <v>-0.835260264133172</v>
      </c>
      <c r="F24" s="8">
        <f t="shared" si="1"/>
        <v>-7.8694627137128492E-2</v>
      </c>
      <c r="H24" s="14">
        <f t="shared" si="4"/>
        <v>0.99921305372862879</v>
      </c>
      <c r="I24" s="22">
        <f t="shared" si="2"/>
        <v>0.9999189361286287</v>
      </c>
    </row>
    <row r="25" spans="1:9" x14ac:dyDescent="0.25">
      <c r="C25" s="35">
        <v>689</v>
      </c>
      <c r="D25" s="35" t="s">
        <v>78</v>
      </c>
      <c r="E25" s="26">
        <f t="shared" si="0"/>
        <v>-0.12528908695137472</v>
      </c>
      <c r="F25" s="8">
        <f t="shared" si="1"/>
        <v>-1.8694627137127995E-2</v>
      </c>
      <c r="H25" s="14">
        <f t="shared" si="4"/>
        <v>0.99981305372862872</v>
      </c>
      <c r="I25" s="22">
        <f t="shared" si="2"/>
        <v>0.9999189361286287</v>
      </c>
    </row>
    <row r="26" spans="1:9" x14ac:dyDescent="0.25">
      <c r="C26" s="35">
        <v>744</v>
      </c>
      <c r="D26" s="35" t="s">
        <v>85</v>
      </c>
      <c r="E26" s="26">
        <f t="shared" si="0"/>
        <v>-6.9605574210786685E-3</v>
      </c>
      <c r="F26" s="8">
        <f t="shared" si="1"/>
        <v>-8.694627137128208E-3</v>
      </c>
      <c r="H26" s="14">
        <f t="shared" si="4"/>
        <v>0.99991305372862871</v>
      </c>
      <c r="I26" s="22">
        <f t="shared" si="2"/>
        <v>0.9999189361286287</v>
      </c>
    </row>
    <row r="27" spans="1:9" x14ac:dyDescent="0.25">
      <c r="C27" s="35">
        <v>904</v>
      </c>
      <c r="D27" s="35" t="s">
        <v>83</v>
      </c>
      <c r="E27" s="26">
        <f t="shared" ref="E27" si="5">(D27-$D$3)/$D$4</f>
        <v>-0.71693173460287596</v>
      </c>
      <c r="F27" s="8">
        <f t="shared" ref="F27" si="6">(D27-D$2)</f>
        <v>-6.8694627137128705E-2</v>
      </c>
      <c r="H27" s="14">
        <f t="shared" ref="H27" si="7">(100+F27)/100</f>
        <v>0.99931305372862866</v>
      </c>
      <c r="I27" s="22">
        <f t="shared" si="2"/>
        <v>0.9999189361286287</v>
      </c>
    </row>
    <row r="28" spans="1:9" x14ac:dyDescent="0.25">
      <c r="C28" s="32"/>
    </row>
    <row r="29" spans="1:9" x14ac:dyDescent="0.25">
      <c r="C29" s="32"/>
    </row>
    <row r="30" spans="1:9" x14ac:dyDescent="0.25">
      <c r="C30" s="33"/>
    </row>
    <row r="31" spans="1:9" x14ac:dyDescent="0.25">
      <c r="C31" s="32"/>
    </row>
    <row r="32" spans="1:9" x14ac:dyDescent="0.25">
      <c r="C32" s="32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20</v>
      </c>
      <c r="E1" s="13"/>
      <c r="F1" s="3"/>
    </row>
    <row r="2" spans="1:9" x14ac:dyDescent="0.25">
      <c r="C2" s="4" t="s">
        <v>3</v>
      </c>
      <c r="D2" s="29">
        <v>10.100027975374001</v>
      </c>
      <c r="E2" s="2" t="s">
        <v>18</v>
      </c>
    </row>
    <row r="3" spans="1:9" x14ac:dyDescent="0.25">
      <c r="C3" s="4" t="s">
        <v>31</v>
      </c>
      <c r="D3" s="29">
        <v>10.081711761974656</v>
      </c>
      <c r="E3" s="2" t="s">
        <v>18</v>
      </c>
      <c r="F3" s="5"/>
    </row>
    <row r="4" spans="1:9" x14ac:dyDescent="0.25">
      <c r="C4" s="4" t="s">
        <v>32</v>
      </c>
      <c r="D4" s="29">
        <v>7.4068248910736573E-2</v>
      </c>
      <c r="E4" s="2" t="s">
        <v>18</v>
      </c>
      <c r="F4" s="5"/>
    </row>
    <row r="5" spans="1:9" x14ac:dyDescent="0.25">
      <c r="C5" s="4" t="s">
        <v>33</v>
      </c>
      <c r="D5" s="25">
        <f>(D4/D3)*100</f>
        <v>0.73467929513816199</v>
      </c>
      <c r="E5" s="2" t="s">
        <v>2</v>
      </c>
      <c r="F5" s="5"/>
    </row>
    <row r="6" spans="1:9" x14ac:dyDescent="0.25">
      <c r="C6" s="4" t="s">
        <v>6</v>
      </c>
      <c r="D6" s="12">
        <f>COUNTA(C11:C40)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21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5">
        <v>223</v>
      </c>
      <c r="D11" s="35" t="s">
        <v>86</v>
      </c>
      <c r="E11" s="26">
        <f t="shared" ref="E11:E26" si="0">(D11-$D$3)/$D$4</f>
        <v>1.0569743334919821</v>
      </c>
      <c r="F11" s="8">
        <f t="shared" ref="F11:F26" si="1">(D11-D$2)</f>
        <v>5.9972024625999154E-2</v>
      </c>
      <c r="H11" s="14">
        <f>(100+F11)/100</f>
        <v>1.00059972024626</v>
      </c>
      <c r="I11" s="22">
        <f>1+($D$3-$D$2)/100</f>
        <v>0.9998168378660065</v>
      </c>
    </row>
    <row r="12" spans="1:9" x14ac:dyDescent="0.25">
      <c r="C12" s="35">
        <v>225</v>
      </c>
      <c r="D12" s="35" t="s">
        <v>77</v>
      </c>
      <c r="E12" s="26">
        <f t="shared" si="0"/>
        <v>0.381921247516394</v>
      </c>
      <c r="F12" s="8">
        <f t="shared" si="1"/>
        <v>9.9720246259984435E-3</v>
      </c>
      <c r="H12" s="14">
        <f>(100+F12)/100</f>
        <v>1.00009972024626</v>
      </c>
      <c r="I12" s="22">
        <f t="shared" ref="I12:I27" si="2">1+($D$3-$D$2)/100</f>
        <v>0.9998168378660065</v>
      </c>
    </row>
    <row r="13" spans="1:9" x14ac:dyDescent="0.25">
      <c r="C13" s="35">
        <v>295</v>
      </c>
      <c r="D13" s="35" t="s">
        <v>85</v>
      </c>
      <c r="E13" s="26">
        <f t="shared" si="0"/>
        <v>-0.15812122126405723</v>
      </c>
      <c r="F13" s="8">
        <f t="shared" si="1"/>
        <v>-3.0027975374000704E-2</v>
      </c>
      <c r="H13" s="14">
        <f t="shared" ref="H13:H21" si="3">(100+F13)/100</f>
        <v>0.99969972024626008</v>
      </c>
      <c r="I13" s="22">
        <f t="shared" si="2"/>
        <v>0.9998168378660065</v>
      </c>
    </row>
    <row r="14" spans="1:9" x14ac:dyDescent="0.25">
      <c r="C14" s="35">
        <v>339</v>
      </c>
      <c r="D14" s="35" t="s">
        <v>76</v>
      </c>
      <c r="E14" s="26">
        <f t="shared" si="0"/>
        <v>0.92196371629686924</v>
      </c>
      <c r="F14" s="8">
        <f t="shared" si="1"/>
        <v>4.9972024625999367E-2</v>
      </c>
      <c r="H14" s="14">
        <f t="shared" si="3"/>
        <v>1.00049972024626</v>
      </c>
      <c r="I14" s="22">
        <f t="shared" si="2"/>
        <v>0.9998168378660065</v>
      </c>
    </row>
    <row r="15" spans="1:9" x14ac:dyDescent="0.25">
      <c r="C15" s="35">
        <v>428</v>
      </c>
      <c r="D15" s="35" t="s">
        <v>82</v>
      </c>
      <c r="E15" s="26">
        <f t="shared" si="0"/>
        <v>-0.42814245565428283</v>
      </c>
      <c r="F15" s="8">
        <f t="shared" si="1"/>
        <v>-5.0027975374000277E-2</v>
      </c>
      <c r="H15" s="14">
        <f t="shared" si="3"/>
        <v>0.99949972024625988</v>
      </c>
      <c r="I15" s="22">
        <f t="shared" si="2"/>
        <v>0.9998168378660065</v>
      </c>
    </row>
    <row r="16" spans="1:9" x14ac:dyDescent="0.25">
      <c r="C16" s="35">
        <v>446</v>
      </c>
      <c r="D16" s="35" t="s">
        <v>81</v>
      </c>
      <c r="E16" s="26">
        <f t="shared" si="0"/>
        <v>-2.3110604068944416E-2</v>
      </c>
      <c r="F16" s="8">
        <f t="shared" si="1"/>
        <v>-2.0027975374000917E-2</v>
      </c>
      <c r="H16" s="14">
        <f t="shared" si="3"/>
        <v>0.99979972024625996</v>
      </c>
      <c r="I16" s="22">
        <f t="shared" si="2"/>
        <v>0.9998168378660065</v>
      </c>
    </row>
    <row r="17" spans="1:9" x14ac:dyDescent="0.25">
      <c r="A17" s="8"/>
      <c r="C17" s="35">
        <v>484</v>
      </c>
      <c r="D17" s="35" t="s">
        <v>86</v>
      </c>
      <c r="E17" s="26">
        <f t="shared" si="0"/>
        <v>1.0569743334919821</v>
      </c>
      <c r="F17" s="8">
        <f t="shared" si="1"/>
        <v>5.9972024625999154E-2</v>
      </c>
      <c r="H17" s="14">
        <f t="shared" si="3"/>
        <v>1.00059972024626</v>
      </c>
      <c r="I17" s="22">
        <f t="shared" si="2"/>
        <v>0.9998168378660065</v>
      </c>
    </row>
    <row r="18" spans="1:9" x14ac:dyDescent="0.25">
      <c r="C18" s="35">
        <v>509</v>
      </c>
      <c r="D18" s="35" t="s">
        <v>80</v>
      </c>
      <c r="E18" s="26">
        <f t="shared" si="0"/>
        <v>0.1119000131261684</v>
      </c>
      <c r="F18" s="8">
        <f t="shared" si="1"/>
        <v>-1.002797537400113E-2</v>
      </c>
      <c r="H18" s="14">
        <f t="shared" si="3"/>
        <v>0.99989972024625995</v>
      </c>
      <c r="I18" s="22">
        <f t="shared" si="2"/>
        <v>0.9998168378660065</v>
      </c>
    </row>
    <row r="19" spans="1:9" x14ac:dyDescent="0.25">
      <c r="C19" s="35">
        <v>512</v>
      </c>
      <c r="D19" s="35" t="s">
        <v>85</v>
      </c>
      <c r="E19" s="26">
        <f t="shared" si="0"/>
        <v>-0.15812122126405723</v>
      </c>
      <c r="F19" s="8">
        <f t="shared" si="1"/>
        <v>-3.0027975374000704E-2</v>
      </c>
      <c r="H19" s="14">
        <f t="shared" si="3"/>
        <v>0.99969972024626008</v>
      </c>
      <c r="I19" s="22">
        <f t="shared" si="2"/>
        <v>0.9998168378660065</v>
      </c>
    </row>
    <row r="20" spans="1:9" x14ac:dyDescent="0.25">
      <c r="C20" s="35">
        <v>579</v>
      </c>
      <c r="D20" s="35" t="s">
        <v>81</v>
      </c>
      <c r="E20" s="26">
        <f t="shared" si="0"/>
        <v>-2.3110604068944416E-2</v>
      </c>
      <c r="F20" s="8">
        <f t="shared" si="1"/>
        <v>-2.0027975374000917E-2</v>
      </c>
      <c r="H20" s="14">
        <f t="shared" si="3"/>
        <v>0.99979972024625996</v>
      </c>
      <c r="I20" s="22">
        <f t="shared" si="2"/>
        <v>0.9998168378660065</v>
      </c>
    </row>
    <row r="21" spans="1:9" x14ac:dyDescent="0.25">
      <c r="C21" s="35">
        <v>591</v>
      </c>
      <c r="D21" s="35" t="s">
        <v>78</v>
      </c>
      <c r="E21" s="26">
        <f t="shared" si="0"/>
        <v>-0.29313183845917001</v>
      </c>
      <c r="F21" s="8">
        <f t="shared" si="1"/>
        <v>-4.0027975374000491E-2</v>
      </c>
      <c r="H21" s="14">
        <f t="shared" si="3"/>
        <v>0.99959972024625998</v>
      </c>
      <c r="I21" s="22">
        <f t="shared" si="2"/>
        <v>0.9998168378660065</v>
      </c>
    </row>
    <row r="22" spans="1:9" x14ac:dyDescent="0.25">
      <c r="C22" s="35">
        <v>615</v>
      </c>
      <c r="D22" s="35" t="s">
        <v>87</v>
      </c>
      <c r="E22" s="26">
        <f t="shared" si="0"/>
        <v>-0.69816369004453249</v>
      </c>
      <c r="F22" s="8">
        <f t="shared" si="1"/>
        <v>-7.0027975374001628E-2</v>
      </c>
      <c r="H22" s="14">
        <f t="shared" ref="H22:H26" si="4">(100+F22)/100</f>
        <v>0.99929972024626001</v>
      </c>
      <c r="I22" s="22">
        <f t="shared" si="2"/>
        <v>0.9998168378660065</v>
      </c>
    </row>
    <row r="23" spans="1:9" x14ac:dyDescent="0.25">
      <c r="C23" s="35">
        <v>644</v>
      </c>
      <c r="D23" s="35" t="s">
        <v>81</v>
      </c>
      <c r="E23" s="26">
        <f t="shared" si="0"/>
        <v>-2.3110604068944416E-2</v>
      </c>
      <c r="F23" s="8">
        <f t="shared" si="1"/>
        <v>-2.0027975374000917E-2</v>
      </c>
      <c r="G23" s="1"/>
      <c r="H23" s="14">
        <f t="shared" si="4"/>
        <v>0.99979972024625996</v>
      </c>
      <c r="I23" s="22">
        <f t="shared" si="2"/>
        <v>0.9998168378660065</v>
      </c>
    </row>
    <row r="24" spans="1:9" x14ac:dyDescent="0.25">
      <c r="C24" s="35">
        <v>685</v>
      </c>
      <c r="D24" s="35" t="s">
        <v>84</v>
      </c>
      <c r="E24" s="26">
        <f t="shared" si="0"/>
        <v>-1.1031955416298709</v>
      </c>
      <c r="F24" s="8">
        <f t="shared" si="1"/>
        <v>-0.10002797537400099</v>
      </c>
      <c r="H24" s="14">
        <f t="shared" si="4"/>
        <v>0.99899972024625994</v>
      </c>
      <c r="I24" s="22">
        <f t="shared" si="2"/>
        <v>0.9998168378660065</v>
      </c>
    </row>
    <row r="25" spans="1:9" x14ac:dyDescent="0.25">
      <c r="C25" s="35">
        <v>689</v>
      </c>
      <c r="D25" s="35" t="s">
        <v>80</v>
      </c>
      <c r="E25" s="26">
        <f t="shared" si="0"/>
        <v>0.1119000131261684</v>
      </c>
      <c r="F25" s="8">
        <f t="shared" si="1"/>
        <v>-1.002797537400113E-2</v>
      </c>
      <c r="H25" s="14">
        <f t="shared" si="4"/>
        <v>0.99989972024625995</v>
      </c>
      <c r="I25" s="22">
        <f t="shared" si="2"/>
        <v>0.9998168378660065</v>
      </c>
    </row>
    <row r="26" spans="1:9" x14ac:dyDescent="0.25">
      <c r="C26" s="35">
        <v>744</v>
      </c>
      <c r="D26" s="35" t="s">
        <v>80</v>
      </c>
      <c r="E26" s="26">
        <f t="shared" si="0"/>
        <v>0.1119000131261684</v>
      </c>
      <c r="F26" s="8">
        <f t="shared" si="1"/>
        <v>-1.002797537400113E-2</v>
      </c>
      <c r="H26" s="14">
        <f t="shared" si="4"/>
        <v>0.99989972024625995</v>
      </c>
      <c r="I26" s="22">
        <f t="shared" si="2"/>
        <v>0.9998168378660065</v>
      </c>
    </row>
    <row r="27" spans="1:9" x14ac:dyDescent="0.25">
      <c r="C27" s="35">
        <v>904</v>
      </c>
      <c r="D27" s="35" t="s">
        <v>79</v>
      </c>
      <c r="E27" s="26">
        <f t="shared" ref="E27" si="5">(D27-$D$3)/$D$4</f>
        <v>-0.83317430723964525</v>
      </c>
      <c r="F27" s="8">
        <f t="shared" ref="F27" si="6">(D27-D$2)</f>
        <v>-8.0027975374001414E-2</v>
      </c>
      <c r="H27" s="14">
        <f t="shared" ref="H27" si="7">(100+F27)/100</f>
        <v>0.99919972024625991</v>
      </c>
      <c r="I27" s="22">
        <f t="shared" si="2"/>
        <v>0.9998168378660065</v>
      </c>
    </row>
    <row r="28" spans="1:9" x14ac:dyDescent="0.25">
      <c r="C28" s="32"/>
    </row>
    <row r="29" spans="1:9" x14ac:dyDescent="0.25">
      <c r="C29" s="32"/>
    </row>
    <row r="30" spans="1:9" x14ac:dyDescent="0.25">
      <c r="C30" s="33"/>
    </row>
    <row r="31" spans="1:9" x14ac:dyDescent="0.25">
      <c r="C31" s="32"/>
    </row>
    <row r="32" spans="1:9" x14ac:dyDescent="0.25">
      <c r="C32" s="32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25</v>
      </c>
      <c r="E1" s="13"/>
      <c r="F1" s="3"/>
    </row>
    <row r="2" spans="1:9" x14ac:dyDescent="0.25">
      <c r="C2" s="4" t="s">
        <v>3</v>
      </c>
      <c r="D2" s="29">
        <v>3.9629151068711499</v>
      </c>
      <c r="E2" s="2" t="s">
        <v>18</v>
      </c>
    </row>
    <row r="3" spans="1:9" x14ac:dyDescent="0.25">
      <c r="C3" s="4" t="s">
        <v>31</v>
      </c>
      <c r="D3" s="29">
        <v>3.9540000097229457</v>
      </c>
      <c r="E3" s="2" t="s">
        <v>18</v>
      </c>
      <c r="F3" s="5"/>
    </row>
    <row r="4" spans="1:9" x14ac:dyDescent="0.25">
      <c r="C4" s="4" t="s">
        <v>32</v>
      </c>
      <c r="D4" s="29">
        <v>6.1038150127150408E-2</v>
      </c>
      <c r="E4" s="2" t="s">
        <v>18</v>
      </c>
      <c r="F4" s="5"/>
    </row>
    <row r="5" spans="1:9" x14ac:dyDescent="0.25">
      <c r="C5" s="4" t="s">
        <v>33</v>
      </c>
      <c r="D5" s="25">
        <f>(D4/D3)*100</f>
        <v>1.5437063727126119</v>
      </c>
      <c r="E5" s="2" t="s">
        <v>2</v>
      </c>
      <c r="F5" s="5"/>
    </row>
    <row r="6" spans="1:9" x14ac:dyDescent="0.25">
      <c r="C6" s="4" t="s">
        <v>6</v>
      </c>
      <c r="D6" s="12">
        <f>COUNTA(C11:C40)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21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5">
        <v>223</v>
      </c>
      <c r="D11" s="35" t="s">
        <v>88</v>
      </c>
      <c r="E11" s="26">
        <f t="shared" ref="E11:E26" si="0">(D11-$D$3)/$D$4</f>
        <v>0.2621309827333298</v>
      </c>
      <c r="F11" s="8">
        <f t="shared" ref="F11:F26" si="1">(D11-D$2)</f>
        <v>7.0848931288503003E-3</v>
      </c>
      <c r="H11" s="14">
        <f>(100+F11)/100</f>
        <v>1.0000708489312884</v>
      </c>
      <c r="I11" s="22">
        <f>1+($D$3-$D$2)/100</f>
        <v>0.99991084902851801</v>
      </c>
    </row>
    <row r="12" spans="1:9" x14ac:dyDescent="0.25">
      <c r="C12" s="35">
        <v>225</v>
      </c>
      <c r="D12" s="35" t="s">
        <v>89</v>
      </c>
      <c r="E12" s="26">
        <f t="shared" si="0"/>
        <v>0.75362687403255657</v>
      </c>
      <c r="F12" s="8">
        <f t="shared" si="1"/>
        <v>3.7084893128850105E-2</v>
      </c>
      <c r="H12" s="14">
        <f>(100+F12)/100</f>
        <v>1.0003708489312886</v>
      </c>
      <c r="I12" s="22">
        <f t="shared" ref="I12:I27" si="2">1+($D$3-$D$2)/100</f>
        <v>0.99991084902851801</v>
      </c>
    </row>
    <row r="13" spans="1:9" x14ac:dyDescent="0.25">
      <c r="C13" s="35">
        <v>295</v>
      </c>
      <c r="D13" s="35" t="s">
        <v>90</v>
      </c>
      <c r="E13" s="26">
        <f t="shared" si="0"/>
        <v>9.8299018966915994E-2</v>
      </c>
      <c r="F13" s="8">
        <f t="shared" si="1"/>
        <v>-2.9151068711499306E-3</v>
      </c>
      <c r="H13" s="14">
        <f t="shared" ref="H13:H21" si="3">(100+F13)/100</f>
        <v>0.99997084893128863</v>
      </c>
      <c r="I13" s="22">
        <f t="shared" si="2"/>
        <v>0.99991084902851801</v>
      </c>
    </row>
    <row r="14" spans="1:9" x14ac:dyDescent="0.25">
      <c r="C14" s="35">
        <v>339</v>
      </c>
      <c r="D14" s="35" t="s">
        <v>91</v>
      </c>
      <c r="E14" s="26">
        <f t="shared" si="0"/>
        <v>-0.22936490856590433</v>
      </c>
      <c r="F14" s="8">
        <f t="shared" si="1"/>
        <v>-2.2915106871149948E-2</v>
      </c>
      <c r="H14" s="14">
        <f t="shared" si="3"/>
        <v>0.99977084893128843</v>
      </c>
      <c r="I14" s="22">
        <f t="shared" si="2"/>
        <v>0.99991084902851801</v>
      </c>
    </row>
    <row r="15" spans="1:9" x14ac:dyDescent="0.25">
      <c r="C15" s="35">
        <v>428</v>
      </c>
      <c r="D15" s="35" t="s">
        <v>92</v>
      </c>
      <c r="E15" s="26">
        <f t="shared" si="0"/>
        <v>-0.55702883609872467</v>
      </c>
      <c r="F15" s="8">
        <f t="shared" si="1"/>
        <v>-4.2915106871149966E-2</v>
      </c>
      <c r="H15" s="14">
        <f t="shared" si="3"/>
        <v>0.99957084893128856</v>
      </c>
      <c r="I15" s="22">
        <f t="shared" si="2"/>
        <v>0.99991084902851801</v>
      </c>
    </row>
    <row r="16" spans="1:9" x14ac:dyDescent="0.25">
      <c r="C16" s="35">
        <v>446</v>
      </c>
      <c r="D16" s="35" t="s">
        <v>60</v>
      </c>
      <c r="E16" s="26">
        <f t="shared" si="0"/>
        <v>-0.39319687233231082</v>
      </c>
      <c r="F16" s="8">
        <f t="shared" si="1"/>
        <v>-3.2915106871149735E-2</v>
      </c>
      <c r="H16" s="14">
        <f t="shared" si="3"/>
        <v>0.99967084893128855</v>
      </c>
      <c r="I16" s="22">
        <f t="shared" si="2"/>
        <v>0.99991084902851801</v>
      </c>
    </row>
    <row r="17" spans="1:9" x14ac:dyDescent="0.25">
      <c r="A17" s="8"/>
      <c r="C17" s="35">
        <v>484</v>
      </c>
      <c r="D17" s="35" t="s">
        <v>93</v>
      </c>
      <c r="E17" s="26">
        <f t="shared" si="0"/>
        <v>1.2451227653317907</v>
      </c>
      <c r="F17" s="8">
        <f t="shared" si="1"/>
        <v>6.7084893128850354E-2</v>
      </c>
      <c r="H17" s="14">
        <f t="shared" si="3"/>
        <v>1.0006708489312885</v>
      </c>
      <c r="I17" s="22">
        <f t="shared" si="2"/>
        <v>0.99991084902851801</v>
      </c>
    </row>
    <row r="18" spans="1:9" x14ac:dyDescent="0.25">
      <c r="C18" s="35">
        <v>509</v>
      </c>
      <c r="D18" s="35" t="s">
        <v>91</v>
      </c>
      <c r="E18" s="26">
        <f t="shared" si="0"/>
        <v>-0.22936490856590433</v>
      </c>
      <c r="F18" s="8">
        <f t="shared" si="1"/>
        <v>-2.2915106871149948E-2</v>
      </c>
      <c r="H18" s="14">
        <f t="shared" si="3"/>
        <v>0.99977084893128843</v>
      </c>
      <c r="I18" s="22">
        <f t="shared" si="2"/>
        <v>0.99991084902851801</v>
      </c>
    </row>
    <row r="19" spans="1:9" x14ac:dyDescent="0.25">
      <c r="C19" s="35">
        <v>512</v>
      </c>
      <c r="D19" s="35" t="s">
        <v>94</v>
      </c>
      <c r="E19" s="26">
        <f t="shared" si="0"/>
        <v>0.42596294649973632</v>
      </c>
      <c r="F19" s="8">
        <f t="shared" si="1"/>
        <v>1.7084893128850087E-2</v>
      </c>
      <c r="H19" s="14">
        <f t="shared" si="3"/>
        <v>1.0001708489312886</v>
      </c>
      <c r="I19" s="22">
        <f t="shared" si="2"/>
        <v>0.99991084902851801</v>
      </c>
    </row>
    <row r="20" spans="1:9" x14ac:dyDescent="0.25">
      <c r="C20" s="35">
        <v>579</v>
      </c>
      <c r="D20" s="35" t="s">
        <v>88</v>
      </c>
      <c r="E20" s="26">
        <f t="shared" si="0"/>
        <v>0.2621309827333298</v>
      </c>
      <c r="F20" s="8">
        <f t="shared" si="1"/>
        <v>7.0848931288503003E-3</v>
      </c>
      <c r="H20" s="14">
        <f t="shared" si="3"/>
        <v>1.0000708489312884</v>
      </c>
      <c r="I20" s="22">
        <f t="shared" si="2"/>
        <v>0.99991084902851801</v>
      </c>
    </row>
    <row r="21" spans="1:9" x14ac:dyDescent="0.25">
      <c r="C21" s="35">
        <v>591</v>
      </c>
      <c r="D21" s="35" t="s">
        <v>95</v>
      </c>
      <c r="E21" s="26">
        <f t="shared" si="0"/>
        <v>0.58979491026615005</v>
      </c>
      <c r="F21" s="8">
        <f t="shared" si="1"/>
        <v>2.7084893128850318E-2</v>
      </c>
      <c r="H21" s="14">
        <f t="shared" si="3"/>
        <v>1.0002708489312884</v>
      </c>
      <c r="I21" s="22">
        <f t="shared" si="2"/>
        <v>0.99991084902851801</v>
      </c>
    </row>
    <row r="22" spans="1:9" x14ac:dyDescent="0.25">
      <c r="C22" s="35">
        <v>615</v>
      </c>
      <c r="D22" s="35" t="s">
        <v>96</v>
      </c>
      <c r="E22" s="26">
        <f t="shared" si="0"/>
        <v>-0.72086079986513119</v>
      </c>
      <c r="F22" s="8">
        <f t="shared" si="1"/>
        <v>-5.2915106871149753E-2</v>
      </c>
      <c r="H22" s="14">
        <f t="shared" ref="H22:H26" si="4">(100+F22)/100</f>
        <v>0.99947084893128846</v>
      </c>
      <c r="I22" s="22">
        <f t="shared" si="2"/>
        <v>0.99991084902851801</v>
      </c>
    </row>
    <row r="23" spans="1:9" x14ac:dyDescent="0.25">
      <c r="C23" s="35">
        <v>644</v>
      </c>
      <c r="D23" s="35" t="s">
        <v>94</v>
      </c>
      <c r="E23" s="26">
        <f t="shared" si="0"/>
        <v>0.42596294649973632</v>
      </c>
      <c r="F23" s="8">
        <f t="shared" si="1"/>
        <v>1.7084893128850087E-2</v>
      </c>
      <c r="G23" s="1"/>
      <c r="H23" s="14">
        <f t="shared" si="4"/>
        <v>1.0001708489312886</v>
      </c>
      <c r="I23" s="22">
        <f t="shared" si="2"/>
        <v>0.99991084902851801</v>
      </c>
    </row>
    <row r="24" spans="1:9" x14ac:dyDescent="0.25">
      <c r="C24" s="35">
        <v>685</v>
      </c>
      <c r="D24" s="35" t="s">
        <v>97</v>
      </c>
      <c r="E24" s="26">
        <f t="shared" si="0"/>
        <v>-0.88469276363154492</v>
      </c>
      <c r="F24" s="8">
        <f t="shared" si="1"/>
        <v>-6.2915106871149984E-2</v>
      </c>
      <c r="H24" s="14">
        <f t="shared" si="4"/>
        <v>0.99937084893128858</v>
      </c>
      <c r="I24" s="22">
        <f t="shared" si="2"/>
        <v>0.99991084902851801</v>
      </c>
    </row>
    <row r="25" spans="1:9" x14ac:dyDescent="0.25">
      <c r="C25" s="35">
        <v>689</v>
      </c>
      <c r="D25" s="35" t="s">
        <v>94</v>
      </c>
      <c r="E25" s="26">
        <f t="shared" si="0"/>
        <v>0.42596294649973632</v>
      </c>
      <c r="F25" s="8">
        <f t="shared" si="1"/>
        <v>1.7084893128850087E-2</v>
      </c>
      <c r="H25" s="14">
        <f t="shared" si="4"/>
        <v>1.0001708489312886</v>
      </c>
      <c r="I25" s="22">
        <f t="shared" si="2"/>
        <v>0.99991084902851801</v>
      </c>
    </row>
    <row r="26" spans="1:9" x14ac:dyDescent="0.25">
      <c r="C26" s="35">
        <v>744</v>
      </c>
      <c r="D26" s="35" t="s">
        <v>91</v>
      </c>
      <c r="E26" s="26">
        <f t="shared" si="0"/>
        <v>-0.22936490856590433</v>
      </c>
      <c r="F26" s="8">
        <f t="shared" si="1"/>
        <v>-2.2915106871149948E-2</v>
      </c>
      <c r="H26" s="14">
        <f t="shared" si="4"/>
        <v>0.99977084893128843</v>
      </c>
      <c r="I26" s="22">
        <f t="shared" si="2"/>
        <v>0.99991084902851801</v>
      </c>
    </row>
    <row r="27" spans="1:9" x14ac:dyDescent="0.25">
      <c r="C27" s="35">
        <v>904</v>
      </c>
      <c r="D27" s="35" t="s">
        <v>57</v>
      </c>
      <c r="E27" s="26">
        <f t="shared" ref="E27" si="5">(D27-$D$3)/$D$4</f>
        <v>-1.8676845462300058</v>
      </c>
      <c r="F27" s="8">
        <f t="shared" ref="F27" si="6">(D27-D$2)</f>
        <v>-0.12291510687115004</v>
      </c>
      <c r="H27" s="14">
        <f t="shared" ref="H27" si="7">(100+F27)/100</f>
        <v>0.99877084893128854</v>
      </c>
      <c r="I27" s="22">
        <f t="shared" si="2"/>
        <v>0.99991084902851801</v>
      </c>
    </row>
    <row r="28" spans="1:9" x14ac:dyDescent="0.25">
      <c r="C28" s="32"/>
    </row>
    <row r="29" spans="1:9" x14ac:dyDescent="0.25">
      <c r="C29" s="32"/>
    </row>
    <row r="30" spans="1:9" x14ac:dyDescent="0.25">
      <c r="C30" s="33"/>
    </row>
    <row r="31" spans="1:9" x14ac:dyDescent="0.25">
      <c r="C31" s="32"/>
    </row>
    <row r="32" spans="1:9" x14ac:dyDescent="0.25">
      <c r="C32" s="32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15</v>
      </c>
      <c r="E1" s="13"/>
      <c r="F1" s="3"/>
    </row>
    <row r="2" spans="1:9" x14ac:dyDescent="0.25">
      <c r="C2" s="4" t="s">
        <v>3</v>
      </c>
      <c r="D2" s="29">
        <v>9.455897539951879</v>
      </c>
      <c r="E2" s="2" t="s">
        <v>18</v>
      </c>
    </row>
    <row r="3" spans="1:9" x14ac:dyDescent="0.25">
      <c r="C3" s="4" t="s">
        <v>31</v>
      </c>
      <c r="D3" s="29">
        <v>9.4352256738739779</v>
      </c>
      <c r="E3" s="2" t="s">
        <v>18</v>
      </c>
      <c r="F3" s="5"/>
    </row>
    <row r="4" spans="1:9" x14ac:dyDescent="0.25">
      <c r="C4" s="4" t="s">
        <v>32</v>
      </c>
      <c r="D4" s="29">
        <v>7.3220328884019525E-2</v>
      </c>
      <c r="E4" s="2" t="s">
        <v>18</v>
      </c>
      <c r="F4" s="5"/>
    </row>
    <row r="5" spans="1:9" x14ac:dyDescent="0.25">
      <c r="C5" s="4" t="s">
        <v>33</v>
      </c>
      <c r="D5" s="25">
        <f>(D4/D3)*100</f>
        <v>0.7760315589140141</v>
      </c>
      <c r="E5" s="2" t="s">
        <v>2</v>
      </c>
      <c r="F5" s="5"/>
    </row>
    <row r="6" spans="1:9" x14ac:dyDescent="0.25">
      <c r="C6" s="4" t="s">
        <v>6</v>
      </c>
      <c r="D6" s="12">
        <f>COUNTA(C11:C40)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21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5">
        <v>223</v>
      </c>
      <c r="D11" s="35" t="s">
        <v>98</v>
      </c>
      <c r="E11" s="26">
        <f t="shared" ref="E11:E27" si="0">(D11-$D$3)/$D$4</f>
        <v>1.0212235763713089</v>
      </c>
      <c r="F11" s="8">
        <f t="shared" ref="F11:F26" si="1">(D11-D$2)</f>
        <v>5.4102460048120804E-2</v>
      </c>
      <c r="H11" s="14">
        <f>(100+F11)/100</f>
        <v>1.0005410246004811</v>
      </c>
      <c r="I11" s="22">
        <f>1+($D$3-$D$2)/100</f>
        <v>0.99979328133922096</v>
      </c>
    </row>
    <row r="12" spans="1:9" x14ac:dyDescent="0.25">
      <c r="C12" s="35">
        <v>225</v>
      </c>
      <c r="D12" s="35" t="s">
        <v>99</v>
      </c>
      <c r="E12" s="26">
        <f t="shared" si="0"/>
        <v>0.33835311181496169</v>
      </c>
      <c r="F12" s="8">
        <f t="shared" si="1"/>
        <v>4.1024600481218698E-3</v>
      </c>
      <c r="H12" s="14">
        <f>(100+F12)/100</f>
        <v>1.0000410246004812</v>
      </c>
      <c r="I12" s="22">
        <f t="shared" ref="I12:I27" si="2">1+($D$3-$D$2)/100</f>
        <v>0.99979328133922096</v>
      </c>
    </row>
    <row r="13" spans="1:9" x14ac:dyDescent="0.25">
      <c r="C13" s="35">
        <v>295</v>
      </c>
      <c r="D13" s="35" t="s">
        <v>100</v>
      </c>
      <c r="E13" s="26">
        <f t="shared" si="0"/>
        <v>-7.1369166918870838E-2</v>
      </c>
      <c r="F13" s="8">
        <f t="shared" si="1"/>
        <v>-2.5897539951879267E-2</v>
      </c>
      <c r="H13" s="14">
        <f t="shared" ref="H13:H21" si="3">(100+F13)/100</f>
        <v>0.9997410246004812</v>
      </c>
      <c r="I13" s="22">
        <f t="shared" si="2"/>
        <v>0.99979328133922096</v>
      </c>
    </row>
    <row r="14" spans="1:9" x14ac:dyDescent="0.25">
      <c r="C14" s="35">
        <v>339</v>
      </c>
      <c r="D14" s="35" t="s">
        <v>101</v>
      </c>
      <c r="E14" s="26">
        <f t="shared" si="0"/>
        <v>0.88464948346003935</v>
      </c>
      <c r="F14" s="8">
        <f t="shared" si="1"/>
        <v>4.4102460048121017E-2</v>
      </c>
      <c r="H14" s="14">
        <f t="shared" si="3"/>
        <v>1.0004410246004811</v>
      </c>
      <c r="I14" s="22">
        <f t="shared" si="2"/>
        <v>0.99979328133922096</v>
      </c>
    </row>
    <row r="15" spans="1:9" x14ac:dyDescent="0.25">
      <c r="C15" s="35">
        <v>428</v>
      </c>
      <c r="D15" s="35" t="s">
        <v>102</v>
      </c>
      <c r="E15" s="26">
        <f t="shared" si="0"/>
        <v>-0.34451735274140971</v>
      </c>
      <c r="F15" s="8">
        <f t="shared" si="1"/>
        <v>-4.5897539951878841E-2</v>
      </c>
      <c r="H15" s="14">
        <f t="shared" si="3"/>
        <v>0.99954102460048122</v>
      </c>
      <c r="I15" s="22">
        <f t="shared" si="2"/>
        <v>0.99979328133922096</v>
      </c>
    </row>
    <row r="16" spans="1:9" x14ac:dyDescent="0.25">
      <c r="C16" s="35">
        <v>446</v>
      </c>
      <c r="D16" s="35" t="s">
        <v>103</v>
      </c>
      <c r="E16" s="26">
        <f t="shared" si="0"/>
        <v>-1.0273878172977811</v>
      </c>
      <c r="F16" s="8">
        <f t="shared" si="1"/>
        <v>-9.5897539951879551E-2</v>
      </c>
      <c r="H16" s="14">
        <f t="shared" si="3"/>
        <v>0.99904102460048128</v>
      </c>
      <c r="I16" s="22">
        <f t="shared" si="2"/>
        <v>0.99979328133922096</v>
      </c>
    </row>
    <row r="17" spans="1:9" x14ac:dyDescent="0.25">
      <c r="A17" s="8"/>
      <c r="C17" s="35">
        <v>484</v>
      </c>
      <c r="D17" s="35" t="s">
        <v>104</v>
      </c>
      <c r="E17" s="26">
        <f t="shared" si="0"/>
        <v>1.1577976692825782</v>
      </c>
      <c r="F17" s="8">
        <f t="shared" si="1"/>
        <v>6.4102460048120591E-2</v>
      </c>
      <c r="H17" s="14">
        <f t="shared" si="3"/>
        <v>1.0006410246004811</v>
      </c>
      <c r="I17" s="22">
        <f t="shared" si="2"/>
        <v>0.99979328133922096</v>
      </c>
    </row>
    <row r="18" spans="1:9" x14ac:dyDescent="0.25">
      <c r="C18" s="35">
        <v>509</v>
      </c>
      <c r="D18" s="35" t="s">
        <v>105</v>
      </c>
      <c r="E18" s="26">
        <f t="shared" si="0"/>
        <v>6.5204925992398577E-2</v>
      </c>
      <c r="F18" s="8">
        <f t="shared" si="1"/>
        <v>-1.589753995187948E-2</v>
      </c>
      <c r="H18" s="14">
        <f t="shared" si="3"/>
        <v>0.99984102460048119</v>
      </c>
      <c r="I18" s="22">
        <f t="shared" si="2"/>
        <v>0.99979328133922096</v>
      </c>
    </row>
    <row r="19" spans="1:9" x14ac:dyDescent="0.25">
      <c r="C19" s="35">
        <v>512</v>
      </c>
      <c r="D19" s="35" t="s">
        <v>106</v>
      </c>
      <c r="E19" s="26">
        <f t="shared" si="0"/>
        <v>-0.48109144565267908</v>
      </c>
      <c r="F19" s="8">
        <f t="shared" si="1"/>
        <v>-5.5897539951878628E-2</v>
      </c>
      <c r="H19" s="14">
        <f t="shared" si="3"/>
        <v>0.99944102460048123</v>
      </c>
      <c r="I19" s="22">
        <f t="shared" si="2"/>
        <v>0.99979328133922096</v>
      </c>
    </row>
    <row r="20" spans="1:9" x14ac:dyDescent="0.25">
      <c r="C20" s="35">
        <v>579</v>
      </c>
      <c r="D20" s="35" t="s">
        <v>100</v>
      </c>
      <c r="E20" s="26">
        <f t="shared" si="0"/>
        <v>-7.1369166918870838E-2</v>
      </c>
      <c r="F20" s="8">
        <f t="shared" si="1"/>
        <v>-2.5897539951879267E-2</v>
      </c>
      <c r="H20" s="14">
        <f t="shared" si="3"/>
        <v>0.9997410246004812</v>
      </c>
      <c r="I20" s="22">
        <f t="shared" si="2"/>
        <v>0.99979328133922096</v>
      </c>
    </row>
    <row r="21" spans="1:9" x14ac:dyDescent="0.25">
      <c r="C21" s="35">
        <v>591</v>
      </c>
      <c r="D21" s="35" t="s">
        <v>100</v>
      </c>
      <c r="E21" s="26">
        <f t="shared" si="0"/>
        <v>-7.1369166918870838E-2</v>
      </c>
      <c r="F21" s="8">
        <f t="shared" si="1"/>
        <v>-2.5897539951879267E-2</v>
      </c>
      <c r="H21" s="14">
        <f t="shared" si="3"/>
        <v>0.9997410246004812</v>
      </c>
      <c r="I21" s="22">
        <f t="shared" si="2"/>
        <v>0.99979328133922096</v>
      </c>
    </row>
    <row r="22" spans="1:9" x14ac:dyDescent="0.25">
      <c r="C22" s="35">
        <v>615</v>
      </c>
      <c r="D22" s="35" t="s">
        <v>102</v>
      </c>
      <c r="E22" s="26">
        <f t="shared" si="0"/>
        <v>-0.34451735274140971</v>
      </c>
      <c r="F22" s="8">
        <f t="shared" si="1"/>
        <v>-4.5897539951878841E-2</v>
      </c>
      <c r="H22" s="14">
        <f t="shared" ref="H22:H26" si="4">(100+F22)/100</f>
        <v>0.99954102460048122</v>
      </c>
      <c r="I22" s="22">
        <f t="shared" si="2"/>
        <v>0.99979328133922096</v>
      </c>
    </row>
    <row r="23" spans="1:9" x14ac:dyDescent="0.25">
      <c r="C23" s="35">
        <v>644</v>
      </c>
      <c r="D23" s="35" t="s">
        <v>105</v>
      </c>
      <c r="E23" s="26">
        <f t="shared" si="0"/>
        <v>6.5204925992398577E-2</v>
      </c>
      <c r="F23" s="8">
        <f t="shared" si="1"/>
        <v>-1.589753995187948E-2</v>
      </c>
      <c r="G23" s="1"/>
      <c r="H23" s="14">
        <f t="shared" si="4"/>
        <v>0.99984102460048119</v>
      </c>
      <c r="I23" s="22">
        <f t="shared" si="2"/>
        <v>0.99979328133922096</v>
      </c>
    </row>
    <row r="24" spans="1:9" x14ac:dyDescent="0.25">
      <c r="C24" s="35">
        <v>685</v>
      </c>
      <c r="D24" s="35" t="s">
        <v>106</v>
      </c>
      <c r="E24" s="26">
        <f t="shared" si="0"/>
        <v>-0.48109144565267908</v>
      </c>
      <c r="F24" s="8">
        <f t="shared" si="1"/>
        <v>-5.5897539951878628E-2</v>
      </c>
      <c r="H24" s="14">
        <f t="shared" si="4"/>
        <v>0.99944102460048123</v>
      </c>
      <c r="I24" s="22">
        <f t="shared" si="2"/>
        <v>0.99979328133922096</v>
      </c>
    </row>
    <row r="25" spans="1:9" x14ac:dyDescent="0.25">
      <c r="C25" s="35">
        <v>689</v>
      </c>
      <c r="D25" s="35" t="s">
        <v>99</v>
      </c>
      <c r="E25" s="26">
        <f t="shared" si="0"/>
        <v>0.33835311181496169</v>
      </c>
      <c r="F25" s="8">
        <f t="shared" si="1"/>
        <v>4.1024600481218698E-3</v>
      </c>
      <c r="H25" s="14">
        <f t="shared" si="4"/>
        <v>1.0000410246004812</v>
      </c>
      <c r="I25" s="22">
        <f t="shared" si="2"/>
        <v>0.99979328133922096</v>
      </c>
    </row>
    <row r="26" spans="1:9" x14ac:dyDescent="0.25">
      <c r="C26" s="35">
        <v>744</v>
      </c>
      <c r="D26" s="35" t="s">
        <v>105</v>
      </c>
      <c r="E26" s="26">
        <f t="shared" si="0"/>
        <v>6.5204925992398577E-2</v>
      </c>
      <c r="F26" s="8">
        <f t="shared" si="1"/>
        <v>-1.589753995187948E-2</v>
      </c>
      <c r="H26" s="14">
        <f t="shared" si="4"/>
        <v>0.99984102460048119</v>
      </c>
      <c r="I26" s="22">
        <f t="shared" si="2"/>
        <v>0.99979328133922096</v>
      </c>
    </row>
    <row r="27" spans="1:9" x14ac:dyDescent="0.25">
      <c r="C27" s="35">
        <v>904</v>
      </c>
      <c r="D27" s="35" t="s">
        <v>107</v>
      </c>
      <c r="E27" s="26">
        <f t="shared" si="0"/>
        <v>-0.89081372438651163</v>
      </c>
      <c r="F27" s="8">
        <f t="shared" ref="F27" si="5">(D27-D$2)</f>
        <v>-8.5897539951879764E-2</v>
      </c>
      <c r="H27" s="14">
        <f t="shared" ref="H27" si="6">(100+F27)/100</f>
        <v>0.99914102460048126</v>
      </c>
      <c r="I27" s="22">
        <f t="shared" si="2"/>
        <v>0.99979328133922096</v>
      </c>
    </row>
    <row r="28" spans="1:9" x14ac:dyDescent="0.25">
      <c r="C28" s="32"/>
    </row>
    <row r="29" spans="1:9" x14ac:dyDescent="0.25">
      <c r="C29" s="32"/>
    </row>
    <row r="30" spans="1:9" x14ac:dyDescent="0.25">
      <c r="C30" s="33"/>
    </row>
    <row r="31" spans="1:9" x14ac:dyDescent="0.25">
      <c r="C31" s="32"/>
    </row>
    <row r="32" spans="1:9" x14ac:dyDescent="0.25">
      <c r="C32" s="32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16</v>
      </c>
      <c r="E1" s="13"/>
      <c r="F1" s="3"/>
    </row>
    <row r="2" spans="1:9" x14ac:dyDescent="0.25">
      <c r="C2" s="4" t="s">
        <v>3</v>
      </c>
      <c r="D2" s="29">
        <v>16.399466708811619</v>
      </c>
      <c r="E2" s="2" t="s">
        <v>18</v>
      </c>
    </row>
    <row r="3" spans="1:9" x14ac:dyDescent="0.25">
      <c r="C3" s="4" t="s">
        <v>31</v>
      </c>
      <c r="D3" s="29">
        <v>16.400843843434167</v>
      </c>
      <c r="E3" s="2" t="s">
        <v>18</v>
      </c>
      <c r="F3" s="5"/>
    </row>
    <row r="4" spans="1:9" x14ac:dyDescent="0.25">
      <c r="C4" s="4" t="s">
        <v>32</v>
      </c>
      <c r="D4" s="29">
        <v>0.12195036770689485</v>
      </c>
      <c r="E4" s="2" t="s">
        <v>18</v>
      </c>
      <c r="F4" s="5"/>
    </row>
    <row r="5" spans="1:9" x14ac:dyDescent="0.25">
      <c r="C5" s="4" t="s">
        <v>33</v>
      </c>
      <c r="D5" s="25">
        <f>(D4/D3)*100</f>
        <v>0.74356154397333563</v>
      </c>
      <c r="E5" s="2" t="s">
        <v>2</v>
      </c>
      <c r="F5" s="5"/>
    </row>
    <row r="6" spans="1:9" x14ac:dyDescent="0.25">
      <c r="C6" s="4" t="s">
        <v>6</v>
      </c>
      <c r="D6" s="12">
        <f>COUNTA(C11:C40)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21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5">
        <v>223</v>
      </c>
      <c r="D11" s="35" t="s">
        <v>108</v>
      </c>
      <c r="E11" s="26">
        <f t="shared" ref="E11:E26" si="0">(D11-$D$3)/$D$4</f>
        <v>1.1410884541184085</v>
      </c>
      <c r="F11" s="8">
        <f t="shared" ref="F11:F26" si="1">(D11-D$2)</f>
        <v>0.14053329118837965</v>
      </c>
      <c r="H11" s="14">
        <f>(100+F11)/100</f>
        <v>1.0014053329118837</v>
      </c>
      <c r="I11" s="22">
        <f>1+($D$3-$D$2)/100</f>
        <v>1.0000137713462254</v>
      </c>
    </row>
    <row r="12" spans="1:9" x14ac:dyDescent="0.25">
      <c r="C12" s="35">
        <v>225</v>
      </c>
      <c r="D12" s="35" t="s">
        <v>109</v>
      </c>
      <c r="E12" s="26">
        <f t="shared" si="0"/>
        <v>7.5081008265918139E-2</v>
      </c>
      <c r="F12" s="8">
        <f t="shared" si="1"/>
        <v>1.0533291188380645E-2</v>
      </c>
      <c r="H12" s="14">
        <f>(100+F12)/100</f>
        <v>1.0001053329118839</v>
      </c>
      <c r="I12" s="22">
        <f t="shared" ref="I12:I27" si="2">1+($D$3-$D$2)/100</f>
        <v>1.0000137713462254</v>
      </c>
    </row>
    <row r="13" spans="1:9" x14ac:dyDescent="0.25">
      <c r="C13" s="35">
        <v>295</v>
      </c>
      <c r="D13" s="35" t="s">
        <v>110</v>
      </c>
      <c r="E13" s="26">
        <f t="shared" si="0"/>
        <v>-0.1709207100077447</v>
      </c>
      <c r="F13" s="8">
        <f t="shared" si="1"/>
        <v>-1.9466708811620492E-2</v>
      </c>
      <c r="H13" s="14">
        <f t="shared" ref="H13:H21" si="3">(100+F13)/100</f>
        <v>0.99980533291188378</v>
      </c>
      <c r="I13" s="22">
        <f t="shared" si="2"/>
        <v>1.0000137713462254</v>
      </c>
    </row>
    <row r="14" spans="1:9" x14ac:dyDescent="0.25">
      <c r="C14" s="35">
        <v>339</v>
      </c>
      <c r="D14" s="35" t="s">
        <v>111</v>
      </c>
      <c r="E14" s="26">
        <f t="shared" si="0"/>
        <v>1.305089599634174</v>
      </c>
      <c r="F14" s="8">
        <f t="shared" si="1"/>
        <v>0.16053329118837922</v>
      </c>
      <c r="H14" s="14">
        <f t="shared" si="3"/>
        <v>1.0016053329118839</v>
      </c>
      <c r="I14" s="22">
        <f t="shared" si="2"/>
        <v>1.0000137713462254</v>
      </c>
    </row>
    <row r="15" spans="1:9" x14ac:dyDescent="0.25">
      <c r="C15" s="35">
        <v>428</v>
      </c>
      <c r="D15" s="35" t="s">
        <v>112</v>
      </c>
      <c r="E15" s="26">
        <f t="shared" si="0"/>
        <v>-0.49892300103927573</v>
      </c>
      <c r="F15" s="8">
        <f t="shared" si="1"/>
        <v>-5.946670881161964E-2</v>
      </c>
      <c r="H15" s="14">
        <f t="shared" si="3"/>
        <v>0.99940533291188383</v>
      </c>
      <c r="I15" s="22">
        <f t="shared" si="2"/>
        <v>1.0000137713462254</v>
      </c>
    </row>
    <row r="16" spans="1:9" x14ac:dyDescent="0.25">
      <c r="C16" s="35">
        <v>446</v>
      </c>
      <c r="D16" s="35" t="s">
        <v>113</v>
      </c>
      <c r="E16" s="26">
        <f t="shared" si="0"/>
        <v>-1.0729270103444695</v>
      </c>
      <c r="F16" s="8">
        <f t="shared" si="1"/>
        <v>-0.12946670881161992</v>
      </c>
      <c r="H16" s="14">
        <f t="shared" si="3"/>
        <v>0.99870533291188379</v>
      </c>
      <c r="I16" s="22">
        <f t="shared" si="2"/>
        <v>1.0000137713462254</v>
      </c>
    </row>
    <row r="17" spans="1:9" x14ac:dyDescent="0.25">
      <c r="A17" s="8"/>
      <c r="C17" s="35">
        <v>484</v>
      </c>
      <c r="D17" s="35" t="s">
        <v>114</v>
      </c>
      <c r="E17" s="26">
        <f t="shared" si="0"/>
        <v>0.81308616308687753</v>
      </c>
      <c r="F17" s="8">
        <f t="shared" si="1"/>
        <v>0.1005332911883805</v>
      </c>
      <c r="H17" s="14">
        <f t="shared" si="3"/>
        <v>1.0010053329118838</v>
      </c>
      <c r="I17" s="22">
        <f t="shared" si="2"/>
        <v>1.0000137713462254</v>
      </c>
    </row>
    <row r="18" spans="1:9" x14ac:dyDescent="0.25">
      <c r="C18" s="35">
        <v>509</v>
      </c>
      <c r="D18" s="35" t="s">
        <v>109</v>
      </c>
      <c r="E18" s="26">
        <f t="shared" si="0"/>
        <v>7.5081008265918139E-2</v>
      </c>
      <c r="F18" s="8">
        <f t="shared" si="1"/>
        <v>1.0533291188380645E-2</v>
      </c>
      <c r="H18" s="14">
        <f t="shared" si="3"/>
        <v>1.0001053329118839</v>
      </c>
      <c r="I18" s="22">
        <f t="shared" si="2"/>
        <v>1.0000137713462254</v>
      </c>
    </row>
    <row r="19" spans="1:9" x14ac:dyDescent="0.25">
      <c r="C19" s="35">
        <v>512</v>
      </c>
      <c r="D19" s="35" t="s">
        <v>115</v>
      </c>
      <c r="E19" s="26">
        <f t="shared" si="0"/>
        <v>-0.33492185552351023</v>
      </c>
      <c r="F19" s="8">
        <f t="shared" si="1"/>
        <v>-3.9466708811620066E-2</v>
      </c>
      <c r="H19" s="14">
        <f t="shared" si="3"/>
        <v>0.9996053329118838</v>
      </c>
      <c r="I19" s="22">
        <f t="shared" si="2"/>
        <v>1.0000137713462254</v>
      </c>
    </row>
    <row r="20" spans="1:9" x14ac:dyDescent="0.25">
      <c r="C20" s="35">
        <v>579</v>
      </c>
      <c r="D20" s="35" t="s">
        <v>109</v>
      </c>
      <c r="E20" s="26">
        <f t="shared" si="0"/>
        <v>7.5081008265918139E-2</v>
      </c>
      <c r="F20" s="8">
        <f t="shared" si="1"/>
        <v>1.0533291188380645E-2</v>
      </c>
      <c r="H20" s="14">
        <f t="shared" si="3"/>
        <v>1.0001053329118839</v>
      </c>
      <c r="I20" s="22">
        <f t="shared" si="2"/>
        <v>1.0000137713462254</v>
      </c>
    </row>
    <row r="21" spans="1:9" x14ac:dyDescent="0.25">
      <c r="C21" s="35">
        <v>591</v>
      </c>
      <c r="D21" s="35" t="s">
        <v>116</v>
      </c>
      <c r="E21" s="26">
        <f t="shared" si="0"/>
        <v>-0.66292414655504117</v>
      </c>
      <c r="F21" s="8">
        <f t="shared" si="1"/>
        <v>-7.9466708811619213E-2</v>
      </c>
      <c r="H21" s="14">
        <f t="shared" si="3"/>
        <v>0.99920533291188374</v>
      </c>
      <c r="I21" s="22">
        <f t="shared" si="2"/>
        <v>1.0000137713462254</v>
      </c>
    </row>
    <row r="22" spans="1:9" x14ac:dyDescent="0.25">
      <c r="C22" s="35">
        <v>615</v>
      </c>
      <c r="D22" s="35" t="s">
        <v>117</v>
      </c>
      <c r="E22" s="26">
        <f t="shared" si="0"/>
        <v>-0.90892586482870408</v>
      </c>
      <c r="F22" s="8">
        <f t="shared" si="1"/>
        <v>-0.10946670881162035</v>
      </c>
      <c r="H22" s="14">
        <f t="shared" ref="H22:H26" si="4">(100+F22)/100</f>
        <v>0.99890533291188377</v>
      </c>
      <c r="I22" s="22">
        <f t="shared" si="2"/>
        <v>1.0000137713462254</v>
      </c>
    </row>
    <row r="23" spans="1:9" x14ac:dyDescent="0.25">
      <c r="C23" s="35">
        <v>644</v>
      </c>
      <c r="D23" s="35" t="s">
        <v>118</v>
      </c>
      <c r="E23" s="26">
        <f t="shared" si="0"/>
        <v>-8.8920137249847375E-2</v>
      </c>
      <c r="F23" s="8">
        <f t="shared" si="1"/>
        <v>-9.4667088116189291E-3</v>
      </c>
      <c r="G23" s="1"/>
      <c r="H23" s="14">
        <f t="shared" si="4"/>
        <v>0.99990533291188388</v>
      </c>
      <c r="I23" s="22">
        <f t="shared" si="2"/>
        <v>1.0000137713462254</v>
      </c>
    </row>
    <row r="24" spans="1:9" x14ac:dyDescent="0.25">
      <c r="C24" s="35">
        <v>685</v>
      </c>
      <c r="D24" s="35" t="s">
        <v>119</v>
      </c>
      <c r="E24" s="26">
        <f t="shared" si="0"/>
        <v>-6.9195644919791809E-3</v>
      </c>
      <c r="F24" s="8">
        <f t="shared" si="1"/>
        <v>5.332911883790814E-4</v>
      </c>
      <c r="H24" s="14">
        <f t="shared" si="4"/>
        <v>1.0000053329118836</v>
      </c>
      <c r="I24" s="22">
        <f t="shared" si="2"/>
        <v>1.0000137713462254</v>
      </c>
    </row>
    <row r="25" spans="1:9" x14ac:dyDescent="0.25">
      <c r="C25" s="35">
        <v>689</v>
      </c>
      <c r="D25" s="35" t="s">
        <v>120</v>
      </c>
      <c r="E25" s="26">
        <f t="shared" si="0"/>
        <v>0.40308329929744918</v>
      </c>
      <c r="F25" s="8">
        <f t="shared" si="1"/>
        <v>5.0533291188379792E-2</v>
      </c>
      <c r="H25" s="14">
        <f t="shared" si="4"/>
        <v>1.0005053329118838</v>
      </c>
      <c r="I25" s="22">
        <f t="shared" si="2"/>
        <v>1.0000137713462254</v>
      </c>
    </row>
    <row r="26" spans="1:9" x14ac:dyDescent="0.25">
      <c r="C26" s="35">
        <v>744</v>
      </c>
      <c r="D26" s="35" t="s">
        <v>121</v>
      </c>
      <c r="E26" s="26">
        <f t="shared" si="0"/>
        <v>0.15708158102381545</v>
      </c>
      <c r="F26" s="8">
        <f t="shared" si="1"/>
        <v>2.0533291188382208E-2</v>
      </c>
      <c r="H26" s="14">
        <f t="shared" si="4"/>
        <v>1.0002053329118838</v>
      </c>
      <c r="I26" s="22">
        <f t="shared" si="2"/>
        <v>1.0000137713462254</v>
      </c>
    </row>
    <row r="27" spans="1:9" x14ac:dyDescent="0.25">
      <c r="C27" s="35">
        <v>904</v>
      </c>
      <c r="D27" s="35" t="s">
        <v>109</v>
      </c>
      <c r="E27" s="26">
        <f t="shared" ref="E27" si="5">(D27-$D$3)/$D$4</f>
        <v>7.5081008265918139E-2</v>
      </c>
      <c r="F27" s="8">
        <f t="shared" ref="F27" si="6">(D27-D$2)</f>
        <v>1.0533291188380645E-2</v>
      </c>
      <c r="H27" s="14">
        <f t="shared" ref="H27" si="7">(100+F27)/100</f>
        <v>1.0001053329118839</v>
      </c>
      <c r="I27" s="22">
        <f t="shared" si="2"/>
        <v>1.0000137713462254</v>
      </c>
    </row>
    <row r="28" spans="1:9" x14ac:dyDescent="0.25">
      <c r="C28" s="32"/>
    </row>
    <row r="29" spans="1:9" x14ac:dyDescent="0.25">
      <c r="C29" s="32"/>
    </row>
    <row r="30" spans="1:9" x14ac:dyDescent="0.25">
      <c r="C30" s="33"/>
    </row>
    <row r="31" spans="1:9" x14ac:dyDescent="0.25">
      <c r="C31" s="32"/>
    </row>
    <row r="32" spans="1:9" x14ac:dyDescent="0.25">
      <c r="C32" s="32"/>
    </row>
  </sheetData>
  <sheetProtection password="DC07" sheet="1" objects="1" scenarios="1" selectLockedCells="1" selectUnlockedCells="1"/>
  <sortState ref="C11:F26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17</v>
      </c>
      <c r="E1" s="13"/>
      <c r="F1" s="3"/>
    </row>
    <row r="2" spans="1:9" x14ac:dyDescent="0.25">
      <c r="C2" s="4" t="s">
        <v>3</v>
      </c>
      <c r="D2" s="29">
        <v>10.709940607893612</v>
      </c>
      <c r="E2" s="2" t="s">
        <v>18</v>
      </c>
    </row>
    <row r="3" spans="1:9" x14ac:dyDescent="0.25">
      <c r="C3" s="4" t="s">
        <v>31</v>
      </c>
      <c r="D3" s="25">
        <v>10.707333291057745</v>
      </c>
      <c r="E3" s="2" t="s">
        <v>18</v>
      </c>
      <c r="F3" s="5"/>
    </row>
    <row r="4" spans="1:9" x14ac:dyDescent="0.25">
      <c r="C4" s="4" t="s">
        <v>32</v>
      </c>
      <c r="D4" s="29">
        <v>7.5038990425411886E-2</v>
      </c>
      <c r="E4" s="2" t="s">
        <v>18</v>
      </c>
      <c r="F4" s="5"/>
    </row>
    <row r="5" spans="1:9" x14ac:dyDescent="0.25">
      <c r="C5" s="4" t="s">
        <v>33</v>
      </c>
      <c r="D5" s="25">
        <f>(D4/D3)*100</f>
        <v>0.70081866684845684</v>
      </c>
      <c r="E5" s="2" t="s">
        <v>2</v>
      </c>
      <c r="F5" s="5"/>
    </row>
    <row r="6" spans="1:9" x14ac:dyDescent="0.25">
      <c r="C6" s="4" t="s">
        <v>6</v>
      </c>
      <c r="D6" s="12">
        <f>COUNTA(C11:C40)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21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5">
        <v>223</v>
      </c>
      <c r="D11" s="35" t="s">
        <v>122</v>
      </c>
      <c r="E11" s="26">
        <f t="shared" ref="E11:E26" si="0">(D11-$D$3)/$D$4</f>
        <v>0.83512196242224923</v>
      </c>
      <c r="F11" s="8">
        <f t="shared" ref="F11:F26" si="1">(D11-D$2)</f>
        <v>6.0059392106387222E-2</v>
      </c>
      <c r="H11" s="14">
        <f>(100+F11)/100</f>
        <v>1.0006005939210638</v>
      </c>
      <c r="I11" s="22">
        <f>1+($D$3-$D$2)/100</f>
        <v>0.99997392683164132</v>
      </c>
    </row>
    <row r="12" spans="1:9" x14ac:dyDescent="0.25">
      <c r="C12" s="35">
        <v>225</v>
      </c>
      <c r="D12" s="35" t="s">
        <v>123</v>
      </c>
      <c r="E12" s="26">
        <f t="shared" si="0"/>
        <v>0.16880169723026872</v>
      </c>
      <c r="F12" s="8">
        <f t="shared" si="1"/>
        <v>1.0059392106388287E-2</v>
      </c>
      <c r="H12" s="14">
        <f>(100+F12)/100</f>
        <v>1.0001005939210639</v>
      </c>
      <c r="I12" s="22">
        <f t="shared" ref="I12:I27" si="2">1+($D$3-$D$2)/100</f>
        <v>0.99997392683164132</v>
      </c>
    </row>
    <row r="13" spans="1:9" x14ac:dyDescent="0.25">
      <c r="C13" s="35">
        <v>295</v>
      </c>
      <c r="D13" s="35" t="s">
        <v>124</v>
      </c>
      <c r="E13" s="26">
        <f t="shared" si="0"/>
        <v>-0.36425451492333932</v>
      </c>
      <c r="F13" s="8">
        <f t="shared" si="1"/>
        <v>-2.9940607893612636E-2</v>
      </c>
      <c r="H13" s="14">
        <f t="shared" ref="H13:H21" si="3">(100+F13)/100</f>
        <v>0.99970059392106392</v>
      </c>
      <c r="I13" s="22">
        <f t="shared" si="2"/>
        <v>0.99997392683164132</v>
      </c>
    </row>
    <row r="14" spans="1:9" x14ac:dyDescent="0.25">
      <c r="C14" s="35">
        <v>339</v>
      </c>
      <c r="D14" s="35" t="s">
        <v>125</v>
      </c>
      <c r="E14" s="26">
        <f t="shared" si="0"/>
        <v>1.1016500684990413</v>
      </c>
      <c r="F14" s="8">
        <f t="shared" si="1"/>
        <v>8.0059392106386795E-2</v>
      </c>
      <c r="H14" s="14">
        <f t="shared" si="3"/>
        <v>1.000800593921064</v>
      </c>
      <c r="I14" s="22">
        <f t="shared" si="2"/>
        <v>0.99997392683164132</v>
      </c>
    </row>
    <row r="15" spans="1:9" x14ac:dyDescent="0.25">
      <c r="C15" s="35">
        <v>428</v>
      </c>
      <c r="D15" s="35" t="s">
        <v>126</v>
      </c>
      <c r="E15" s="26">
        <f t="shared" si="0"/>
        <v>-0.49751856796173544</v>
      </c>
      <c r="F15" s="8">
        <f t="shared" si="1"/>
        <v>-3.9940607893612423E-2</v>
      </c>
      <c r="H15" s="14">
        <f t="shared" si="3"/>
        <v>0.99960059392106393</v>
      </c>
      <c r="I15" s="22">
        <f t="shared" si="2"/>
        <v>0.99997392683164132</v>
      </c>
    </row>
    <row r="16" spans="1:9" x14ac:dyDescent="0.25">
      <c r="C16" s="35">
        <v>446</v>
      </c>
      <c r="D16" s="35" t="s">
        <v>127</v>
      </c>
      <c r="E16" s="26">
        <f t="shared" si="0"/>
        <v>-1.2971028861921357</v>
      </c>
      <c r="F16" s="8">
        <f t="shared" si="1"/>
        <v>-9.9940607893612921E-2</v>
      </c>
      <c r="H16" s="14">
        <f t="shared" si="3"/>
        <v>0.99900059392106388</v>
      </c>
      <c r="I16" s="22">
        <f t="shared" si="2"/>
        <v>0.99997392683164132</v>
      </c>
    </row>
    <row r="17" spans="1:9" x14ac:dyDescent="0.25">
      <c r="A17" s="8"/>
      <c r="C17" s="35">
        <v>484</v>
      </c>
      <c r="D17" s="35" t="s">
        <v>128</v>
      </c>
      <c r="E17" s="26">
        <f t="shared" si="0"/>
        <v>0.96838601546064529</v>
      </c>
      <c r="F17" s="8">
        <f t="shared" si="1"/>
        <v>7.0059392106387008E-2</v>
      </c>
      <c r="H17" s="14">
        <f t="shared" si="3"/>
        <v>1.0007005939210638</v>
      </c>
      <c r="I17" s="22">
        <f t="shared" si="2"/>
        <v>0.99997392683164132</v>
      </c>
    </row>
    <row r="18" spans="1:9" x14ac:dyDescent="0.25">
      <c r="C18" s="35">
        <v>509</v>
      </c>
      <c r="D18" s="35" t="s">
        <v>129</v>
      </c>
      <c r="E18" s="26">
        <f t="shared" si="0"/>
        <v>-9.7726408846547139E-2</v>
      </c>
      <c r="F18" s="8">
        <f t="shared" si="1"/>
        <v>-9.9406078936130626E-3</v>
      </c>
      <c r="H18" s="14">
        <f t="shared" si="3"/>
        <v>0.9999005939210639</v>
      </c>
      <c r="I18" s="22">
        <f t="shared" si="2"/>
        <v>0.99997392683164132</v>
      </c>
    </row>
    <row r="19" spans="1:9" x14ac:dyDescent="0.25">
      <c r="C19" s="35">
        <v>512</v>
      </c>
      <c r="D19" s="35" t="s">
        <v>123</v>
      </c>
      <c r="E19" s="26">
        <f t="shared" si="0"/>
        <v>0.16880169723026872</v>
      </c>
      <c r="F19" s="8">
        <f t="shared" si="1"/>
        <v>1.0059392106388287E-2</v>
      </c>
      <c r="H19" s="14">
        <f t="shared" si="3"/>
        <v>1.0001005939210639</v>
      </c>
      <c r="I19" s="22">
        <f t="shared" si="2"/>
        <v>0.99997392683164132</v>
      </c>
    </row>
    <row r="20" spans="1:9" x14ac:dyDescent="0.25">
      <c r="C20" s="35">
        <v>579</v>
      </c>
      <c r="D20" s="35" t="s">
        <v>130</v>
      </c>
      <c r="E20" s="26">
        <f t="shared" si="0"/>
        <v>3.5537644191872629E-2</v>
      </c>
      <c r="F20" s="8">
        <f t="shared" si="1"/>
        <v>5.9392106388500565E-5</v>
      </c>
      <c r="H20" s="14">
        <f t="shared" si="3"/>
        <v>1.0000005939210639</v>
      </c>
      <c r="I20" s="22">
        <f t="shared" si="2"/>
        <v>0.99997392683164132</v>
      </c>
    </row>
    <row r="21" spans="1:9" x14ac:dyDescent="0.25">
      <c r="C21" s="35">
        <v>591</v>
      </c>
      <c r="D21" s="35" t="s">
        <v>124</v>
      </c>
      <c r="E21" s="26">
        <f t="shared" si="0"/>
        <v>-0.36425451492333932</v>
      </c>
      <c r="F21" s="8">
        <f t="shared" si="1"/>
        <v>-2.9940607893612636E-2</v>
      </c>
      <c r="H21" s="14">
        <f t="shared" si="3"/>
        <v>0.99970059392106392</v>
      </c>
      <c r="I21" s="22">
        <f t="shared" si="2"/>
        <v>0.99997392683164132</v>
      </c>
    </row>
    <row r="22" spans="1:9" x14ac:dyDescent="0.25">
      <c r="C22" s="35">
        <v>615</v>
      </c>
      <c r="D22" s="35" t="s">
        <v>131</v>
      </c>
      <c r="E22" s="26">
        <f t="shared" si="0"/>
        <v>-0.6307826210001316</v>
      </c>
      <c r="F22" s="8">
        <f t="shared" si="1"/>
        <v>-4.994060789361221E-2</v>
      </c>
      <c r="H22" s="14">
        <f t="shared" ref="H22:H26" si="4">(100+F22)/100</f>
        <v>0.99950059392106383</v>
      </c>
      <c r="I22" s="22">
        <f t="shared" si="2"/>
        <v>0.99997392683164132</v>
      </c>
    </row>
    <row r="23" spans="1:9" x14ac:dyDescent="0.25">
      <c r="C23" s="35">
        <v>644</v>
      </c>
      <c r="D23" s="35" t="s">
        <v>129</v>
      </c>
      <c r="E23" s="26">
        <f t="shared" si="0"/>
        <v>-9.7726408846547139E-2</v>
      </c>
      <c r="F23" s="8">
        <f t="shared" si="1"/>
        <v>-9.9406078936130626E-3</v>
      </c>
      <c r="G23" s="1"/>
      <c r="H23" s="14">
        <f t="shared" si="4"/>
        <v>0.9999005939210639</v>
      </c>
      <c r="I23" s="22">
        <f t="shared" si="2"/>
        <v>0.99997392683164132</v>
      </c>
    </row>
    <row r="24" spans="1:9" x14ac:dyDescent="0.25">
      <c r="C24" s="35">
        <v>685</v>
      </c>
      <c r="D24" s="35" t="s">
        <v>129</v>
      </c>
      <c r="E24" s="26">
        <f t="shared" si="0"/>
        <v>-9.7726408846547139E-2</v>
      </c>
      <c r="F24" s="8">
        <f t="shared" si="1"/>
        <v>-9.9406078936130626E-3</v>
      </c>
      <c r="H24" s="14">
        <f t="shared" si="4"/>
        <v>0.9999005939210639</v>
      </c>
      <c r="I24" s="22">
        <f t="shared" si="2"/>
        <v>0.99997392683164132</v>
      </c>
    </row>
    <row r="25" spans="1:9" x14ac:dyDescent="0.25">
      <c r="C25" s="35">
        <v>689</v>
      </c>
      <c r="D25" s="35" t="s">
        <v>132</v>
      </c>
      <c r="E25" s="26">
        <f t="shared" si="0"/>
        <v>0.70185790938385317</v>
      </c>
      <c r="F25" s="8">
        <f t="shared" si="1"/>
        <v>5.0059392106387435E-2</v>
      </c>
      <c r="H25" s="14">
        <f t="shared" si="4"/>
        <v>1.0005005939210638</v>
      </c>
      <c r="I25" s="22">
        <f t="shared" si="2"/>
        <v>0.99997392683164132</v>
      </c>
    </row>
    <row r="26" spans="1:9" x14ac:dyDescent="0.25">
      <c r="C26" s="35">
        <v>744</v>
      </c>
      <c r="D26" s="35" t="s">
        <v>129</v>
      </c>
      <c r="E26" s="26">
        <f t="shared" si="0"/>
        <v>-9.7726408846547139E-2</v>
      </c>
      <c r="F26" s="8">
        <f t="shared" si="1"/>
        <v>-9.9406078936130626E-3</v>
      </c>
      <c r="H26" s="14">
        <f t="shared" si="4"/>
        <v>0.9999005939210639</v>
      </c>
      <c r="I26" s="22">
        <f t="shared" si="2"/>
        <v>0.99997392683164132</v>
      </c>
    </row>
    <row r="27" spans="1:9" x14ac:dyDescent="0.25">
      <c r="C27" s="35">
        <v>904</v>
      </c>
      <c r="D27" s="35" t="s">
        <v>131</v>
      </c>
      <c r="E27" s="26">
        <f t="shared" ref="E27" si="5">(D27-$D$3)/$D$4</f>
        <v>-0.6307826210001316</v>
      </c>
      <c r="F27" s="8">
        <f t="shared" ref="F27" si="6">(D27-D$2)</f>
        <v>-4.994060789361221E-2</v>
      </c>
      <c r="H27" s="14">
        <f t="shared" ref="H27" si="7">(100+F27)/100</f>
        <v>0.99950059392106383</v>
      </c>
      <c r="I27" s="22">
        <f t="shared" si="2"/>
        <v>0.99997392683164132</v>
      </c>
    </row>
    <row r="28" spans="1:9" x14ac:dyDescent="0.25">
      <c r="C28" s="32"/>
    </row>
    <row r="29" spans="1:9" x14ac:dyDescent="0.25">
      <c r="C29" s="32"/>
    </row>
    <row r="30" spans="1:9" x14ac:dyDescent="0.25">
      <c r="C30" s="33"/>
    </row>
    <row r="31" spans="1:9" x14ac:dyDescent="0.25">
      <c r="C31" s="32"/>
    </row>
    <row r="32" spans="1:9" x14ac:dyDescent="0.25">
      <c r="C32" s="32"/>
    </row>
  </sheetData>
  <sheetProtection password="DC07" sheet="1" objects="1" scenarios="1" selectLockedCells="1" selectUnlockedCells="1"/>
  <sortState ref="C11:F26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25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710937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40</v>
      </c>
      <c r="E1" s="13"/>
      <c r="F1" s="3"/>
    </row>
    <row r="2" spans="1:9" x14ac:dyDescent="0.25">
      <c r="C2" s="4" t="s">
        <v>3</v>
      </c>
      <c r="D2" s="10" t="s">
        <v>149</v>
      </c>
      <c r="E2" s="2" t="s">
        <v>2</v>
      </c>
    </row>
    <row r="3" spans="1:9" x14ac:dyDescent="0.25">
      <c r="C3" s="4" t="s">
        <v>31</v>
      </c>
      <c r="D3" s="10" t="s">
        <v>183</v>
      </c>
      <c r="E3" s="2" t="s">
        <v>2</v>
      </c>
      <c r="F3" s="5"/>
    </row>
    <row r="4" spans="1:9" x14ac:dyDescent="0.25">
      <c r="C4" s="4" t="s">
        <v>32</v>
      </c>
      <c r="D4" s="10" t="s">
        <v>184</v>
      </c>
      <c r="E4" s="2" t="s">
        <v>2</v>
      </c>
      <c r="F4" s="5"/>
    </row>
    <row r="5" spans="1:9" x14ac:dyDescent="0.25">
      <c r="C5" s="4" t="s">
        <v>33</v>
      </c>
      <c r="D5" s="16">
        <f>D4/D3</f>
        <v>3.1239586804398534E-2</v>
      </c>
      <c r="E5" s="2" t="s">
        <v>2</v>
      </c>
      <c r="F5" s="5"/>
    </row>
    <row r="6" spans="1:9" x14ac:dyDescent="0.25">
      <c r="C6" s="4" t="s">
        <v>6</v>
      </c>
      <c r="D6" s="12">
        <v>15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C11" s="32">
        <v>223</v>
      </c>
      <c r="D11" s="34">
        <v>5.92</v>
      </c>
      <c r="E11" s="26">
        <f t="shared" ref="E11:E25" si="0">(D11-$D$3)/$D$4</f>
        <v>-0.43733333333333252</v>
      </c>
      <c r="F11" s="7">
        <f t="shared" ref="F11:F23" si="1">((D11-D$2)/D$2)*100</f>
        <v>-0.73775989268947817</v>
      </c>
      <c r="H11" s="14">
        <f>(100+F11)/100</f>
        <v>0.99262240107310518</v>
      </c>
      <c r="I11" s="2">
        <f t="shared" ref="I11:I25" si="2">1+($D$3-$D$2)/$D$2</f>
        <v>1.0063715627095908</v>
      </c>
    </row>
    <row r="12" spans="1:9" x14ac:dyDescent="0.25">
      <c r="C12" s="32">
        <v>225</v>
      </c>
      <c r="D12" s="34">
        <v>5.97</v>
      </c>
      <c r="E12" s="26">
        <f t="shared" si="0"/>
        <v>-0.17066666666666683</v>
      </c>
      <c r="F12" s="7">
        <f t="shared" si="1"/>
        <v>0.1006036217303712</v>
      </c>
      <c r="H12" s="14">
        <f>(100+F12)/100</f>
        <v>1.0010060362173037</v>
      </c>
      <c r="I12" s="2">
        <f t="shared" si="2"/>
        <v>1.0063715627095908</v>
      </c>
    </row>
    <row r="13" spans="1:9" x14ac:dyDescent="0.25">
      <c r="C13" s="32">
        <v>295</v>
      </c>
      <c r="D13" s="34">
        <v>5.98</v>
      </c>
      <c r="E13" s="26">
        <f t="shared" si="0"/>
        <v>-0.11733333333332989</v>
      </c>
      <c r="F13" s="7">
        <f t="shared" si="1"/>
        <v>0.26827632461435297</v>
      </c>
      <c r="H13" s="14">
        <f t="shared" ref="H13:H20" si="3">(100+F13)/100</f>
        <v>1.0026827632461435</v>
      </c>
      <c r="I13" s="2">
        <f t="shared" si="2"/>
        <v>1.0063715627095908</v>
      </c>
    </row>
    <row r="14" spans="1:9" x14ac:dyDescent="0.25">
      <c r="C14" s="32">
        <v>339</v>
      </c>
      <c r="D14" s="34">
        <v>6.26</v>
      </c>
      <c r="E14" s="26">
        <f t="shared" si="0"/>
        <v>1.3760000000000001</v>
      </c>
      <c r="F14" s="7">
        <f t="shared" si="1"/>
        <v>4.9631120053655158</v>
      </c>
      <c r="H14" s="14">
        <f t="shared" si="3"/>
        <v>1.0496311200536552</v>
      </c>
      <c r="I14" s="2">
        <f t="shared" si="2"/>
        <v>1.0063715627095908</v>
      </c>
    </row>
    <row r="15" spans="1:9" x14ac:dyDescent="0.25">
      <c r="C15" s="32">
        <v>428</v>
      </c>
      <c r="D15" s="34">
        <v>6</v>
      </c>
      <c r="E15" s="26">
        <f t="shared" si="0"/>
        <v>-1.0666666666665492E-2</v>
      </c>
      <c r="F15" s="7">
        <f t="shared" si="1"/>
        <v>0.60362173038228684</v>
      </c>
      <c r="H15" s="14">
        <f t="shared" si="3"/>
        <v>1.0060362173038229</v>
      </c>
      <c r="I15" s="2">
        <f t="shared" si="2"/>
        <v>1.0063715627095908</v>
      </c>
    </row>
    <row r="16" spans="1:9" x14ac:dyDescent="0.25">
      <c r="A16" s="8"/>
      <c r="C16" s="32">
        <v>446</v>
      </c>
      <c r="D16" s="34">
        <v>6.03</v>
      </c>
      <c r="E16" s="26">
        <f t="shared" si="0"/>
        <v>0.14933333333333584</v>
      </c>
      <c r="F16" s="7">
        <f t="shared" si="1"/>
        <v>1.1066398390342025</v>
      </c>
      <c r="H16" s="14">
        <f t="shared" si="3"/>
        <v>1.0110663983903421</v>
      </c>
      <c r="I16" s="2">
        <f t="shared" si="2"/>
        <v>1.0063715627095908</v>
      </c>
    </row>
    <row r="17" spans="3:9" x14ac:dyDescent="0.25">
      <c r="C17" s="32">
        <v>484</v>
      </c>
      <c r="D17" s="34">
        <v>5.31</v>
      </c>
      <c r="E17" s="28">
        <f t="shared" si="0"/>
        <v>-3.6906666666666674</v>
      </c>
      <c r="F17" s="7">
        <f t="shared" si="1"/>
        <v>-10.965794768611682</v>
      </c>
      <c r="H17" s="14">
        <f t="shared" si="3"/>
        <v>0.89034205231388308</v>
      </c>
      <c r="I17" s="2">
        <f t="shared" si="2"/>
        <v>1.0063715627095908</v>
      </c>
    </row>
    <row r="18" spans="3:9" x14ac:dyDescent="0.25">
      <c r="C18" s="32">
        <v>509</v>
      </c>
      <c r="D18" s="34">
        <v>6.07</v>
      </c>
      <c r="E18" s="26">
        <f t="shared" si="0"/>
        <v>0.36266666666666936</v>
      </c>
      <c r="F18" s="7">
        <f t="shared" si="1"/>
        <v>1.7773306505700848</v>
      </c>
      <c r="H18" s="14">
        <f t="shared" si="3"/>
        <v>1.0177733065057009</v>
      </c>
      <c r="I18" s="2">
        <f t="shared" si="2"/>
        <v>1.0063715627095908</v>
      </c>
    </row>
    <row r="19" spans="3:9" x14ac:dyDescent="0.25">
      <c r="C19" s="33">
        <v>512</v>
      </c>
      <c r="D19" s="34">
        <v>5.78</v>
      </c>
      <c r="E19" s="26">
        <f t="shared" si="0"/>
        <v>-1.1839999999999975</v>
      </c>
      <c r="F19" s="7">
        <f t="shared" si="1"/>
        <v>-3.0851777330650596</v>
      </c>
      <c r="H19" s="14">
        <f t="shared" si="3"/>
        <v>0.9691482226693493</v>
      </c>
      <c r="I19" s="2">
        <f t="shared" si="2"/>
        <v>1.0063715627095908</v>
      </c>
    </row>
    <row r="20" spans="3:9" x14ac:dyDescent="0.25">
      <c r="C20" s="32">
        <v>579</v>
      </c>
      <c r="D20" s="34">
        <v>5.98</v>
      </c>
      <c r="E20" s="26">
        <f t="shared" si="0"/>
        <v>-0.11733333333332989</v>
      </c>
      <c r="F20" s="7">
        <f t="shared" si="1"/>
        <v>0.26827632461435297</v>
      </c>
      <c r="H20" s="14">
        <f t="shared" si="3"/>
        <v>1.0026827632461435</v>
      </c>
      <c r="I20" s="2">
        <f t="shared" si="2"/>
        <v>1.0063715627095908</v>
      </c>
    </row>
    <row r="21" spans="3:9" x14ac:dyDescent="0.25">
      <c r="C21" s="32">
        <v>591</v>
      </c>
      <c r="D21" s="34">
        <v>6.02</v>
      </c>
      <c r="E21" s="26">
        <f t="shared" si="0"/>
        <v>9.5999999999998906E-2</v>
      </c>
      <c r="F21" s="7">
        <f t="shared" si="1"/>
        <v>0.93896713615022054</v>
      </c>
      <c r="H21" s="14">
        <f t="shared" ref="H21:H23" si="4">(100+F21)/100</f>
        <v>1.0093896713615023</v>
      </c>
      <c r="I21" s="2">
        <f t="shared" si="2"/>
        <v>1.0063715627095908</v>
      </c>
    </row>
    <row r="22" spans="3:9" x14ac:dyDescent="0.25">
      <c r="C22" s="32">
        <v>644</v>
      </c>
      <c r="D22" s="34">
        <v>6.33</v>
      </c>
      <c r="E22" s="26">
        <f t="shared" si="0"/>
        <v>1.749333333333335</v>
      </c>
      <c r="F22" s="7">
        <f t="shared" si="1"/>
        <v>6.1368209255533133</v>
      </c>
      <c r="H22" s="14">
        <f t="shared" si="4"/>
        <v>1.061368209255533</v>
      </c>
      <c r="I22" s="2">
        <f t="shared" si="2"/>
        <v>1.0063715627095908</v>
      </c>
    </row>
    <row r="23" spans="3:9" x14ac:dyDescent="0.25">
      <c r="C23" s="32">
        <v>689</v>
      </c>
      <c r="D23" s="34">
        <v>6.09</v>
      </c>
      <c r="E23" s="26">
        <f t="shared" si="0"/>
        <v>0.46933333333333377</v>
      </c>
      <c r="F23" s="7">
        <f t="shared" si="1"/>
        <v>2.1126760563380187</v>
      </c>
      <c r="H23" s="14">
        <f t="shared" si="4"/>
        <v>1.0211267605633803</v>
      </c>
      <c r="I23" s="2">
        <f t="shared" si="2"/>
        <v>1.0063715627095908</v>
      </c>
    </row>
    <row r="24" spans="3:9" x14ac:dyDescent="0.25">
      <c r="C24" s="32">
        <v>744</v>
      </c>
      <c r="D24" s="34">
        <v>5.76</v>
      </c>
      <c r="E24" s="26">
        <f t="shared" si="0"/>
        <v>-1.2906666666666666</v>
      </c>
      <c r="F24" s="7">
        <f t="shared" ref="F24:F25" si="5">((D24-D$2)/D$2)*100</f>
        <v>-3.420523138833008</v>
      </c>
      <c r="H24" s="14">
        <f t="shared" ref="H24:H25" si="6">(100+F24)/100</f>
        <v>0.96579476861166991</v>
      </c>
      <c r="I24" s="2">
        <f t="shared" si="2"/>
        <v>1.0063715627095908</v>
      </c>
    </row>
    <row r="25" spans="3:9" x14ac:dyDescent="0.25">
      <c r="C25" s="32">
        <v>904</v>
      </c>
      <c r="D25" s="34">
        <v>6.17</v>
      </c>
      <c r="E25" s="26">
        <f t="shared" si="0"/>
        <v>0.8960000000000008</v>
      </c>
      <c r="F25" s="7">
        <f t="shared" si="5"/>
        <v>3.4540576794097841</v>
      </c>
      <c r="H25" s="14">
        <f t="shared" si="6"/>
        <v>1.0345405767940978</v>
      </c>
      <c r="I25" s="2">
        <f t="shared" si="2"/>
        <v>1.0063715627095908</v>
      </c>
    </row>
  </sheetData>
  <sheetProtection password="DC07" sheet="1" objects="1" scenarios="1" selectLockedCells="1" selectUnlockedCells="1"/>
  <sortState ref="C11:F26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25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710937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41</v>
      </c>
      <c r="E1" s="13"/>
      <c r="F1" s="3"/>
    </row>
    <row r="2" spans="1:9" x14ac:dyDescent="0.25">
      <c r="C2" s="4" t="s">
        <v>3</v>
      </c>
      <c r="D2" s="10" t="s">
        <v>150</v>
      </c>
      <c r="E2" s="2" t="s">
        <v>2</v>
      </c>
    </row>
    <row r="3" spans="1:9" x14ac:dyDescent="0.25">
      <c r="C3" s="4" t="s">
        <v>31</v>
      </c>
      <c r="D3" s="10" t="s">
        <v>185</v>
      </c>
      <c r="E3" s="2" t="s">
        <v>2</v>
      </c>
      <c r="F3" s="5"/>
    </row>
    <row r="4" spans="1:9" x14ac:dyDescent="0.25">
      <c r="C4" s="4" t="s">
        <v>32</v>
      </c>
      <c r="D4" s="10" t="s">
        <v>186</v>
      </c>
      <c r="E4" s="2" t="s">
        <v>2</v>
      </c>
      <c r="F4" s="5"/>
    </row>
    <row r="5" spans="1:9" x14ac:dyDescent="0.25">
      <c r="C5" s="4" t="s">
        <v>33</v>
      </c>
      <c r="D5" s="16">
        <f>D4/D3</f>
        <v>3.2027806035944392E-2</v>
      </c>
      <c r="E5" s="2" t="s">
        <v>2</v>
      </c>
      <c r="F5" s="5"/>
    </row>
    <row r="6" spans="1:9" x14ac:dyDescent="0.25">
      <c r="C6" s="4" t="s">
        <v>6</v>
      </c>
      <c r="D6" s="12">
        <v>15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2">
        <v>223</v>
      </c>
      <c r="D11" s="34">
        <v>5.81</v>
      </c>
      <c r="E11" s="26">
        <f t="shared" ref="E11:E23" si="0">(D11-$D$3)/$D$4</f>
        <v>-0.46585494970884106</v>
      </c>
      <c r="F11" s="7">
        <f t="shared" ref="F11:F23" si="1">((D11-D$2)/D$2)*100</f>
        <v>-2.3857526881720488</v>
      </c>
      <c r="H11" s="14">
        <f>(100+F11)/100</f>
        <v>0.97614247311827951</v>
      </c>
      <c r="I11" s="2">
        <f>1+($D$3-$D$2)/$D$2</f>
        <v>0.99092741935483863</v>
      </c>
    </row>
    <row r="12" spans="1:9" x14ac:dyDescent="0.25">
      <c r="C12" s="32">
        <v>225</v>
      </c>
      <c r="D12" s="34">
        <v>5.9</v>
      </c>
      <c r="E12" s="26">
        <f t="shared" si="0"/>
        <v>1.0587612493386278E-2</v>
      </c>
      <c r="F12" s="7">
        <f t="shared" si="1"/>
        <v>-0.87365591397848796</v>
      </c>
      <c r="H12" s="14">
        <f>(100+F12)/100</f>
        <v>0.99126344086021523</v>
      </c>
      <c r="I12" s="2">
        <f t="shared" ref="I12:I25" si="2">1+($D$3-$D$2)/$D$2</f>
        <v>0.99092741935483863</v>
      </c>
    </row>
    <row r="13" spans="1:9" x14ac:dyDescent="0.25">
      <c r="C13" s="32">
        <v>295</v>
      </c>
      <c r="D13" s="34">
        <v>5.88</v>
      </c>
      <c r="E13" s="26">
        <f t="shared" si="0"/>
        <v>-9.5288512440443576E-2</v>
      </c>
      <c r="F13" s="7">
        <f t="shared" si="1"/>
        <v>-1.2096774193548396</v>
      </c>
      <c r="H13" s="14">
        <f t="shared" ref="H13:H20" si="3">(100+F13)/100</f>
        <v>0.98790322580645162</v>
      </c>
      <c r="I13" s="2">
        <f t="shared" si="2"/>
        <v>0.99092741935483863</v>
      </c>
    </row>
    <row r="14" spans="1:9" x14ac:dyDescent="0.25">
      <c r="C14" s="32">
        <v>339</v>
      </c>
      <c r="D14" s="34">
        <v>6.17</v>
      </c>
      <c r="E14" s="26">
        <f t="shared" si="0"/>
        <v>1.4399152991000541</v>
      </c>
      <c r="F14" s="7">
        <f t="shared" si="1"/>
        <v>3.6626344086021501</v>
      </c>
      <c r="H14" s="14">
        <f t="shared" si="3"/>
        <v>1.0366263440860215</v>
      </c>
      <c r="I14" s="2">
        <f t="shared" si="2"/>
        <v>0.99092741935483863</v>
      </c>
    </row>
    <row r="15" spans="1:9" x14ac:dyDescent="0.25">
      <c r="C15" s="32">
        <v>428</v>
      </c>
      <c r="D15" s="34">
        <v>5.89</v>
      </c>
      <c r="E15" s="26">
        <f t="shared" si="0"/>
        <v>-4.2350449973531004E-2</v>
      </c>
      <c r="F15" s="7">
        <f t="shared" si="1"/>
        <v>-1.0416666666666714</v>
      </c>
      <c r="H15" s="14">
        <f t="shared" si="3"/>
        <v>0.98958333333333326</v>
      </c>
      <c r="I15" s="2">
        <f t="shared" si="2"/>
        <v>0.99092741935483863</v>
      </c>
    </row>
    <row r="16" spans="1:9" x14ac:dyDescent="0.25">
      <c r="A16" s="8"/>
      <c r="C16" s="32">
        <v>446</v>
      </c>
      <c r="D16" s="34">
        <v>5.93</v>
      </c>
      <c r="E16" s="26">
        <f t="shared" si="0"/>
        <v>0.16940179989412402</v>
      </c>
      <c r="F16" s="7">
        <f t="shared" si="1"/>
        <v>-0.36962365591398255</v>
      </c>
      <c r="H16" s="14">
        <f t="shared" si="3"/>
        <v>0.99630376344086014</v>
      </c>
      <c r="I16" s="2">
        <f t="shared" si="2"/>
        <v>0.99092741935483863</v>
      </c>
    </row>
    <row r="17" spans="3:9" x14ac:dyDescent="0.25">
      <c r="C17" s="32">
        <v>484</v>
      </c>
      <c r="D17" s="34">
        <v>5.31</v>
      </c>
      <c r="E17" s="37">
        <f t="shared" si="0"/>
        <v>-3.1127580730545263</v>
      </c>
      <c r="F17" s="7">
        <f t="shared" si="1"/>
        <v>-10.786290322580651</v>
      </c>
      <c r="H17" s="14">
        <f t="shared" si="3"/>
        <v>0.89213709677419351</v>
      </c>
      <c r="I17" s="2">
        <f t="shared" si="2"/>
        <v>0.99092741935483863</v>
      </c>
    </row>
    <row r="18" spans="3:9" x14ac:dyDescent="0.25">
      <c r="C18" s="32">
        <v>509</v>
      </c>
      <c r="D18" s="34">
        <v>5.96</v>
      </c>
      <c r="E18" s="26">
        <f t="shared" si="0"/>
        <v>0.32821598729486645</v>
      </c>
      <c r="F18" s="7">
        <f t="shared" si="1"/>
        <v>0.13440860215053776</v>
      </c>
      <c r="H18" s="14">
        <f t="shared" si="3"/>
        <v>1.0013440860215055</v>
      </c>
      <c r="I18" s="2">
        <f t="shared" si="2"/>
        <v>0.99092741935483863</v>
      </c>
    </row>
    <row r="19" spans="3:9" x14ac:dyDescent="0.25">
      <c r="C19" s="33">
        <v>512</v>
      </c>
      <c r="D19" s="34">
        <v>5.68</v>
      </c>
      <c r="E19" s="26">
        <f t="shared" si="0"/>
        <v>-1.1540497617787187</v>
      </c>
      <c r="F19" s="7">
        <f t="shared" si="1"/>
        <v>-4.5698924731182835</v>
      </c>
      <c r="H19" s="14">
        <f t="shared" si="3"/>
        <v>0.95430107526881713</v>
      </c>
      <c r="I19" s="2">
        <f t="shared" si="2"/>
        <v>0.99092741935483863</v>
      </c>
    </row>
    <row r="20" spans="3:9" x14ac:dyDescent="0.25">
      <c r="C20" s="32">
        <v>579</v>
      </c>
      <c r="D20" s="34">
        <v>5.85</v>
      </c>
      <c r="E20" s="26">
        <f t="shared" si="0"/>
        <v>-0.254102699841186</v>
      </c>
      <c r="F20" s="7">
        <f t="shared" si="1"/>
        <v>-1.7137096774193603</v>
      </c>
      <c r="H20" s="14">
        <f t="shared" si="3"/>
        <v>0.98286290322580638</v>
      </c>
      <c r="I20" s="2">
        <f t="shared" si="2"/>
        <v>0.99092741935483863</v>
      </c>
    </row>
    <row r="21" spans="3:9" x14ac:dyDescent="0.25">
      <c r="C21" s="32">
        <v>591</v>
      </c>
      <c r="D21" s="34">
        <v>5.9</v>
      </c>
      <c r="E21" s="26">
        <f t="shared" si="0"/>
        <v>1.0587612493386278E-2</v>
      </c>
      <c r="F21" s="7">
        <f t="shared" si="1"/>
        <v>-0.87365591397848796</v>
      </c>
      <c r="H21" s="14">
        <f t="shared" ref="H21:H23" si="4">(100+F21)/100</f>
        <v>0.99126344086021523</v>
      </c>
      <c r="I21" s="2">
        <f t="shared" si="2"/>
        <v>0.99092741935483863</v>
      </c>
    </row>
    <row r="22" spans="3:9" x14ac:dyDescent="0.25">
      <c r="C22" s="32">
        <v>644</v>
      </c>
      <c r="D22" s="34">
        <v>6.23</v>
      </c>
      <c r="E22" s="26">
        <f t="shared" si="0"/>
        <v>1.7575436739015391</v>
      </c>
      <c r="F22" s="7">
        <f t="shared" si="1"/>
        <v>4.6706989247311901</v>
      </c>
      <c r="H22" s="14">
        <f t="shared" si="4"/>
        <v>1.0467069892473118</v>
      </c>
      <c r="I22" s="2">
        <f t="shared" si="2"/>
        <v>0.99092741935483863</v>
      </c>
    </row>
    <row r="23" spans="3:9" x14ac:dyDescent="0.25">
      <c r="C23" s="32">
        <v>689</v>
      </c>
      <c r="D23" s="34">
        <v>5.99</v>
      </c>
      <c r="E23" s="26">
        <f t="shared" si="0"/>
        <v>0.48703017469560889</v>
      </c>
      <c r="F23" s="7">
        <f t="shared" si="1"/>
        <v>0.63844086021505808</v>
      </c>
      <c r="H23" s="14">
        <f t="shared" si="4"/>
        <v>1.0063844086021505</v>
      </c>
      <c r="I23" s="2">
        <f t="shared" si="2"/>
        <v>0.99092741935483863</v>
      </c>
    </row>
    <row r="24" spans="3:9" x14ac:dyDescent="0.25">
      <c r="C24" s="32">
        <v>744</v>
      </c>
      <c r="D24" s="34">
        <v>5.66</v>
      </c>
      <c r="E24" s="26">
        <f t="shared" ref="E24:E25" si="5">(D24-$D$3)/$D$4</f>
        <v>-1.2599258867125438</v>
      </c>
      <c r="F24" s="7">
        <f t="shared" ref="F24:F25" si="6">((D24-D$2)/D$2)*100</f>
        <v>-4.9059139784946204</v>
      </c>
      <c r="H24" s="14">
        <f t="shared" ref="H24:H25" si="7">(100+F24)/100</f>
        <v>0.95094086021505375</v>
      </c>
      <c r="I24" s="2">
        <f t="shared" si="2"/>
        <v>0.99092741935483863</v>
      </c>
    </row>
    <row r="25" spans="3:9" x14ac:dyDescent="0.25">
      <c r="C25" s="32">
        <v>904</v>
      </c>
      <c r="D25" s="34">
        <v>6.06</v>
      </c>
      <c r="E25" s="26">
        <f t="shared" si="5"/>
        <v>0.85759661196400161</v>
      </c>
      <c r="F25" s="7">
        <f t="shared" si="6"/>
        <v>1.8145161290322522</v>
      </c>
      <c r="H25" s="14">
        <f t="shared" si="7"/>
        <v>1.0181451612903225</v>
      </c>
      <c r="I25" s="2">
        <f t="shared" si="2"/>
        <v>0.99092741935483863</v>
      </c>
    </row>
  </sheetData>
  <sheetProtection password="DC07" sheet="1" objects="1" scenarios="1" selectLockedCells="1" selectUnlockedCells="1"/>
  <sortState ref="C11:F26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6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28</v>
      </c>
      <c r="E1" s="13"/>
      <c r="F1" s="3"/>
    </row>
    <row r="2" spans="1:9" ht="18" x14ac:dyDescent="0.25">
      <c r="C2" s="4" t="s">
        <v>3</v>
      </c>
      <c r="D2" s="10" t="s">
        <v>135</v>
      </c>
      <c r="E2" s="2" t="s">
        <v>4</v>
      </c>
    </row>
    <row r="3" spans="1:9" ht="18" x14ac:dyDescent="0.25">
      <c r="C3" s="4" t="s">
        <v>31</v>
      </c>
      <c r="D3" s="10" t="s">
        <v>155</v>
      </c>
      <c r="E3" s="2" t="s">
        <v>4</v>
      </c>
      <c r="F3" s="5"/>
    </row>
    <row r="4" spans="1:9" ht="18" x14ac:dyDescent="0.25">
      <c r="C4" s="4" t="s">
        <v>32</v>
      </c>
      <c r="D4" s="10" t="s">
        <v>156</v>
      </c>
      <c r="E4" s="2" t="s">
        <v>4</v>
      </c>
      <c r="F4" s="5"/>
    </row>
    <row r="5" spans="1:9" x14ac:dyDescent="0.25">
      <c r="C5" s="4" t="s">
        <v>33</v>
      </c>
      <c r="D5" s="19">
        <f>(D4/D3)*100</f>
        <v>3.6273783049172224</v>
      </c>
      <c r="E5" s="2" t="s">
        <v>2</v>
      </c>
      <c r="F5" s="5"/>
    </row>
    <row r="6" spans="1:9" x14ac:dyDescent="0.25">
      <c r="C6" s="4" t="s">
        <v>6</v>
      </c>
      <c r="D6" s="12">
        <v>16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2">
        <v>223</v>
      </c>
      <c r="D11" s="34">
        <v>81.7</v>
      </c>
      <c r="E11" s="26">
        <f t="shared" ref="E11:E24" si="0">(D11-$D$3)/$D$4</f>
        <v>0.25885558583106444</v>
      </c>
      <c r="F11" s="7">
        <f t="shared" ref="F11:F24" si="1">((D11-D$2)/D$2)*100</f>
        <v>1.832232332045368</v>
      </c>
      <c r="H11" s="14">
        <f t="shared" ref="H11:H20" si="2">(100+F11)/100</f>
        <v>1.0183223233204537</v>
      </c>
      <c r="I11" s="2">
        <f t="shared" ref="I11:I26" si="3">1+($D$3-$D$2)/$D$2</f>
        <v>1.0088495575221239</v>
      </c>
    </row>
    <row r="12" spans="1:9" x14ac:dyDescent="0.25">
      <c r="A12" s="8"/>
      <c r="B12" s="8"/>
      <c r="C12" s="32">
        <v>225</v>
      </c>
      <c r="D12" s="34">
        <v>78.3</v>
      </c>
      <c r="E12" s="26">
        <f t="shared" si="0"/>
        <v>-0.89918256130790208</v>
      </c>
      <c r="F12" s="7">
        <f t="shared" si="1"/>
        <v>-2.4055839461548132</v>
      </c>
      <c r="H12" s="14">
        <f t="shared" si="2"/>
        <v>0.97594416053845179</v>
      </c>
      <c r="I12" s="2">
        <f t="shared" si="3"/>
        <v>1.0088495575221239</v>
      </c>
    </row>
    <row r="13" spans="1:9" x14ac:dyDescent="0.25">
      <c r="C13" s="32">
        <v>295</v>
      </c>
      <c r="D13" s="34">
        <v>81</v>
      </c>
      <c r="E13" s="26">
        <f t="shared" si="0"/>
        <v>2.043596730245309E-2</v>
      </c>
      <c r="F13" s="7">
        <f t="shared" si="1"/>
        <v>0.95974074535709331</v>
      </c>
      <c r="H13" s="14">
        <f t="shared" si="2"/>
        <v>1.009597407453571</v>
      </c>
      <c r="I13" s="2">
        <f t="shared" si="3"/>
        <v>1.0088495575221239</v>
      </c>
    </row>
    <row r="14" spans="1:9" x14ac:dyDescent="0.25">
      <c r="C14" s="32">
        <v>339</v>
      </c>
      <c r="D14" s="34">
        <v>82</v>
      </c>
      <c r="E14" s="26">
        <f t="shared" si="0"/>
        <v>0.36103542234332503</v>
      </c>
      <c r="F14" s="7">
        <f t="shared" si="1"/>
        <v>2.2061572977689092</v>
      </c>
      <c r="H14" s="14">
        <f t="shared" si="2"/>
        <v>1.0220615729776892</v>
      </c>
      <c r="I14" s="2">
        <f t="shared" si="3"/>
        <v>1.0088495575221239</v>
      </c>
    </row>
    <row r="15" spans="1:9" x14ac:dyDescent="0.25">
      <c r="A15" s="7"/>
      <c r="B15" s="17"/>
      <c r="C15" s="32">
        <v>428</v>
      </c>
      <c r="D15" s="34">
        <v>80</v>
      </c>
      <c r="E15" s="26">
        <f t="shared" si="0"/>
        <v>-0.32016348773841885</v>
      </c>
      <c r="F15" s="7">
        <f t="shared" si="1"/>
        <v>-0.28667580705472262</v>
      </c>
      <c r="H15" s="14">
        <f t="shared" si="2"/>
        <v>0.99713324192945274</v>
      </c>
      <c r="I15" s="2">
        <f t="shared" si="3"/>
        <v>1.0088495575221239</v>
      </c>
    </row>
    <row r="16" spans="1:9" x14ac:dyDescent="0.25">
      <c r="A16" s="8"/>
      <c r="C16" s="32">
        <v>446</v>
      </c>
      <c r="D16" s="34">
        <v>80.599999999999994</v>
      </c>
      <c r="E16" s="26">
        <f t="shared" si="0"/>
        <v>-0.11580381471389763</v>
      </c>
      <c r="F16" s="7">
        <f t="shared" si="1"/>
        <v>0.46117412439235983</v>
      </c>
      <c r="H16" s="14">
        <f t="shared" si="2"/>
        <v>1.0046117412439235</v>
      </c>
      <c r="I16" s="2">
        <f t="shared" si="3"/>
        <v>1.0088495575221239</v>
      </c>
    </row>
    <row r="17" spans="3:9" x14ac:dyDescent="0.25">
      <c r="C17" s="32">
        <v>484</v>
      </c>
      <c r="D17" s="34">
        <v>84.5</v>
      </c>
      <c r="E17" s="26">
        <f t="shared" si="0"/>
        <v>1.2125340599455048</v>
      </c>
      <c r="F17" s="7">
        <f t="shared" si="1"/>
        <v>5.3221986787984488</v>
      </c>
      <c r="H17" s="14">
        <f t="shared" si="2"/>
        <v>1.0532219867879844</v>
      </c>
      <c r="I17" s="2">
        <f t="shared" si="3"/>
        <v>1.0088495575221239</v>
      </c>
    </row>
    <row r="18" spans="3:9" x14ac:dyDescent="0.25">
      <c r="C18" s="32">
        <v>509</v>
      </c>
      <c r="D18" s="34">
        <v>81.2</v>
      </c>
      <c r="E18" s="26">
        <f t="shared" si="0"/>
        <v>8.8555858310628441E-2</v>
      </c>
      <c r="F18" s="7">
        <f t="shared" si="1"/>
        <v>1.20902405583946</v>
      </c>
      <c r="H18" s="14">
        <f t="shared" si="2"/>
        <v>1.0120902405583947</v>
      </c>
      <c r="I18" s="2">
        <f t="shared" si="3"/>
        <v>1.0088495575221239</v>
      </c>
    </row>
    <row r="19" spans="3:9" x14ac:dyDescent="0.25">
      <c r="C19" s="33">
        <v>512</v>
      </c>
      <c r="D19" s="34">
        <v>78.900000000000006</v>
      </c>
      <c r="E19" s="26">
        <f t="shared" si="0"/>
        <v>-0.69482288828337602</v>
      </c>
      <c r="F19" s="7">
        <f t="shared" si="1"/>
        <v>-1.6577340147077131</v>
      </c>
      <c r="H19" s="14">
        <f t="shared" si="2"/>
        <v>0.98342265985292288</v>
      </c>
      <c r="I19" s="2">
        <f t="shared" si="3"/>
        <v>1.0088495575221239</v>
      </c>
    </row>
    <row r="20" spans="3:9" x14ac:dyDescent="0.25">
      <c r="C20" s="32">
        <v>579</v>
      </c>
      <c r="D20" s="34">
        <v>84.3</v>
      </c>
      <c r="E20" s="26">
        <f t="shared" si="0"/>
        <v>1.1444141689373295</v>
      </c>
      <c r="F20" s="7">
        <f t="shared" si="1"/>
        <v>5.0729153683160826</v>
      </c>
      <c r="H20" s="14">
        <f t="shared" si="2"/>
        <v>1.0507291536831609</v>
      </c>
      <c r="I20" s="2">
        <f t="shared" si="3"/>
        <v>1.0088495575221239</v>
      </c>
    </row>
    <row r="21" spans="3:9" x14ac:dyDescent="0.25">
      <c r="C21" s="32">
        <v>591</v>
      </c>
      <c r="D21" s="34">
        <v>78.3</v>
      </c>
      <c r="E21" s="26">
        <f t="shared" si="0"/>
        <v>-0.89918256130790208</v>
      </c>
      <c r="F21" s="7">
        <f t="shared" si="1"/>
        <v>-2.4055839461548132</v>
      </c>
      <c r="H21" s="14">
        <f t="shared" ref="H21:H24" si="4">(100+F21)/100</f>
        <v>0.97594416053845179</v>
      </c>
      <c r="I21" s="2">
        <f t="shared" si="3"/>
        <v>1.0088495575221239</v>
      </c>
    </row>
    <row r="22" spans="3:9" x14ac:dyDescent="0.25">
      <c r="C22" s="32">
        <v>615</v>
      </c>
      <c r="D22" s="34">
        <v>84</v>
      </c>
      <c r="E22" s="26">
        <f t="shared" si="0"/>
        <v>1.0422343324250689</v>
      </c>
      <c r="F22" s="7">
        <f t="shared" si="1"/>
        <v>4.6989904025925417</v>
      </c>
      <c r="G22" s="1"/>
      <c r="H22" s="14">
        <f t="shared" si="4"/>
        <v>1.0469899040259254</v>
      </c>
      <c r="I22" s="2">
        <f t="shared" si="3"/>
        <v>1.0088495575221239</v>
      </c>
    </row>
    <row r="23" spans="3:9" x14ac:dyDescent="0.25">
      <c r="C23" s="32">
        <v>644</v>
      </c>
      <c r="D23" s="34">
        <v>92</v>
      </c>
      <c r="E23" s="28">
        <f t="shared" si="0"/>
        <v>3.7670299727520447</v>
      </c>
      <c r="F23" s="7">
        <f t="shared" si="1"/>
        <v>14.670322821887069</v>
      </c>
      <c r="H23" s="14">
        <f t="shared" si="4"/>
        <v>1.1467032282188707</v>
      </c>
      <c r="I23" s="2">
        <f t="shared" si="3"/>
        <v>1.0088495575221239</v>
      </c>
    </row>
    <row r="24" spans="3:9" x14ac:dyDescent="0.25">
      <c r="C24" s="32">
        <v>689</v>
      </c>
      <c r="D24" s="34">
        <v>78.400000000000006</v>
      </c>
      <c r="E24" s="26">
        <f t="shared" si="0"/>
        <v>-0.865122615803812</v>
      </c>
      <c r="F24" s="7">
        <f t="shared" si="1"/>
        <v>-2.2809422909136212</v>
      </c>
      <c r="H24" s="14">
        <f t="shared" si="4"/>
        <v>0.97719057709086388</v>
      </c>
      <c r="I24" s="2">
        <f t="shared" si="3"/>
        <v>1.0088495575221239</v>
      </c>
    </row>
    <row r="25" spans="3:9" x14ac:dyDescent="0.25">
      <c r="C25" s="32">
        <v>744</v>
      </c>
      <c r="D25" s="34">
        <v>65.3</v>
      </c>
      <c r="E25" s="28">
        <f t="shared" ref="E25:E26" si="5">(D25-$D$3)/$D$4</f>
        <v>-5.3269754768392374</v>
      </c>
      <c r="F25" s="7">
        <f t="shared" ref="F25:F26" si="6">((D25-D$2)/D$2)*100</f>
        <v>-18.608999127508422</v>
      </c>
      <c r="H25" s="14">
        <f t="shared" ref="H25:H26" si="7">(100+F25)/100</f>
        <v>0.8139100087249157</v>
      </c>
      <c r="I25" s="2">
        <f t="shared" si="3"/>
        <v>1.0088495575221239</v>
      </c>
    </row>
    <row r="26" spans="3:9" x14ac:dyDescent="0.25">
      <c r="C26" s="32">
        <v>904</v>
      </c>
      <c r="D26" s="34">
        <v>79.900000000000006</v>
      </c>
      <c r="E26" s="26">
        <f t="shared" si="5"/>
        <v>-0.3542234332425041</v>
      </c>
      <c r="F26" s="7">
        <f t="shared" si="6"/>
        <v>-0.41131746229589716</v>
      </c>
      <c r="H26" s="14">
        <f t="shared" si="7"/>
        <v>0.99588682537704099</v>
      </c>
      <c r="I26" s="2">
        <f t="shared" si="3"/>
        <v>1.0088495575221239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26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29</v>
      </c>
      <c r="E1" s="13"/>
      <c r="F1" s="3"/>
    </row>
    <row r="2" spans="1:9" ht="18" x14ac:dyDescent="0.25">
      <c r="C2" s="4" t="s">
        <v>3</v>
      </c>
      <c r="D2" s="11" t="s">
        <v>136</v>
      </c>
      <c r="E2" s="2" t="s">
        <v>4</v>
      </c>
    </row>
    <row r="3" spans="1:9" ht="18" x14ac:dyDescent="0.25">
      <c r="C3" s="4" t="s">
        <v>31</v>
      </c>
      <c r="D3" s="11" t="s">
        <v>157</v>
      </c>
      <c r="E3" s="2" t="s">
        <v>4</v>
      </c>
      <c r="F3" s="5"/>
    </row>
    <row r="4" spans="1:9" ht="18" x14ac:dyDescent="0.25">
      <c r="C4" s="4" t="s">
        <v>32</v>
      </c>
      <c r="D4" s="11" t="s">
        <v>158</v>
      </c>
      <c r="E4" s="2" t="s">
        <v>4</v>
      </c>
      <c r="F4" s="5"/>
    </row>
    <row r="5" spans="1:9" x14ac:dyDescent="0.25">
      <c r="C5" s="4" t="s">
        <v>33</v>
      </c>
      <c r="D5" s="19">
        <f>(D4/D3)*100</f>
        <v>6.5141540487162617</v>
      </c>
      <c r="E5" s="2" t="s">
        <v>2</v>
      </c>
      <c r="F5" s="5"/>
    </row>
    <row r="6" spans="1:9" x14ac:dyDescent="0.25">
      <c r="C6" s="4" t="s">
        <v>6</v>
      </c>
      <c r="D6" s="12">
        <v>16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32">
        <v>223</v>
      </c>
      <c r="D11" s="34">
        <v>29.7</v>
      </c>
      <c r="E11" s="26">
        <f t="shared" ref="E11:E24" si="0">(D11-$D$3)/$D$4</f>
        <v>-0.34360788276907511</v>
      </c>
      <c r="F11" s="7">
        <f t="shared" ref="F11:F24" si="1">((D11-D$2)/D$2)*100</f>
        <v>0.37174721189590887</v>
      </c>
      <c r="H11" s="14">
        <f t="shared" ref="H11:H24" si="2">(100+F11)/100</f>
        <v>1.003717472118959</v>
      </c>
      <c r="I11" s="2">
        <f t="shared" ref="I11:I26" si="3">1+($D$3-$D$2)/$D$2</f>
        <v>1.0266982088543426</v>
      </c>
    </row>
    <row r="12" spans="1:9" x14ac:dyDescent="0.25">
      <c r="A12" s="8"/>
      <c r="B12" s="8"/>
      <c r="C12" s="32">
        <v>225</v>
      </c>
      <c r="D12" s="34">
        <v>28.8</v>
      </c>
      <c r="E12" s="26">
        <f t="shared" si="0"/>
        <v>-0.79838302172814468</v>
      </c>
      <c r="F12" s="7">
        <f t="shared" si="1"/>
        <v>-2.6698208854342651</v>
      </c>
      <c r="H12" s="14">
        <f t="shared" si="2"/>
        <v>0.9733017911456574</v>
      </c>
      <c r="I12" s="2">
        <f t="shared" si="3"/>
        <v>1.0266982088543426</v>
      </c>
    </row>
    <row r="13" spans="1:9" x14ac:dyDescent="0.25">
      <c r="C13" s="32">
        <v>295</v>
      </c>
      <c r="D13" s="34">
        <v>29</v>
      </c>
      <c r="E13" s="26">
        <f t="shared" si="0"/>
        <v>-0.69732187973724047</v>
      </c>
      <c r="F13" s="7">
        <f t="shared" si="1"/>
        <v>-1.9939168638053391</v>
      </c>
      <c r="H13" s="14">
        <f t="shared" si="2"/>
        <v>0.98006083136194666</v>
      </c>
      <c r="I13" s="2">
        <f t="shared" si="3"/>
        <v>1.0266982088543426</v>
      </c>
    </row>
    <row r="14" spans="1:9" x14ac:dyDescent="0.25">
      <c r="C14" s="32">
        <v>339</v>
      </c>
      <c r="D14" s="34">
        <v>31.1</v>
      </c>
      <c r="E14" s="26">
        <f t="shared" si="0"/>
        <v>0.36382011116725738</v>
      </c>
      <c r="F14" s="7">
        <f t="shared" si="1"/>
        <v>5.1030753632984167</v>
      </c>
      <c r="H14" s="14">
        <f t="shared" si="2"/>
        <v>1.0510307536329841</v>
      </c>
      <c r="I14" s="2">
        <f t="shared" si="3"/>
        <v>1.0266982088543426</v>
      </c>
    </row>
    <row r="15" spans="1:9" x14ac:dyDescent="0.25">
      <c r="A15" s="7"/>
      <c r="B15" s="17"/>
      <c r="C15" s="32">
        <v>428</v>
      </c>
      <c r="D15" s="34">
        <v>29</v>
      </c>
      <c r="E15" s="26">
        <f t="shared" si="0"/>
        <v>-0.69732187973724047</v>
      </c>
      <c r="F15" s="7">
        <f t="shared" si="1"/>
        <v>-1.9939168638053391</v>
      </c>
      <c r="H15" s="14">
        <f t="shared" si="2"/>
        <v>0.98006083136194666</v>
      </c>
      <c r="I15" s="2">
        <f t="shared" si="3"/>
        <v>1.0266982088543426</v>
      </c>
    </row>
    <row r="16" spans="1:9" x14ac:dyDescent="0.25">
      <c r="A16" s="8"/>
      <c r="C16" s="32">
        <v>446</v>
      </c>
      <c r="D16" s="34">
        <v>30.2</v>
      </c>
      <c r="E16" s="26">
        <f t="shared" si="0"/>
        <v>-9.09550277918139E-2</v>
      </c>
      <c r="F16" s="7">
        <f t="shared" si="1"/>
        <v>2.0615072659682308</v>
      </c>
      <c r="H16" s="14">
        <f t="shared" si="2"/>
        <v>1.0206150726596823</v>
      </c>
      <c r="I16" s="2">
        <f t="shared" si="3"/>
        <v>1.0266982088543426</v>
      </c>
    </row>
    <row r="17" spans="3:9" x14ac:dyDescent="0.25">
      <c r="C17" s="32">
        <v>484</v>
      </c>
      <c r="D17" s="34">
        <v>33.6</v>
      </c>
      <c r="E17" s="26">
        <f t="shared" si="0"/>
        <v>1.6270843860535635</v>
      </c>
      <c r="F17" s="7">
        <f t="shared" si="1"/>
        <v>13.551875633660027</v>
      </c>
      <c r="H17" s="14">
        <f t="shared" si="2"/>
        <v>1.1355187563366003</v>
      </c>
      <c r="I17" s="2">
        <f t="shared" si="3"/>
        <v>1.0266982088543426</v>
      </c>
    </row>
    <row r="18" spans="3:9" x14ac:dyDescent="0.25">
      <c r="C18" s="32">
        <v>509</v>
      </c>
      <c r="D18" s="34">
        <v>29.8</v>
      </c>
      <c r="E18" s="26">
        <f t="shared" si="0"/>
        <v>-0.29307731177362217</v>
      </c>
      <c r="F18" s="7">
        <f t="shared" si="1"/>
        <v>0.709699222710378</v>
      </c>
      <c r="H18" s="14">
        <f t="shared" si="2"/>
        <v>1.0070969922271038</v>
      </c>
      <c r="I18" s="2">
        <f t="shared" si="3"/>
        <v>1.0266982088543426</v>
      </c>
    </row>
    <row r="19" spans="3:9" x14ac:dyDescent="0.25">
      <c r="C19" s="33">
        <v>512</v>
      </c>
      <c r="D19" s="34">
        <v>29.4</v>
      </c>
      <c r="E19" s="26">
        <f t="shared" si="0"/>
        <v>-0.49519959575543221</v>
      </c>
      <c r="F19" s="7">
        <f t="shared" si="1"/>
        <v>-0.64210882054748653</v>
      </c>
      <c r="H19" s="14">
        <f t="shared" si="2"/>
        <v>0.99357891179452507</v>
      </c>
      <c r="I19" s="2">
        <f t="shared" si="3"/>
        <v>1.0266982088543426</v>
      </c>
    </row>
    <row r="20" spans="3:9" x14ac:dyDescent="0.25">
      <c r="C20" s="32">
        <v>579</v>
      </c>
      <c r="D20" s="34">
        <v>31.2</v>
      </c>
      <c r="E20" s="26">
        <f t="shared" si="0"/>
        <v>0.41435068216270854</v>
      </c>
      <c r="F20" s="7">
        <f t="shared" si="1"/>
        <v>5.4410273741128741</v>
      </c>
      <c r="H20" s="14">
        <f t="shared" si="2"/>
        <v>1.0544102737411287</v>
      </c>
      <c r="I20" s="2">
        <f t="shared" si="3"/>
        <v>1.0266982088543426</v>
      </c>
    </row>
    <row r="21" spans="3:9" x14ac:dyDescent="0.25">
      <c r="C21" s="32">
        <v>591</v>
      </c>
      <c r="D21" s="34">
        <v>28.3</v>
      </c>
      <c r="E21" s="26">
        <f t="shared" si="0"/>
        <v>-1.0510358767054058</v>
      </c>
      <c r="F21" s="7">
        <f t="shared" si="1"/>
        <v>-4.3595809395065874</v>
      </c>
      <c r="H21" s="14">
        <f t="shared" si="2"/>
        <v>0.95640419060493409</v>
      </c>
      <c r="I21" s="2">
        <f t="shared" si="3"/>
        <v>1.0266982088543426</v>
      </c>
    </row>
    <row r="22" spans="3:9" x14ac:dyDescent="0.25">
      <c r="C22" s="32">
        <v>615</v>
      </c>
      <c r="D22" s="34">
        <v>34.299999999999997</v>
      </c>
      <c r="E22" s="26">
        <f t="shared" si="0"/>
        <v>1.9807983830217271</v>
      </c>
      <c r="F22" s="7">
        <f t="shared" si="1"/>
        <v>15.917539709361261</v>
      </c>
      <c r="G22" s="1"/>
      <c r="H22" s="14">
        <f t="shared" si="2"/>
        <v>1.1591753970936127</v>
      </c>
      <c r="I22" s="2">
        <f t="shared" si="3"/>
        <v>1.0266982088543426</v>
      </c>
    </row>
    <row r="23" spans="3:9" x14ac:dyDescent="0.25">
      <c r="C23" s="32">
        <v>644</v>
      </c>
      <c r="D23" s="34">
        <v>34</v>
      </c>
      <c r="E23" s="26">
        <f t="shared" si="0"/>
        <v>1.8292066700353717</v>
      </c>
      <c r="F23" s="7">
        <f t="shared" si="1"/>
        <v>14.903683676917879</v>
      </c>
      <c r="H23" s="14">
        <f t="shared" si="2"/>
        <v>1.1490368367691788</v>
      </c>
      <c r="I23" s="2">
        <f t="shared" si="3"/>
        <v>1.0266982088543426</v>
      </c>
    </row>
    <row r="24" spans="3:9" x14ac:dyDescent="0.25">
      <c r="C24" s="32">
        <v>689</v>
      </c>
      <c r="D24" s="34">
        <v>28.6</v>
      </c>
      <c r="E24" s="26">
        <f t="shared" si="0"/>
        <v>-0.89944416371904878</v>
      </c>
      <c r="F24" s="7">
        <f t="shared" si="1"/>
        <v>-3.3457249070631918</v>
      </c>
      <c r="H24" s="14">
        <f t="shared" si="2"/>
        <v>0.96654275092936814</v>
      </c>
      <c r="I24" s="2">
        <f t="shared" si="3"/>
        <v>1.0266982088543426</v>
      </c>
    </row>
    <row r="25" spans="3:9" x14ac:dyDescent="0.25">
      <c r="C25" s="32">
        <v>744</v>
      </c>
      <c r="D25" s="34">
        <v>31.6</v>
      </c>
      <c r="E25" s="26">
        <f t="shared" ref="E25:E26" si="4">(D25-$D$3)/$D$4</f>
        <v>0.61647296614451863</v>
      </c>
      <c r="F25" s="7">
        <f t="shared" ref="F25:F26" si="5">((D25-D$2)/D$2)*100</f>
        <v>6.792835417370739</v>
      </c>
      <c r="H25" s="14">
        <f t="shared" ref="H25:H26" si="6">(100+F25)/100</f>
        <v>1.0679283541737075</v>
      </c>
      <c r="I25" s="2">
        <f t="shared" si="3"/>
        <v>1.0266982088543426</v>
      </c>
    </row>
    <row r="26" spans="3:9" x14ac:dyDescent="0.25">
      <c r="C26" s="32">
        <v>904</v>
      </c>
      <c r="D26" s="34">
        <v>29.4</v>
      </c>
      <c r="E26" s="26">
        <f t="shared" si="4"/>
        <v>-0.49519959575543221</v>
      </c>
      <c r="F26" s="7">
        <f t="shared" si="5"/>
        <v>-0.64210882054748653</v>
      </c>
      <c r="H26" s="14">
        <f t="shared" si="6"/>
        <v>0.99357891179452507</v>
      </c>
      <c r="I26" s="2">
        <f t="shared" si="3"/>
        <v>1.0266982088543426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5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35</v>
      </c>
      <c r="E1" s="13"/>
      <c r="F1" s="3"/>
    </row>
    <row r="2" spans="1:9" ht="18" x14ac:dyDescent="0.25">
      <c r="C2" s="4" t="s">
        <v>3</v>
      </c>
      <c r="D2" s="10" t="s">
        <v>137</v>
      </c>
      <c r="E2" s="2" t="s">
        <v>4</v>
      </c>
    </row>
    <row r="3" spans="1:9" ht="18" x14ac:dyDescent="0.25">
      <c r="C3" s="4" t="s">
        <v>31</v>
      </c>
      <c r="D3" s="10" t="s">
        <v>159</v>
      </c>
      <c r="E3" s="2" t="s">
        <v>4</v>
      </c>
      <c r="F3" s="5"/>
    </row>
    <row r="4" spans="1:9" ht="18" x14ac:dyDescent="0.25">
      <c r="C4" s="4" t="s">
        <v>32</v>
      </c>
      <c r="D4" s="10" t="s">
        <v>160</v>
      </c>
      <c r="E4" s="2" t="s">
        <v>4</v>
      </c>
      <c r="F4" s="5"/>
    </row>
    <row r="5" spans="1:9" x14ac:dyDescent="0.25">
      <c r="C5" s="4" t="s">
        <v>33</v>
      </c>
      <c r="D5" s="19">
        <f>(D4/D3)*100</f>
        <v>6.0296461587503982</v>
      </c>
      <c r="E5" s="2" t="s">
        <v>2</v>
      </c>
      <c r="F5" s="5"/>
    </row>
    <row r="6" spans="1:9" x14ac:dyDescent="0.25">
      <c r="C6" s="4" t="s">
        <v>6</v>
      </c>
      <c r="D6" s="12">
        <v>15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7"/>
      <c r="B11" s="7"/>
      <c r="C11" s="32">
        <v>223</v>
      </c>
      <c r="D11" s="34">
        <v>66.900000000000006</v>
      </c>
      <c r="E11" s="26">
        <f t="shared" ref="E11:E23" si="0">(D11-$D$3)/$D$4</f>
        <v>1.0996563573883171</v>
      </c>
      <c r="F11" s="7">
        <f t="shared" ref="F11:F21" si="1">((D11-D$2)/D$2)*100</f>
        <v>4.0273674389675067</v>
      </c>
      <c r="H11" s="14">
        <f t="shared" ref="H11:H20" si="2">(100+F11)/100</f>
        <v>1.040273674389675</v>
      </c>
      <c r="I11" s="2">
        <f t="shared" ref="I11:I25" si="3">1+($D$3-$D$2)/$D$2</f>
        <v>0.97558700046649038</v>
      </c>
    </row>
    <row r="12" spans="1:9" x14ac:dyDescent="0.25">
      <c r="A12" s="7"/>
      <c r="B12" s="7"/>
      <c r="C12" s="32">
        <v>225</v>
      </c>
      <c r="D12" s="34">
        <v>64.900000000000006</v>
      </c>
      <c r="E12" s="26">
        <f t="shared" si="0"/>
        <v>0.57097541633624205</v>
      </c>
      <c r="F12" s="7">
        <f t="shared" si="1"/>
        <v>0.91743119266055573</v>
      </c>
      <c r="H12" s="14">
        <f t="shared" si="2"/>
        <v>1.0091743119266057</v>
      </c>
      <c r="I12" s="2">
        <f t="shared" si="3"/>
        <v>0.97558700046649038</v>
      </c>
    </row>
    <row r="13" spans="1:9" x14ac:dyDescent="0.25">
      <c r="A13" s="7"/>
      <c r="B13" s="7"/>
      <c r="C13" s="32">
        <v>295</v>
      </c>
      <c r="D13" s="34">
        <v>60</v>
      </c>
      <c r="E13" s="26">
        <f t="shared" si="0"/>
        <v>-0.72429288924134339</v>
      </c>
      <c r="F13" s="7">
        <f t="shared" si="1"/>
        <v>-6.7019126107914815</v>
      </c>
      <c r="H13" s="14">
        <f t="shared" si="2"/>
        <v>0.93298087389208517</v>
      </c>
      <c r="I13" s="2">
        <f t="shared" si="3"/>
        <v>0.97558700046649038</v>
      </c>
    </row>
    <row r="14" spans="1:9" x14ac:dyDescent="0.25">
      <c r="A14" s="7"/>
      <c r="B14" s="7"/>
      <c r="C14" s="32">
        <v>339</v>
      </c>
      <c r="D14" s="34">
        <v>48.8</v>
      </c>
      <c r="E14" s="37">
        <f t="shared" si="0"/>
        <v>-3.6849061591329648</v>
      </c>
      <c r="F14" s="7">
        <f t="shared" si="1"/>
        <v>-24.11755559011041</v>
      </c>
      <c r="H14" s="14">
        <f t="shared" si="2"/>
        <v>0.75882444409889582</v>
      </c>
      <c r="I14" s="2">
        <f t="shared" si="3"/>
        <v>0.97558700046649038</v>
      </c>
    </row>
    <row r="15" spans="1:9" x14ac:dyDescent="0.25">
      <c r="C15" s="32">
        <v>428</v>
      </c>
      <c r="D15" s="34">
        <v>78.3</v>
      </c>
      <c r="E15" s="37">
        <f t="shared" si="0"/>
        <v>4.1131377213851428</v>
      </c>
      <c r="F15" s="7">
        <f t="shared" si="1"/>
        <v>21.75400404291711</v>
      </c>
      <c r="H15" s="14">
        <f t="shared" si="2"/>
        <v>1.217540040429171</v>
      </c>
      <c r="I15" s="2">
        <f t="shared" si="3"/>
        <v>0.97558700046649038</v>
      </c>
    </row>
    <row r="16" spans="1:9" x14ac:dyDescent="0.25">
      <c r="A16" s="8"/>
      <c r="C16" s="32">
        <v>446</v>
      </c>
      <c r="D16" s="34">
        <v>67.3</v>
      </c>
      <c r="E16" s="26">
        <f t="shared" si="0"/>
        <v>1.20539254559873</v>
      </c>
      <c r="F16" s="7">
        <f t="shared" si="1"/>
        <v>4.6493546882288825</v>
      </c>
      <c r="H16" s="14">
        <f t="shared" si="2"/>
        <v>1.0464935468822889</v>
      </c>
      <c r="I16" s="2">
        <f t="shared" si="3"/>
        <v>0.97558700046649038</v>
      </c>
    </row>
    <row r="17" spans="3:9" x14ac:dyDescent="0.25">
      <c r="C17" s="32">
        <v>484</v>
      </c>
      <c r="D17" s="34">
        <v>62.8</v>
      </c>
      <c r="E17" s="26">
        <f t="shared" si="0"/>
        <v>1.5860428231560975E-2</v>
      </c>
      <c r="F17" s="7">
        <f t="shared" si="1"/>
        <v>-2.3480018659617556</v>
      </c>
      <c r="H17" s="14">
        <f t="shared" si="2"/>
        <v>0.97651998134038254</v>
      </c>
      <c r="I17" s="2">
        <f t="shared" si="3"/>
        <v>0.97558700046649038</v>
      </c>
    </row>
    <row r="18" spans="3:9" x14ac:dyDescent="0.25">
      <c r="C18" s="32">
        <v>509</v>
      </c>
      <c r="D18" s="34">
        <v>63.5</v>
      </c>
      <c r="E18" s="26">
        <f t="shared" si="0"/>
        <v>0.20089875759978801</v>
      </c>
      <c r="F18" s="7">
        <f t="shared" si="1"/>
        <v>-1.2595241797543186</v>
      </c>
      <c r="H18" s="14">
        <f t="shared" si="2"/>
        <v>0.98740475820245677</v>
      </c>
      <c r="I18" s="2">
        <f t="shared" si="3"/>
        <v>0.97558700046649038</v>
      </c>
    </row>
    <row r="19" spans="3:9" x14ac:dyDescent="0.25">
      <c r="C19" s="33">
        <v>512</v>
      </c>
      <c r="D19" s="34">
        <v>63.7</v>
      </c>
      <c r="E19" s="26">
        <f t="shared" si="0"/>
        <v>0.25376685170499624</v>
      </c>
      <c r="F19" s="7">
        <f t="shared" si="1"/>
        <v>-0.94853055512361895</v>
      </c>
      <c r="H19" s="14">
        <f t="shared" si="2"/>
        <v>0.99051469444876372</v>
      </c>
      <c r="I19" s="2">
        <f t="shared" si="3"/>
        <v>0.97558700046649038</v>
      </c>
    </row>
    <row r="20" spans="3:9" x14ac:dyDescent="0.25">
      <c r="C20" s="32">
        <v>579</v>
      </c>
      <c r="D20" s="34">
        <v>62.1</v>
      </c>
      <c r="E20" s="26">
        <f t="shared" si="0"/>
        <v>-0.16917790113666417</v>
      </c>
      <c r="F20" s="7">
        <f t="shared" si="1"/>
        <v>-3.4364795521691818</v>
      </c>
      <c r="H20" s="14">
        <f t="shared" si="2"/>
        <v>0.96563520447830831</v>
      </c>
      <c r="I20" s="2">
        <f t="shared" si="3"/>
        <v>0.97558700046649038</v>
      </c>
    </row>
    <row r="21" spans="3:9" x14ac:dyDescent="0.25">
      <c r="C21" s="32">
        <v>591</v>
      </c>
      <c r="D21" s="34">
        <v>58.5</v>
      </c>
      <c r="E21" s="26">
        <f t="shared" si="0"/>
        <v>-1.1208035950303996</v>
      </c>
      <c r="F21" s="7">
        <f t="shared" si="1"/>
        <v>-9.0343647955216948</v>
      </c>
      <c r="H21" s="14">
        <f t="shared" ref="H21:H23" si="4">(100+F21)/100</f>
        <v>0.90965635204478301</v>
      </c>
      <c r="I21" s="2">
        <f t="shared" si="3"/>
        <v>0.97558700046649038</v>
      </c>
    </row>
    <row r="22" spans="3:9" x14ac:dyDescent="0.25">
      <c r="C22" s="32">
        <v>644</v>
      </c>
      <c r="D22" s="34">
        <v>60</v>
      </c>
      <c r="E22" s="26">
        <f t="shared" si="0"/>
        <v>-0.72429288924134339</v>
      </c>
      <c r="F22" s="7">
        <f>((D22-D$2)/D$2)*100</f>
        <v>-6.7019126107914815</v>
      </c>
      <c r="H22" s="14">
        <f t="shared" si="4"/>
        <v>0.93298087389208517</v>
      </c>
      <c r="I22" s="2">
        <f t="shared" si="3"/>
        <v>0.97558700046649038</v>
      </c>
    </row>
    <row r="23" spans="3:9" x14ac:dyDescent="0.25">
      <c r="C23" s="32">
        <v>689</v>
      </c>
      <c r="D23" s="34">
        <v>60.6</v>
      </c>
      <c r="E23" s="26">
        <f t="shared" si="0"/>
        <v>-0.56568860692572054</v>
      </c>
      <c r="F23" s="7">
        <f>((D23-D$2)/D$2)*100</f>
        <v>-5.7689317368993942</v>
      </c>
      <c r="H23" s="14">
        <f t="shared" si="4"/>
        <v>0.94231068263100615</v>
      </c>
      <c r="I23" s="2">
        <f t="shared" si="3"/>
        <v>0.97558700046649038</v>
      </c>
    </row>
    <row r="24" spans="3:9" x14ac:dyDescent="0.25">
      <c r="C24" s="32">
        <v>744</v>
      </c>
      <c r="D24" s="34">
        <v>64.8</v>
      </c>
      <c r="E24" s="26">
        <f t="shared" ref="E24:E25" si="5">(D24-$D$3)/$D$4</f>
        <v>0.54454136928363606</v>
      </c>
      <c r="F24" s="7">
        <f t="shared" ref="F24:F25" si="6">((D24-D$2)/D$2)*100</f>
        <v>0.76193438034519501</v>
      </c>
      <c r="H24" s="14">
        <f t="shared" ref="H24:H25" si="7">(100+F24)/100</f>
        <v>1.007619343803452</v>
      </c>
      <c r="I24" s="2">
        <f t="shared" si="3"/>
        <v>0.97558700046649038</v>
      </c>
    </row>
    <row r="25" spans="3:9" x14ac:dyDescent="0.25">
      <c r="C25" s="32">
        <v>904</v>
      </c>
      <c r="D25" s="34">
        <v>60.5</v>
      </c>
      <c r="E25" s="26">
        <f t="shared" si="5"/>
        <v>-0.59212265397832464</v>
      </c>
      <c r="F25" s="7">
        <f t="shared" si="6"/>
        <v>-5.9244285492147437</v>
      </c>
      <c r="H25" s="14">
        <f t="shared" si="7"/>
        <v>0.94075571450785267</v>
      </c>
      <c r="I25" s="2">
        <f t="shared" si="3"/>
        <v>0.97558700046649038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5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22</v>
      </c>
      <c r="E1" s="13"/>
      <c r="F1" s="3"/>
    </row>
    <row r="2" spans="1:9" ht="18" x14ac:dyDescent="0.25">
      <c r="C2" s="4" t="s">
        <v>3</v>
      </c>
      <c r="D2" s="10" t="s">
        <v>138</v>
      </c>
      <c r="E2" s="2" t="s">
        <v>4</v>
      </c>
    </row>
    <row r="3" spans="1:9" ht="18" x14ac:dyDescent="0.25">
      <c r="C3" s="4" t="s">
        <v>31</v>
      </c>
      <c r="D3" s="10" t="s">
        <v>161</v>
      </c>
      <c r="E3" s="2" t="s">
        <v>4</v>
      </c>
      <c r="F3" s="5"/>
    </row>
    <row r="4" spans="1:9" ht="18" x14ac:dyDescent="0.25">
      <c r="C4" s="4" t="s">
        <v>32</v>
      </c>
      <c r="D4" s="10" t="s">
        <v>162</v>
      </c>
      <c r="E4" s="2" t="s">
        <v>4</v>
      </c>
      <c r="F4" s="5"/>
    </row>
    <row r="5" spans="1:9" x14ac:dyDescent="0.25">
      <c r="C5" s="4" t="s">
        <v>33</v>
      </c>
      <c r="D5" s="19">
        <f>(D4/D3)*100</f>
        <v>4.5123106060606055</v>
      </c>
      <c r="E5" s="2" t="s">
        <v>2</v>
      </c>
      <c r="F5" s="5"/>
    </row>
    <row r="6" spans="1:9" x14ac:dyDescent="0.25">
      <c r="C6" s="4" t="s">
        <v>6</v>
      </c>
      <c r="D6" s="12">
        <v>15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7"/>
      <c r="B11" s="7"/>
      <c r="C11" s="32">
        <v>223</v>
      </c>
      <c r="D11" s="34">
        <v>112</v>
      </c>
      <c r="E11" s="26">
        <f t="shared" ref="E11:E21" si="0">(D11-$D$3)/$D$4</f>
        <v>1.343126967471145</v>
      </c>
      <c r="F11" s="7">
        <f t="shared" ref="F11:F21" si="1">((D11-D$2)/D$2)*100</f>
        <v>3.607770582793715</v>
      </c>
      <c r="H11" s="14">
        <f t="shared" ref="H11:H20" si="2">(100+F11)/100</f>
        <v>1.0360777058279371</v>
      </c>
      <c r="I11" s="2">
        <f t="shared" ref="I11:I25" si="3">1+($D$3-$D$2)/$D$2</f>
        <v>0.97687326549491216</v>
      </c>
    </row>
    <row r="12" spans="1:9" x14ac:dyDescent="0.25">
      <c r="A12" s="7"/>
      <c r="B12" s="7"/>
      <c r="C12" s="32">
        <v>225</v>
      </c>
      <c r="D12" s="34">
        <v>107</v>
      </c>
      <c r="E12" s="26">
        <f t="shared" si="0"/>
        <v>0.29380902413431392</v>
      </c>
      <c r="F12" s="7">
        <f t="shared" si="1"/>
        <v>-1.0175763182238615</v>
      </c>
      <c r="H12" s="14">
        <f t="shared" si="2"/>
        <v>0.98982423681776144</v>
      </c>
      <c r="I12" s="2">
        <f t="shared" si="3"/>
        <v>0.97687326549491216</v>
      </c>
    </row>
    <row r="13" spans="1:9" x14ac:dyDescent="0.25">
      <c r="A13" s="7"/>
      <c r="B13" s="7"/>
      <c r="C13" s="32">
        <v>295</v>
      </c>
      <c r="D13" s="34">
        <v>104</v>
      </c>
      <c r="E13" s="26">
        <f t="shared" si="0"/>
        <v>-0.33578174186778476</v>
      </c>
      <c r="F13" s="7">
        <f t="shared" si="1"/>
        <v>-3.7927844588344075</v>
      </c>
      <c r="H13" s="14">
        <f t="shared" si="2"/>
        <v>0.96207215541165592</v>
      </c>
      <c r="I13" s="2">
        <f t="shared" si="3"/>
        <v>0.97687326549491216</v>
      </c>
    </row>
    <row r="14" spans="1:9" x14ac:dyDescent="0.25">
      <c r="A14" s="7"/>
      <c r="B14" s="7"/>
      <c r="C14" s="32">
        <v>339</v>
      </c>
      <c r="D14" s="34">
        <v>94.7</v>
      </c>
      <c r="E14" s="27">
        <f t="shared" si="0"/>
        <v>-2.2875131164742899</v>
      </c>
      <c r="F14" s="7">
        <f t="shared" si="1"/>
        <v>-12.395929694727096</v>
      </c>
      <c r="H14" s="14">
        <f t="shared" si="2"/>
        <v>0.87604070305272896</v>
      </c>
      <c r="I14" s="2">
        <f t="shared" si="3"/>
        <v>0.97687326549491216</v>
      </c>
    </row>
    <row r="15" spans="1:9" x14ac:dyDescent="0.25">
      <c r="C15" s="32">
        <v>428</v>
      </c>
      <c r="D15" s="34">
        <v>122</v>
      </c>
      <c r="E15" s="28">
        <f t="shared" si="0"/>
        <v>3.4417628541448071</v>
      </c>
      <c r="F15" s="7">
        <f t="shared" si="1"/>
        <v>12.858464384828869</v>
      </c>
      <c r="H15" s="14">
        <f t="shared" si="2"/>
        <v>1.1285846438482887</v>
      </c>
      <c r="I15" s="2">
        <f t="shared" si="3"/>
        <v>0.97687326549491216</v>
      </c>
    </row>
    <row r="16" spans="1:9" x14ac:dyDescent="0.25">
      <c r="A16" s="8"/>
      <c r="C16" s="32">
        <v>446</v>
      </c>
      <c r="D16" s="34">
        <v>101</v>
      </c>
      <c r="E16" s="26">
        <f t="shared" si="0"/>
        <v>-0.96537250786988349</v>
      </c>
      <c r="F16" s="7">
        <f t="shared" si="1"/>
        <v>-6.5679925994449535</v>
      </c>
      <c r="H16" s="14">
        <f t="shared" si="2"/>
        <v>0.9343200740055505</v>
      </c>
      <c r="I16" s="2">
        <f t="shared" si="3"/>
        <v>0.97687326549491216</v>
      </c>
    </row>
    <row r="17" spans="3:9" x14ac:dyDescent="0.25">
      <c r="C17" s="32">
        <v>484</v>
      </c>
      <c r="D17" s="34">
        <v>107</v>
      </c>
      <c r="E17" s="26">
        <f t="shared" si="0"/>
        <v>0.29380902413431392</v>
      </c>
      <c r="F17" s="7">
        <f t="shared" si="1"/>
        <v>-1.0175763182238615</v>
      </c>
      <c r="H17" s="14">
        <f t="shared" si="2"/>
        <v>0.98982423681776144</v>
      </c>
      <c r="I17" s="2">
        <f t="shared" si="3"/>
        <v>0.97687326549491216</v>
      </c>
    </row>
    <row r="18" spans="3:9" x14ac:dyDescent="0.25">
      <c r="C18" s="32">
        <v>509</v>
      </c>
      <c r="D18" s="34">
        <v>103</v>
      </c>
      <c r="E18" s="26">
        <f t="shared" si="0"/>
        <v>-0.54564533053515096</v>
      </c>
      <c r="F18" s="7">
        <f t="shared" si="1"/>
        <v>-4.7178538390379225</v>
      </c>
      <c r="H18" s="14">
        <f t="shared" si="2"/>
        <v>0.95282146160962067</v>
      </c>
      <c r="I18" s="2">
        <f t="shared" si="3"/>
        <v>0.97687326549491216</v>
      </c>
    </row>
    <row r="19" spans="3:9" x14ac:dyDescent="0.25">
      <c r="C19" s="33">
        <v>512</v>
      </c>
      <c r="D19" s="34">
        <v>105</v>
      </c>
      <c r="E19" s="26">
        <f t="shared" si="0"/>
        <v>-0.12591815320041855</v>
      </c>
      <c r="F19" s="7">
        <f t="shared" si="1"/>
        <v>-2.8677150786308925</v>
      </c>
      <c r="H19" s="14">
        <f t="shared" si="2"/>
        <v>0.97132284921369105</v>
      </c>
      <c r="I19" s="2">
        <f t="shared" si="3"/>
        <v>0.97687326549491216</v>
      </c>
    </row>
    <row r="20" spans="3:9" x14ac:dyDescent="0.25">
      <c r="C20" s="32">
        <v>579</v>
      </c>
      <c r="D20" s="34">
        <v>104</v>
      </c>
      <c r="E20" s="26">
        <f t="shared" si="0"/>
        <v>-0.33578174186778476</v>
      </c>
      <c r="F20" s="7">
        <f t="shared" si="1"/>
        <v>-3.7927844588344075</v>
      </c>
      <c r="H20" s="14">
        <f t="shared" si="2"/>
        <v>0.96207215541165592</v>
      </c>
      <c r="I20" s="2">
        <f t="shared" si="3"/>
        <v>0.97687326549491216</v>
      </c>
    </row>
    <row r="21" spans="3:9" x14ac:dyDescent="0.25">
      <c r="C21" s="32">
        <v>591</v>
      </c>
      <c r="D21" s="34">
        <v>106</v>
      </c>
      <c r="E21" s="26">
        <f t="shared" si="0"/>
        <v>8.3945435466947688E-2</v>
      </c>
      <c r="F21" s="7">
        <f t="shared" si="1"/>
        <v>-1.9426456984273768</v>
      </c>
      <c r="H21" s="14">
        <f t="shared" ref="H21:H23" si="4">(100+F21)/100</f>
        <v>0.9805735430157263</v>
      </c>
      <c r="I21" s="2">
        <f t="shared" si="3"/>
        <v>0.97687326549491216</v>
      </c>
    </row>
    <row r="22" spans="3:9" x14ac:dyDescent="0.25">
      <c r="C22" s="32">
        <v>644</v>
      </c>
      <c r="D22" s="34">
        <v>104</v>
      </c>
      <c r="E22" s="26">
        <f>(D22-$D$3)/$D$4</f>
        <v>-0.33578174186778476</v>
      </c>
      <c r="F22" s="7">
        <f>((D22-D$2)/D$2)*100</f>
        <v>-3.7927844588344075</v>
      </c>
      <c r="H22" s="14">
        <f t="shared" si="4"/>
        <v>0.96207215541165592</v>
      </c>
      <c r="I22" s="2">
        <f t="shared" si="3"/>
        <v>0.97687326549491216</v>
      </c>
    </row>
    <row r="23" spans="3:9" x14ac:dyDescent="0.25">
      <c r="C23" s="32">
        <v>689</v>
      </c>
      <c r="D23" s="34">
        <v>107</v>
      </c>
      <c r="E23" s="26">
        <f>(D23-$D$3)/$D$4</f>
        <v>0.29380902413431392</v>
      </c>
      <c r="F23" s="7">
        <f>((D23-D$2)/D$2)*100</f>
        <v>-1.0175763182238615</v>
      </c>
      <c r="H23" s="14">
        <f t="shared" si="4"/>
        <v>0.98982423681776144</v>
      </c>
      <c r="I23" s="2">
        <f t="shared" si="3"/>
        <v>0.97687326549491216</v>
      </c>
    </row>
    <row r="24" spans="3:9" x14ac:dyDescent="0.25">
      <c r="C24" s="32">
        <v>744</v>
      </c>
      <c r="D24" s="34">
        <v>112</v>
      </c>
      <c r="E24" s="26">
        <f t="shared" ref="E24:E25" si="5">(D24-$D$3)/$D$4</f>
        <v>1.343126967471145</v>
      </c>
      <c r="F24" s="7">
        <f t="shared" ref="F24:F25" si="6">((D24-D$2)/D$2)*100</f>
        <v>3.607770582793715</v>
      </c>
      <c r="H24" s="14">
        <f t="shared" ref="H24:H25" si="7">(100+F24)/100</f>
        <v>1.0360777058279371</v>
      </c>
      <c r="I24" s="2">
        <f t="shared" si="3"/>
        <v>0.97687326549491216</v>
      </c>
    </row>
    <row r="25" spans="3:9" x14ac:dyDescent="0.25">
      <c r="C25" s="32">
        <v>904</v>
      </c>
      <c r="D25" s="34">
        <v>101</v>
      </c>
      <c r="E25" s="26">
        <f t="shared" si="5"/>
        <v>-0.96537250786988349</v>
      </c>
      <c r="F25" s="7">
        <f t="shared" si="6"/>
        <v>-6.5679925994449535</v>
      </c>
      <c r="H25" s="14">
        <f t="shared" si="7"/>
        <v>0.9343200740055505</v>
      </c>
      <c r="I25" s="2">
        <f t="shared" si="3"/>
        <v>0.97687326549491216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5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9</v>
      </c>
      <c r="E1" s="13"/>
      <c r="F1" s="3"/>
    </row>
    <row r="2" spans="1:9" ht="18" x14ac:dyDescent="0.25">
      <c r="C2" s="4" t="s">
        <v>3</v>
      </c>
      <c r="D2" s="10" t="s">
        <v>139</v>
      </c>
      <c r="E2" s="2" t="s">
        <v>4</v>
      </c>
    </row>
    <row r="3" spans="1:9" ht="18" x14ac:dyDescent="0.25">
      <c r="C3" s="4" t="s">
        <v>31</v>
      </c>
      <c r="D3" s="10" t="s">
        <v>163</v>
      </c>
      <c r="E3" s="2" t="s">
        <v>4</v>
      </c>
      <c r="F3" s="5"/>
    </row>
    <row r="4" spans="1:9" ht="18" x14ac:dyDescent="0.25">
      <c r="C4" s="4" t="s">
        <v>32</v>
      </c>
      <c r="D4" s="10" t="s">
        <v>164</v>
      </c>
      <c r="E4" s="2" t="s">
        <v>4</v>
      </c>
      <c r="F4" s="5"/>
    </row>
    <row r="5" spans="1:9" x14ac:dyDescent="0.25">
      <c r="C5" s="4" t="s">
        <v>33</v>
      </c>
      <c r="D5" s="19">
        <f>(D4/D3)*100</f>
        <v>3.6075085324232079</v>
      </c>
      <c r="E5" s="2" t="s">
        <v>2</v>
      </c>
      <c r="F5" s="5"/>
    </row>
    <row r="6" spans="1:9" x14ac:dyDescent="0.25">
      <c r="C6" s="4" t="s">
        <v>6</v>
      </c>
      <c r="D6" s="12">
        <v>15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7"/>
      <c r="B11" s="7"/>
      <c r="C11" s="32">
        <v>223</v>
      </c>
      <c r="D11" s="34">
        <v>123</v>
      </c>
      <c r="E11" s="26">
        <f t="shared" ref="E11:E20" si="0">(D11-$D$3)/$D$4</f>
        <v>1.3718070009460732</v>
      </c>
      <c r="F11" s="7">
        <f t="shared" ref="F11:F20" si="1">((D11-D$2)/D$2)*100</f>
        <v>5.9431524547803667</v>
      </c>
      <c r="H11" s="14">
        <f t="shared" ref="H11:H20" si="2">(100+F11)/100</f>
        <v>1.0594315245478036</v>
      </c>
      <c r="I11" s="2">
        <f t="shared" ref="I11:I25" si="3">1+($D$3-$D$2)/$D$2</f>
        <v>1.0094745908699398</v>
      </c>
    </row>
    <row r="12" spans="1:9" x14ac:dyDescent="0.25">
      <c r="A12" s="7"/>
      <c r="B12" s="7"/>
      <c r="C12" s="32">
        <v>225</v>
      </c>
      <c r="D12" s="34">
        <v>118</v>
      </c>
      <c r="E12" s="26">
        <f t="shared" si="0"/>
        <v>0.18921475875118193</v>
      </c>
      <c r="F12" s="7">
        <f t="shared" si="1"/>
        <v>1.6365202411714088</v>
      </c>
      <c r="H12" s="14">
        <f t="shared" si="2"/>
        <v>1.016365202411714</v>
      </c>
      <c r="I12" s="2">
        <f t="shared" si="3"/>
        <v>1.0094745908699398</v>
      </c>
    </row>
    <row r="13" spans="1:9" x14ac:dyDescent="0.25">
      <c r="A13" s="7"/>
      <c r="B13" s="7"/>
      <c r="C13" s="32">
        <v>295</v>
      </c>
      <c r="D13" s="34">
        <v>116</v>
      </c>
      <c r="E13" s="26">
        <f t="shared" si="0"/>
        <v>-0.28382213812677459</v>
      </c>
      <c r="F13" s="7">
        <f t="shared" si="1"/>
        <v>-8.6132644272174264E-2</v>
      </c>
      <c r="H13" s="14">
        <f t="shared" si="2"/>
        <v>0.99913867355727826</v>
      </c>
      <c r="I13" s="2">
        <f t="shared" si="3"/>
        <v>1.0094745908699398</v>
      </c>
    </row>
    <row r="14" spans="1:9" x14ac:dyDescent="0.25">
      <c r="A14" s="7"/>
      <c r="B14" s="7"/>
      <c r="C14" s="32">
        <v>339</v>
      </c>
      <c r="D14" s="34">
        <v>117</v>
      </c>
      <c r="E14" s="26">
        <f t="shared" si="0"/>
        <v>-4.7303689687796323E-2</v>
      </c>
      <c r="F14" s="7">
        <f t="shared" si="1"/>
        <v>0.77519379844961733</v>
      </c>
      <c r="H14" s="14">
        <f t="shared" si="2"/>
        <v>1.0077519379844961</v>
      </c>
      <c r="I14" s="2">
        <f t="shared" si="3"/>
        <v>1.0094745908699398</v>
      </c>
    </row>
    <row r="15" spans="1:9" x14ac:dyDescent="0.25">
      <c r="C15" s="32">
        <v>428</v>
      </c>
      <c r="D15" s="34">
        <v>129</v>
      </c>
      <c r="E15" s="27">
        <f t="shared" si="0"/>
        <v>2.7909176915799425</v>
      </c>
      <c r="F15" s="7">
        <f t="shared" si="1"/>
        <v>11.111111111111116</v>
      </c>
      <c r="H15" s="14">
        <f t="shared" si="2"/>
        <v>1.1111111111111112</v>
      </c>
      <c r="I15" s="2">
        <f t="shared" si="3"/>
        <v>1.0094745908699398</v>
      </c>
    </row>
    <row r="16" spans="1:9" x14ac:dyDescent="0.25">
      <c r="A16" s="8"/>
      <c r="C16" s="32">
        <v>446</v>
      </c>
      <c r="D16" s="34">
        <v>112</v>
      </c>
      <c r="E16" s="26">
        <f t="shared" si="0"/>
        <v>-1.2298959318826876</v>
      </c>
      <c r="F16" s="7">
        <f t="shared" si="1"/>
        <v>-3.5314384151593408</v>
      </c>
      <c r="H16" s="14">
        <f t="shared" si="2"/>
        <v>0.96468561584840662</v>
      </c>
      <c r="I16" s="2">
        <f t="shared" si="3"/>
        <v>1.0094745908699398</v>
      </c>
    </row>
    <row r="17" spans="3:9" x14ac:dyDescent="0.25">
      <c r="C17" s="32">
        <v>484</v>
      </c>
      <c r="D17" s="34">
        <v>118</v>
      </c>
      <c r="E17" s="26">
        <f t="shared" si="0"/>
        <v>0.18921475875118193</v>
      </c>
      <c r="F17" s="7">
        <f t="shared" si="1"/>
        <v>1.6365202411714088</v>
      </c>
      <c r="H17" s="14">
        <f t="shared" si="2"/>
        <v>1.016365202411714</v>
      </c>
      <c r="I17" s="2">
        <f t="shared" si="3"/>
        <v>1.0094745908699398</v>
      </c>
    </row>
    <row r="18" spans="3:9" x14ac:dyDescent="0.25">
      <c r="C18" s="32">
        <v>509</v>
      </c>
      <c r="D18" s="34">
        <v>114</v>
      </c>
      <c r="E18" s="26">
        <f t="shared" si="0"/>
        <v>-0.75685903500473106</v>
      </c>
      <c r="F18" s="7">
        <f t="shared" si="1"/>
        <v>-1.8087855297157576</v>
      </c>
      <c r="H18" s="14">
        <f t="shared" si="2"/>
        <v>0.98191214470284238</v>
      </c>
      <c r="I18" s="2">
        <f t="shared" si="3"/>
        <v>1.0094745908699398</v>
      </c>
    </row>
    <row r="19" spans="3:9" x14ac:dyDescent="0.25">
      <c r="C19" s="33">
        <v>512</v>
      </c>
      <c r="D19" s="34">
        <v>115</v>
      </c>
      <c r="E19" s="26">
        <f t="shared" si="0"/>
        <v>-0.52034058656575288</v>
      </c>
      <c r="F19" s="7">
        <f t="shared" si="1"/>
        <v>-0.94745908699396586</v>
      </c>
      <c r="H19" s="14">
        <f t="shared" si="2"/>
        <v>0.99052540913006037</v>
      </c>
      <c r="I19" s="2">
        <f t="shared" si="3"/>
        <v>1.0094745908699398</v>
      </c>
    </row>
    <row r="20" spans="3:9" x14ac:dyDescent="0.25">
      <c r="C20" s="32">
        <v>579</v>
      </c>
      <c r="D20" s="34">
        <v>115</v>
      </c>
      <c r="E20" s="26">
        <f t="shared" si="0"/>
        <v>-0.52034058656575288</v>
      </c>
      <c r="F20" s="7">
        <f t="shared" si="1"/>
        <v>-0.94745908699396586</v>
      </c>
      <c r="H20" s="14">
        <f t="shared" si="2"/>
        <v>0.99052540913006037</v>
      </c>
      <c r="I20" s="2">
        <f t="shared" si="3"/>
        <v>1.0094745908699398</v>
      </c>
    </row>
    <row r="21" spans="3:9" x14ac:dyDescent="0.25">
      <c r="C21" s="32">
        <v>591</v>
      </c>
      <c r="D21" s="34">
        <v>120</v>
      </c>
      <c r="E21" s="26">
        <f t="shared" ref="E21" si="4">(D21-$D$3)/$D$4</f>
        <v>0.66225165562913846</v>
      </c>
      <c r="F21" s="7">
        <f t="shared" ref="F21" si="5">((D21-D$2)/D$2)*100</f>
        <v>3.359173126614992</v>
      </c>
      <c r="H21" s="14">
        <f t="shared" ref="H21:H23" si="6">(100+F21)/100</f>
        <v>1.03359173126615</v>
      </c>
      <c r="I21" s="2">
        <f t="shared" si="3"/>
        <v>1.0094745908699398</v>
      </c>
    </row>
    <row r="22" spans="3:9" x14ac:dyDescent="0.25">
      <c r="C22" s="32">
        <v>644</v>
      </c>
      <c r="D22" s="34">
        <v>117</v>
      </c>
      <c r="E22" s="26">
        <f>(D22-$D$3)/$D$4</f>
        <v>-4.7303689687796323E-2</v>
      </c>
      <c r="F22" s="7">
        <f>((D22-D$2)/D$2)*100</f>
        <v>0.77519379844961733</v>
      </c>
      <c r="H22" s="14">
        <f t="shared" si="6"/>
        <v>1.0077519379844961</v>
      </c>
      <c r="I22" s="2">
        <f t="shared" si="3"/>
        <v>1.0094745908699398</v>
      </c>
    </row>
    <row r="23" spans="3:9" x14ac:dyDescent="0.25">
      <c r="C23" s="32">
        <v>689</v>
      </c>
      <c r="D23" s="34">
        <v>117</v>
      </c>
      <c r="E23" s="26">
        <f>(D23-$D$3)/$D$4</f>
        <v>-4.7303689687796323E-2</v>
      </c>
      <c r="F23" s="7">
        <f>((D23-D$2)/D$2)*100</f>
        <v>0.77519379844961733</v>
      </c>
      <c r="H23" s="14">
        <f t="shared" si="6"/>
        <v>1.0077519379844961</v>
      </c>
      <c r="I23" s="2">
        <f t="shared" si="3"/>
        <v>1.0094745908699398</v>
      </c>
    </row>
    <row r="24" spans="3:9" x14ac:dyDescent="0.25">
      <c r="C24" s="32">
        <v>744</v>
      </c>
      <c r="D24" s="34">
        <v>122</v>
      </c>
      <c r="E24" s="26">
        <f t="shared" ref="E24:E25" si="7">(D24-$D$3)/$D$4</f>
        <v>1.135288552507095</v>
      </c>
      <c r="F24" s="7">
        <f t="shared" ref="F24:F25" si="8">((D24-D$2)/D$2)*100</f>
        <v>5.081826012058575</v>
      </c>
      <c r="H24" s="14">
        <f t="shared" ref="H24:H25" si="9">(100+F24)/100</f>
        <v>1.0508182601205858</v>
      </c>
      <c r="I24" s="2">
        <f t="shared" si="3"/>
        <v>1.0094745908699398</v>
      </c>
    </row>
    <row r="25" spans="3:9" x14ac:dyDescent="0.25">
      <c r="C25" s="32">
        <v>904</v>
      </c>
      <c r="D25" s="34">
        <v>109</v>
      </c>
      <c r="E25" s="26">
        <f t="shared" si="7"/>
        <v>-1.9394512771996224</v>
      </c>
      <c r="F25" s="7">
        <f t="shared" si="8"/>
        <v>-6.1154177433247154</v>
      </c>
      <c r="H25" s="14">
        <f t="shared" si="9"/>
        <v>0.93884582256675286</v>
      </c>
      <c r="I25" s="2">
        <f t="shared" si="3"/>
        <v>1.0094745908699398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1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36</v>
      </c>
      <c r="E1" s="13"/>
      <c r="F1" s="3"/>
    </row>
    <row r="2" spans="1:9" ht="18" x14ac:dyDescent="0.25">
      <c r="C2" s="4" t="s">
        <v>3</v>
      </c>
      <c r="D2" s="10" t="s">
        <v>140</v>
      </c>
      <c r="E2" s="2" t="s">
        <v>4</v>
      </c>
    </row>
    <row r="3" spans="1:9" ht="18" x14ac:dyDescent="0.25">
      <c r="C3" s="4" t="s">
        <v>31</v>
      </c>
      <c r="D3" s="10" t="s">
        <v>165</v>
      </c>
      <c r="E3" s="2" t="s">
        <v>4</v>
      </c>
      <c r="F3" s="5"/>
    </row>
    <row r="4" spans="1:9" ht="18" x14ac:dyDescent="0.25">
      <c r="C4" s="4" t="s">
        <v>32</v>
      </c>
      <c r="D4" s="10" t="s">
        <v>166</v>
      </c>
      <c r="E4" s="2" t="s">
        <v>4</v>
      </c>
      <c r="F4" s="5"/>
    </row>
    <row r="5" spans="1:9" x14ac:dyDescent="0.25">
      <c r="C5" s="4" t="s">
        <v>33</v>
      </c>
      <c r="D5" s="19">
        <f>(D4/D3)*100</f>
        <v>5.1563857515204177</v>
      </c>
      <c r="E5" s="2" t="s">
        <v>2</v>
      </c>
      <c r="F5" s="5"/>
    </row>
    <row r="6" spans="1:9" x14ac:dyDescent="0.25">
      <c r="C6" s="4" t="s">
        <v>6</v>
      </c>
      <c r="D6" s="12">
        <v>15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24" t="s">
        <v>19</v>
      </c>
      <c r="E9" s="18" t="s">
        <v>7</v>
      </c>
      <c r="F9" s="18" t="s">
        <v>8</v>
      </c>
    </row>
    <row r="10" spans="1:9" x14ac:dyDescent="0.25">
      <c r="A10" s="6"/>
      <c r="C10" s="17"/>
      <c r="D10" s="1"/>
      <c r="E10" s="7"/>
      <c r="F10" s="7"/>
    </row>
    <row r="11" spans="1:9" x14ac:dyDescent="0.25">
      <c r="A11" s="7"/>
      <c r="B11" s="36"/>
      <c r="C11" s="32">
        <v>223</v>
      </c>
      <c r="D11" s="35" t="s">
        <v>187</v>
      </c>
      <c r="E11" s="26">
        <f t="shared" ref="E11:E20" si="0">(D11-$D$3)/$D$4</f>
        <v>1.0362257792754848</v>
      </c>
      <c r="F11" s="7">
        <f t="shared" ref="F11:F20" si="1">((D11-D$2)/D$2)*100</f>
        <v>5.9877622377622428</v>
      </c>
      <c r="H11" s="14">
        <f t="shared" ref="H11:H20" si="2">(100+F11)/100</f>
        <v>1.0598776223776225</v>
      </c>
      <c r="I11" s="2">
        <f t="shared" ref="I11:I25" si="3">1+($D$3-$D$2)/$D$2</f>
        <v>1.006118881118881</v>
      </c>
    </row>
    <row r="12" spans="1:9" x14ac:dyDescent="0.25">
      <c r="A12" s="7"/>
      <c r="B12" s="36"/>
      <c r="C12" s="32">
        <v>225</v>
      </c>
      <c r="D12" s="35" t="s">
        <v>188</v>
      </c>
      <c r="E12" s="26">
        <f t="shared" si="0"/>
        <v>-0.35383319292333459</v>
      </c>
      <c r="F12" s="7">
        <f t="shared" si="1"/>
        <v>-1.2237762237762133</v>
      </c>
      <c r="H12" s="14">
        <f t="shared" si="2"/>
        <v>0.98776223776223793</v>
      </c>
      <c r="I12" s="2">
        <f t="shared" si="3"/>
        <v>1.006118881118881</v>
      </c>
    </row>
    <row r="13" spans="1:9" x14ac:dyDescent="0.25">
      <c r="A13" s="7"/>
      <c r="B13" s="36"/>
      <c r="C13" s="32">
        <v>295</v>
      </c>
      <c r="D13" s="35" t="s">
        <v>189</v>
      </c>
      <c r="E13" s="26">
        <f t="shared" si="0"/>
        <v>-1.6849199663015648E-2</v>
      </c>
      <c r="F13" s="7">
        <f t="shared" si="1"/>
        <v>0.52447552447552881</v>
      </c>
      <c r="H13" s="14">
        <f t="shared" si="2"/>
        <v>1.0052447552447554</v>
      </c>
      <c r="I13" s="2">
        <f t="shared" si="3"/>
        <v>1.006118881118881</v>
      </c>
    </row>
    <row r="14" spans="1:9" x14ac:dyDescent="0.25">
      <c r="A14" s="7"/>
      <c r="B14" s="36"/>
      <c r="C14" s="32">
        <v>339</v>
      </c>
      <c r="D14" s="35" t="s">
        <v>190</v>
      </c>
      <c r="E14" s="26">
        <f t="shared" si="0"/>
        <v>-0.94355518112889714</v>
      </c>
      <c r="F14" s="7">
        <f t="shared" si="1"/>
        <v>-4.2832167832167851</v>
      </c>
      <c r="H14" s="14">
        <f t="shared" si="2"/>
        <v>0.95716783216783208</v>
      </c>
      <c r="I14" s="2">
        <f t="shared" si="3"/>
        <v>1.006118881118881</v>
      </c>
    </row>
    <row r="15" spans="1:9" x14ac:dyDescent="0.25">
      <c r="B15" s="36"/>
      <c r="C15" s="32">
        <v>428</v>
      </c>
      <c r="D15" s="35" t="s">
        <v>191</v>
      </c>
      <c r="E15" s="28">
        <f t="shared" si="0"/>
        <v>4.5745577085088458</v>
      </c>
      <c r="F15" s="7">
        <f t="shared" si="1"/>
        <v>24.344405594405597</v>
      </c>
      <c r="H15" s="14">
        <f t="shared" si="2"/>
        <v>1.243444055944056</v>
      </c>
      <c r="I15" s="2">
        <f t="shared" si="3"/>
        <v>1.006118881118881</v>
      </c>
    </row>
    <row r="16" spans="1:9" x14ac:dyDescent="0.25">
      <c r="A16" s="8"/>
      <c r="B16" s="36"/>
      <c r="C16" s="32">
        <v>446</v>
      </c>
      <c r="D16" s="35" t="s">
        <v>192</v>
      </c>
      <c r="E16" s="26">
        <f t="shared" si="0"/>
        <v>1.4153327716933444</v>
      </c>
      <c r="F16" s="7">
        <f t="shared" si="1"/>
        <v>7.9545454545454559</v>
      </c>
      <c r="H16" s="14">
        <f>(100+F16)/100</f>
        <v>1.0795454545454546</v>
      </c>
      <c r="I16" s="2">
        <f t="shared" si="3"/>
        <v>1.006118881118881</v>
      </c>
    </row>
    <row r="17" spans="2:9" x14ac:dyDescent="0.25">
      <c r="B17" s="36"/>
      <c r="C17" s="32">
        <v>484</v>
      </c>
      <c r="D17" s="35" t="s">
        <v>193</v>
      </c>
      <c r="E17" s="27">
        <f t="shared" si="0"/>
        <v>2.0050547598989037</v>
      </c>
      <c r="F17" s="7">
        <f t="shared" si="1"/>
        <v>11.013986013986013</v>
      </c>
      <c r="H17" s="14">
        <f t="shared" si="2"/>
        <v>1.1101398601398602</v>
      </c>
      <c r="I17" s="2">
        <f t="shared" si="3"/>
        <v>1.006118881118881</v>
      </c>
    </row>
    <row r="18" spans="2:9" x14ac:dyDescent="0.25">
      <c r="B18" s="36"/>
      <c r="C18" s="32">
        <v>509</v>
      </c>
      <c r="D18" s="35" t="s">
        <v>194</v>
      </c>
      <c r="E18" s="26">
        <f t="shared" si="0"/>
        <v>-0.22746419545071572</v>
      </c>
      <c r="F18" s="7">
        <f t="shared" si="1"/>
        <v>-0.5681818181818139</v>
      </c>
      <c r="H18" s="14">
        <f t="shared" si="2"/>
        <v>0.99431818181818188</v>
      </c>
      <c r="I18" s="2">
        <f t="shared" si="3"/>
        <v>1.006118881118881</v>
      </c>
    </row>
    <row r="19" spans="2:9" x14ac:dyDescent="0.25">
      <c r="B19" s="36"/>
      <c r="C19" s="33">
        <v>512</v>
      </c>
      <c r="D19" s="35" t="s">
        <v>195</v>
      </c>
      <c r="E19" s="26">
        <f t="shared" si="0"/>
        <v>-0.52232518955349705</v>
      </c>
      <c r="F19" s="7">
        <f t="shared" si="1"/>
        <v>-2.0979020979020997</v>
      </c>
      <c r="H19" s="14">
        <f t="shared" si="2"/>
        <v>0.97902097902097907</v>
      </c>
      <c r="I19" s="2">
        <f t="shared" si="3"/>
        <v>1.006118881118881</v>
      </c>
    </row>
    <row r="20" spans="2:9" x14ac:dyDescent="0.25">
      <c r="B20" s="36"/>
      <c r="C20" s="32">
        <v>579</v>
      </c>
      <c r="D20" s="35" t="s">
        <v>195</v>
      </c>
      <c r="E20" s="26">
        <f t="shared" si="0"/>
        <v>-0.52232518955349705</v>
      </c>
      <c r="F20" s="7">
        <f t="shared" si="1"/>
        <v>-2.0979020979020997</v>
      </c>
      <c r="H20" s="14">
        <f t="shared" si="2"/>
        <v>0.97902097902097907</v>
      </c>
      <c r="I20" s="2">
        <f t="shared" si="3"/>
        <v>1.006118881118881</v>
      </c>
    </row>
    <row r="21" spans="2:9" x14ac:dyDescent="0.25">
      <c r="B21" s="36"/>
      <c r="C21" s="32">
        <v>591</v>
      </c>
      <c r="D21" s="35" t="s">
        <v>194</v>
      </c>
      <c r="E21" s="26">
        <f t="shared" ref="E21:E25" si="4">(D21-$D$3)/$D$4</f>
        <v>-0.22746419545071572</v>
      </c>
      <c r="F21" s="7">
        <f t="shared" ref="F21:F25" si="5">((D21-D$2)/D$2)*100</f>
        <v>-0.5681818181818139</v>
      </c>
      <c r="H21" s="14">
        <f t="shared" ref="H21:H23" si="6">(100+F21)/100</f>
        <v>0.99431818181818188</v>
      </c>
      <c r="I21" s="2">
        <f t="shared" si="3"/>
        <v>1.006118881118881</v>
      </c>
    </row>
    <row r="22" spans="2:9" x14ac:dyDescent="0.25">
      <c r="B22" s="36"/>
      <c r="C22" s="32">
        <v>644</v>
      </c>
      <c r="D22" s="35" t="s">
        <v>196</v>
      </c>
      <c r="E22" s="26">
        <f t="shared" si="4"/>
        <v>-0.85930918281381596</v>
      </c>
      <c r="F22" s="7">
        <f t="shared" si="5"/>
        <v>-3.8461538461538423</v>
      </c>
      <c r="H22" s="14">
        <f t="shared" si="6"/>
        <v>0.96153846153846156</v>
      </c>
      <c r="I22" s="2">
        <f t="shared" si="3"/>
        <v>1.006118881118881</v>
      </c>
    </row>
    <row r="23" spans="2:9" x14ac:dyDescent="0.25">
      <c r="B23" s="36"/>
      <c r="C23" s="32">
        <v>689</v>
      </c>
      <c r="D23" s="35" t="s">
        <v>197</v>
      </c>
      <c r="E23" s="26">
        <f t="shared" si="4"/>
        <v>-0.77506318449873468</v>
      </c>
      <c r="F23" s="7">
        <f t="shared" si="5"/>
        <v>-3.4090909090908985</v>
      </c>
      <c r="H23" s="14">
        <f t="shared" si="6"/>
        <v>0.96590909090909105</v>
      </c>
      <c r="I23" s="2">
        <f t="shared" si="3"/>
        <v>1.006118881118881</v>
      </c>
    </row>
    <row r="24" spans="2:9" x14ac:dyDescent="0.25">
      <c r="B24" s="36"/>
      <c r="C24" s="32">
        <v>744</v>
      </c>
      <c r="D24" s="35" t="s">
        <v>187</v>
      </c>
      <c r="E24" s="26">
        <f t="shared" si="4"/>
        <v>1.0362257792754848</v>
      </c>
      <c r="F24" s="7">
        <f t="shared" si="5"/>
        <v>5.9877622377622428</v>
      </c>
      <c r="H24" s="14">
        <f t="shared" ref="H24:H25" si="7">(100+F24)/100</f>
        <v>1.0598776223776225</v>
      </c>
      <c r="I24" s="2">
        <f t="shared" si="3"/>
        <v>1.006118881118881</v>
      </c>
    </row>
    <row r="25" spans="2:9" x14ac:dyDescent="0.25">
      <c r="B25" s="36"/>
      <c r="C25" s="32">
        <v>904</v>
      </c>
      <c r="D25" s="35" t="s">
        <v>198</v>
      </c>
      <c r="E25" s="26">
        <f t="shared" si="4"/>
        <v>-0.98567818028643484</v>
      </c>
      <c r="F25" s="7">
        <f t="shared" si="5"/>
        <v>-4.5017482517482419</v>
      </c>
      <c r="H25" s="14">
        <f t="shared" si="7"/>
        <v>0.95498251748251761</v>
      </c>
      <c r="I25" s="2">
        <f t="shared" si="3"/>
        <v>1.006118881118881</v>
      </c>
    </row>
    <row r="26" spans="2:9" x14ac:dyDescent="0.25">
      <c r="D26" s="1"/>
    </row>
    <row r="27" spans="2:9" x14ac:dyDescent="0.25">
      <c r="D27" s="1"/>
    </row>
    <row r="28" spans="2:9" x14ac:dyDescent="0.25">
      <c r="D28" s="1"/>
    </row>
    <row r="29" spans="2:9" x14ac:dyDescent="0.25">
      <c r="D29" s="1"/>
    </row>
    <row r="30" spans="2:9" x14ac:dyDescent="0.25">
      <c r="D30" s="1"/>
    </row>
    <row r="31" spans="2:9" x14ac:dyDescent="0.25">
      <c r="D31" s="1"/>
    </row>
  </sheetData>
  <sheetProtection password="DC07" sheet="1" objects="1" scenarios="1" selectLockedCells="1" selectUnlockedCells="1"/>
  <sortState ref="C10:F26">
    <sortCondition ref="C10:C26"/>
  </sortState>
  <pageMargins left="0.7" right="0.7" top="0.75" bottom="0.75" header="0.3" footer="0.3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6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30</v>
      </c>
      <c r="E1" s="13"/>
      <c r="F1" s="3"/>
    </row>
    <row r="2" spans="1:9" ht="18" x14ac:dyDescent="0.25">
      <c r="C2" s="4" t="s">
        <v>3</v>
      </c>
      <c r="D2" s="10" t="s">
        <v>141</v>
      </c>
      <c r="E2" s="2" t="s">
        <v>4</v>
      </c>
    </row>
    <row r="3" spans="1:9" ht="18" x14ac:dyDescent="0.25">
      <c r="C3" s="4" t="s">
        <v>31</v>
      </c>
      <c r="D3" s="10" t="s">
        <v>167</v>
      </c>
      <c r="E3" s="2" t="s">
        <v>4</v>
      </c>
      <c r="F3" s="5"/>
    </row>
    <row r="4" spans="1:9" ht="18" x14ac:dyDescent="0.25">
      <c r="C4" s="4" t="s">
        <v>32</v>
      </c>
      <c r="D4" s="10" t="s">
        <v>168</v>
      </c>
      <c r="E4" s="2" t="s">
        <v>4</v>
      </c>
      <c r="F4" s="5"/>
    </row>
    <row r="5" spans="1:9" x14ac:dyDescent="0.25">
      <c r="C5" s="4" t="s">
        <v>33</v>
      </c>
      <c r="D5" s="19">
        <f>(D4/D3)*100</f>
        <v>3.7338638373121134</v>
      </c>
      <c r="E5" s="2" t="s">
        <v>2</v>
      </c>
      <c r="F5" s="5"/>
    </row>
    <row r="6" spans="1:9" x14ac:dyDescent="0.25">
      <c r="C6" s="4" t="s">
        <v>6</v>
      </c>
      <c r="D6" s="12">
        <v>15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19</v>
      </c>
      <c r="E9" s="18" t="s">
        <v>7</v>
      </c>
      <c r="F9" s="18" t="s">
        <v>8</v>
      </c>
    </row>
    <row r="10" spans="1:9" x14ac:dyDescent="0.25">
      <c r="A10" s="6"/>
      <c r="C10" s="17"/>
      <c r="D10" s="1"/>
      <c r="E10" s="7"/>
      <c r="F10" s="7"/>
    </row>
    <row r="11" spans="1:9" x14ac:dyDescent="0.25">
      <c r="A11" s="7"/>
      <c r="B11" s="7"/>
      <c r="C11" s="32">
        <v>223</v>
      </c>
      <c r="D11" s="34">
        <v>118</v>
      </c>
      <c r="E11" s="26">
        <f t="shared" ref="E11:E20" si="0">(D11-$D$3)/$D$4</f>
        <v>1.1603125739995277</v>
      </c>
      <c r="F11" s="7">
        <f t="shared" ref="F11:F20" si="1">((D11-D$2)/D$2)*100</f>
        <v>3.8732394366197234</v>
      </c>
      <c r="G11" s="23"/>
      <c r="H11" s="14">
        <f t="shared" ref="H11:H20" si="2">(100+F11)/100</f>
        <v>1.0387323943661972</v>
      </c>
      <c r="I11" s="2">
        <f t="shared" ref="I11:I25" si="3">1+($D$3-$D$2)/$D$2</f>
        <v>0.99559859154929575</v>
      </c>
    </row>
    <row r="12" spans="1:9" x14ac:dyDescent="0.25">
      <c r="A12" s="7"/>
      <c r="B12" s="7"/>
      <c r="C12" s="32">
        <v>225</v>
      </c>
      <c r="D12" s="34">
        <v>111</v>
      </c>
      <c r="E12" s="26">
        <f t="shared" si="0"/>
        <v>-0.4972768174283671</v>
      </c>
      <c r="F12" s="7">
        <f t="shared" si="1"/>
        <v>-2.2887323943661926</v>
      </c>
      <c r="G12" s="23"/>
      <c r="H12" s="14">
        <f t="shared" si="2"/>
        <v>0.97711267605633811</v>
      </c>
      <c r="I12" s="2">
        <f t="shared" si="3"/>
        <v>0.99559859154929575</v>
      </c>
    </row>
    <row r="13" spans="1:9" x14ac:dyDescent="0.25">
      <c r="A13" s="7"/>
      <c r="B13" s="7"/>
      <c r="C13" s="32">
        <v>295</v>
      </c>
      <c r="D13" s="34">
        <v>112</v>
      </c>
      <c r="E13" s="26">
        <f t="shared" si="0"/>
        <v>-0.26047833293866784</v>
      </c>
      <c r="F13" s="7">
        <f t="shared" si="1"/>
        <v>-1.4084507042253471</v>
      </c>
      <c r="G13" s="23"/>
      <c r="H13" s="14">
        <f t="shared" si="2"/>
        <v>0.9859154929577465</v>
      </c>
      <c r="I13" s="2">
        <f t="shared" si="3"/>
        <v>0.99559859154929575</v>
      </c>
    </row>
    <row r="14" spans="1:9" x14ac:dyDescent="0.25">
      <c r="A14" s="7"/>
      <c r="B14" s="7"/>
      <c r="C14" s="32">
        <v>339</v>
      </c>
      <c r="D14" s="34">
        <v>113</v>
      </c>
      <c r="E14" s="26">
        <f t="shared" si="0"/>
        <v>-2.3679848448968581E-2</v>
      </c>
      <c r="F14" s="7">
        <f t="shared" si="1"/>
        <v>-0.52816901408450212</v>
      </c>
      <c r="G14" s="23"/>
      <c r="H14" s="14">
        <f t="shared" si="2"/>
        <v>0.99471830985915499</v>
      </c>
      <c r="I14" s="2">
        <f t="shared" si="3"/>
        <v>0.99559859154929575</v>
      </c>
    </row>
    <row r="15" spans="1:9" x14ac:dyDescent="0.25">
      <c r="C15" s="32">
        <v>428</v>
      </c>
      <c r="D15" s="34">
        <v>129</v>
      </c>
      <c r="E15" s="38">
        <f t="shared" si="0"/>
        <v>3.7650959033862197</v>
      </c>
      <c r="F15" s="7">
        <f t="shared" si="1"/>
        <v>13.556338028169021</v>
      </c>
      <c r="G15" s="23"/>
      <c r="H15" s="14">
        <f t="shared" si="2"/>
        <v>1.1355633802816902</v>
      </c>
      <c r="I15" s="2">
        <f t="shared" si="3"/>
        <v>0.99559859154929575</v>
      </c>
    </row>
    <row r="16" spans="1:9" x14ac:dyDescent="0.25">
      <c r="A16" s="8"/>
      <c r="C16" s="32">
        <v>446</v>
      </c>
      <c r="D16" s="34">
        <v>112</v>
      </c>
      <c r="E16" s="26">
        <f t="shared" si="0"/>
        <v>-0.26047833293866784</v>
      </c>
      <c r="F16" s="7">
        <f t="shared" si="1"/>
        <v>-1.4084507042253471</v>
      </c>
      <c r="G16" s="23"/>
      <c r="H16" s="14">
        <f t="shared" si="2"/>
        <v>0.9859154929577465</v>
      </c>
      <c r="I16" s="2">
        <f t="shared" si="3"/>
        <v>0.99559859154929575</v>
      </c>
    </row>
    <row r="17" spans="3:9" x14ac:dyDescent="0.25">
      <c r="C17" s="32">
        <v>484</v>
      </c>
      <c r="D17" s="34">
        <v>120</v>
      </c>
      <c r="E17" s="26">
        <f t="shared" si="0"/>
        <v>1.6339095429789263</v>
      </c>
      <c r="F17" s="7">
        <f t="shared" si="1"/>
        <v>5.6338028169014134</v>
      </c>
      <c r="G17" s="23"/>
      <c r="H17" s="14">
        <f t="shared" si="2"/>
        <v>1.056338028169014</v>
      </c>
      <c r="I17" s="2">
        <f t="shared" si="3"/>
        <v>0.99559859154929575</v>
      </c>
    </row>
    <row r="18" spans="3:9" x14ac:dyDescent="0.25">
      <c r="C18" s="32">
        <v>509</v>
      </c>
      <c r="D18" s="34">
        <v>112</v>
      </c>
      <c r="E18" s="26">
        <f t="shared" si="0"/>
        <v>-0.26047833293866784</v>
      </c>
      <c r="F18" s="7">
        <f t="shared" si="1"/>
        <v>-1.4084507042253471</v>
      </c>
      <c r="G18" s="23"/>
      <c r="H18" s="14">
        <f t="shared" si="2"/>
        <v>0.9859154929577465</v>
      </c>
      <c r="I18" s="2">
        <f t="shared" si="3"/>
        <v>0.99559859154929575</v>
      </c>
    </row>
    <row r="19" spans="3:9" x14ac:dyDescent="0.25">
      <c r="C19" s="33">
        <v>512</v>
      </c>
      <c r="D19" s="34">
        <v>110</v>
      </c>
      <c r="E19" s="26">
        <f t="shared" si="0"/>
        <v>-0.73407530191806636</v>
      </c>
      <c r="F19" s="7">
        <f t="shared" si="1"/>
        <v>-3.1690140845070371</v>
      </c>
      <c r="G19" s="23"/>
      <c r="H19" s="14">
        <f t="shared" si="2"/>
        <v>0.96830985915492962</v>
      </c>
      <c r="I19" s="2">
        <f t="shared" si="3"/>
        <v>0.99559859154929575</v>
      </c>
    </row>
    <row r="20" spans="3:9" x14ac:dyDescent="0.25">
      <c r="C20" s="32">
        <v>579</v>
      </c>
      <c r="D20" s="34">
        <v>110</v>
      </c>
      <c r="E20" s="26">
        <f t="shared" si="0"/>
        <v>-0.73407530191806636</v>
      </c>
      <c r="F20" s="7">
        <f t="shared" si="1"/>
        <v>-3.1690140845070371</v>
      </c>
      <c r="G20" s="23"/>
      <c r="H20" s="14">
        <f t="shared" si="2"/>
        <v>0.96830985915492962</v>
      </c>
      <c r="I20" s="2">
        <f t="shared" si="3"/>
        <v>0.99559859154929575</v>
      </c>
    </row>
    <row r="21" spans="3:9" x14ac:dyDescent="0.25">
      <c r="C21" s="32">
        <v>591</v>
      </c>
      <c r="D21" s="34">
        <v>112</v>
      </c>
      <c r="E21" s="26">
        <f t="shared" ref="E21:E22" si="4">(D21-$D$3)/$D$4</f>
        <v>-0.26047833293866784</v>
      </c>
      <c r="F21" s="7">
        <f t="shared" ref="F21:F22" si="5">((D21-D$2)/D$2)*100</f>
        <v>-1.4084507042253471</v>
      </c>
      <c r="H21" s="14">
        <f t="shared" ref="H21:H23" si="6">(100+F21)/100</f>
        <v>0.9859154929577465</v>
      </c>
      <c r="I21" s="2">
        <f t="shared" si="3"/>
        <v>0.99559859154929575</v>
      </c>
    </row>
    <row r="22" spans="3:9" x14ac:dyDescent="0.25">
      <c r="C22" s="32">
        <v>644</v>
      </c>
      <c r="D22" s="34">
        <v>108</v>
      </c>
      <c r="E22" s="26">
        <f t="shared" si="4"/>
        <v>-1.207672270897465</v>
      </c>
      <c r="F22" s="7">
        <f t="shared" si="5"/>
        <v>-4.9295774647887276</v>
      </c>
      <c r="H22" s="14">
        <f t="shared" si="6"/>
        <v>0.95070422535211274</v>
      </c>
      <c r="I22" s="2">
        <f t="shared" si="3"/>
        <v>0.99559859154929575</v>
      </c>
    </row>
    <row r="23" spans="3:9" x14ac:dyDescent="0.25">
      <c r="C23" s="32">
        <v>689</v>
      </c>
      <c r="D23" s="34">
        <v>112</v>
      </c>
      <c r="E23" s="26">
        <f>(D23-$D$3)/$D$4</f>
        <v>-0.26047833293866784</v>
      </c>
      <c r="F23" s="7">
        <f>((D23-D$2)/D$2)*100</f>
        <v>-1.4084507042253471</v>
      </c>
      <c r="H23" s="14">
        <f t="shared" si="6"/>
        <v>0.9859154929577465</v>
      </c>
      <c r="I23" s="2">
        <f t="shared" si="3"/>
        <v>0.99559859154929575</v>
      </c>
    </row>
    <row r="24" spans="3:9" x14ac:dyDescent="0.25">
      <c r="C24" s="32">
        <v>744</v>
      </c>
      <c r="D24" s="34">
        <v>118</v>
      </c>
      <c r="E24" s="26">
        <f t="shared" ref="E24:E25" si="7">(D24-$D$3)/$D$4</f>
        <v>1.1603125739995277</v>
      </c>
      <c r="F24" s="7">
        <f t="shared" ref="F24:F25" si="8">((D24-D$2)/D$2)*100</f>
        <v>3.8732394366197234</v>
      </c>
      <c r="H24" s="14">
        <f t="shared" ref="H24:H25" si="9">(100+F24)/100</f>
        <v>1.0387323943661972</v>
      </c>
      <c r="I24" s="2">
        <f t="shared" si="3"/>
        <v>0.99559859154929575</v>
      </c>
    </row>
    <row r="25" spans="3:9" x14ac:dyDescent="0.25">
      <c r="C25" s="32">
        <v>904</v>
      </c>
      <c r="D25" s="34">
        <v>110</v>
      </c>
      <c r="E25" s="26">
        <f t="shared" si="7"/>
        <v>-0.73407530191806636</v>
      </c>
      <c r="F25" s="7">
        <f t="shared" si="8"/>
        <v>-3.1690140845070371</v>
      </c>
      <c r="H25" s="14">
        <f t="shared" si="9"/>
        <v>0.96830985915492962</v>
      </c>
      <c r="I25" s="2">
        <f t="shared" si="3"/>
        <v>0.99559859154929575</v>
      </c>
    </row>
    <row r="26" spans="3:9" x14ac:dyDescent="0.25">
      <c r="D26" s="1"/>
    </row>
  </sheetData>
  <sheetProtection password="DC07" sheet="1" objects="1" scenarios="1" selectLockedCells="1" selectUnlockedCells="1"/>
  <sortState ref="C10:F26">
    <sortCondition ref="C10:C26"/>
  </sortState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2016</Jaar>
    <Ringtest xmlns="eba2475f-4c5c-418a-90c2-2b36802fc485">LABS</Ringtest>
    <DEEL xmlns="08cda046-0f15-45eb-a9d5-77306d3264cd">Deel 3</DEEL>
    <Publicatiedatum xmlns="dda9e79c-c62e-445e-b991-197574827cb3">2021-05-25T07:56:08+00:00</Publicatiedatum>
    <Distributie_x0020_datum xmlns="eba2475f-4c5c-418a-90c2-2b36802fc485">25 januari 2012</Distributie_x0020_datum>
    <PublicURL xmlns="08cda046-0f15-45eb-a9d5-77306d3264cd">https://reflabos.vito.be/ree/LABS_2016-5_Deel3.xlsx</PublicURL>
  </documentManagement>
</p:properties>
</file>

<file path=customXml/itemProps1.xml><?xml version="1.0" encoding="utf-8"?>
<ds:datastoreItem xmlns:ds="http://schemas.openxmlformats.org/officeDocument/2006/customXml" ds:itemID="{C2463720-50CC-4D95-A207-55565ECC6928}"/>
</file>

<file path=customXml/itemProps2.xml><?xml version="1.0" encoding="utf-8"?>
<ds:datastoreItem xmlns:ds="http://schemas.openxmlformats.org/officeDocument/2006/customXml" ds:itemID="{A7B5D969-C8E7-4B51-ABEE-8D719C22D9FB}"/>
</file>

<file path=customXml/itemProps3.xml><?xml version="1.0" encoding="utf-8"?>
<ds:datastoreItem xmlns:ds="http://schemas.openxmlformats.org/officeDocument/2006/customXml" ds:itemID="{D3D612B4-A8A8-4FA9-86EB-2C3D67753D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27</vt:i4>
      </vt:variant>
    </vt:vector>
  </HeadingPairs>
  <TitlesOfParts>
    <vt:vector size="54" baseType="lpstr">
      <vt:lpstr>CO stap 4</vt:lpstr>
      <vt:lpstr>CO stap 5</vt:lpstr>
      <vt:lpstr>CO stap 8</vt:lpstr>
      <vt:lpstr>CO stap 9</vt:lpstr>
      <vt:lpstr>SO2 stap 3</vt:lpstr>
      <vt:lpstr>SO2 stap 4</vt:lpstr>
      <vt:lpstr>SO2 stap 5</vt:lpstr>
      <vt:lpstr>SO2 stap 7</vt:lpstr>
      <vt:lpstr>SO2 stap 8</vt:lpstr>
      <vt:lpstr>NOx stap 1</vt:lpstr>
      <vt:lpstr>NOx stap 2</vt:lpstr>
      <vt:lpstr>NOx stap 4</vt:lpstr>
      <vt:lpstr>NOx stap 5</vt:lpstr>
      <vt:lpstr>NOx stap 6</vt:lpstr>
      <vt:lpstr>NOx stap 8</vt:lpstr>
      <vt:lpstr>NOx stap 9</vt:lpstr>
      <vt:lpstr>O2 stap 1</vt:lpstr>
      <vt:lpstr>O2 stap 2</vt:lpstr>
      <vt:lpstr>O2 stap 3</vt:lpstr>
      <vt:lpstr>O2 stap 4</vt:lpstr>
      <vt:lpstr>O2 stap 5</vt:lpstr>
      <vt:lpstr>O2 stap 6</vt:lpstr>
      <vt:lpstr>O2 stap 7</vt:lpstr>
      <vt:lpstr>O2 stap 8</vt:lpstr>
      <vt:lpstr>O2 stap 9</vt:lpstr>
      <vt:lpstr>CO2 stap 4</vt:lpstr>
      <vt:lpstr>CO2 stap 5</vt:lpstr>
      <vt:lpstr>'CO stap 4'!Print_Area</vt:lpstr>
      <vt:lpstr>'CO stap 5'!Print_Area</vt:lpstr>
      <vt:lpstr>'CO stap 8'!Print_Area</vt:lpstr>
      <vt:lpstr>'CO stap 9'!Print_Area</vt:lpstr>
      <vt:lpstr>'CO2 stap 4'!Print_Area</vt:lpstr>
      <vt:lpstr>'CO2 stap 5'!Print_Area</vt:lpstr>
      <vt:lpstr>'NOx stap 1'!Print_Area</vt:lpstr>
      <vt:lpstr>'NOx stap 2'!Print_Area</vt:lpstr>
      <vt:lpstr>'NOx stap 4'!Print_Area</vt:lpstr>
      <vt:lpstr>'NOx stap 5'!Print_Area</vt:lpstr>
      <vt:lpstr>'NOx stap 6'!Print_Area</vt:lpstr>
      <vt:lpstr>'NOx stap 8'!Print_Area</vt:lpstr>
      <vt:lpstr>'NOx stap 9'!Print_Area</vt:lpstr>
      <vt:lpstr>'O2 stap 1'!Print_Area</vt:lpstr>
      <vt:lpstr>'O2 stap 2'!Print_Area</vt:lpstr>
      <vt:lpstr>'O2 stap 3'!Print_Area</vt:lpstr>
      <vt:lpstr>'O2 stap 4'!Print_Area</vt:lpstr>
      <vt:lpstr>'O2 stap 5'!Print_Area</vt:lpstr>
      <vt:lpstr>'O2 stap 6'!Print_Area</vt:lpstr>
      <vt:lpstr>'O2 stap 7'!Print_Area</vt:lpstr>
      <vt:lpstr>'O2 stap 8'!Print_Area</vt:lpstr>
      <vt:lpstr>'O2 stap 9'!Print_Area</vt:lpstr>
      <vt:lpstr>'SO2 stap 3'!Print_Area</vt:lpstr>
      <vt:lpstr>'SO2 stap 4'!Print_Area</vt:lpstr>
      <vt:lpstr>'SO2 stap 5'!Print_Area</vt:lpstr>
      <vt:lpstr>'SO2 stap 7'!Print_Area</vt:lpstr>
      <vt:lpstr>'SO2 stap 8'!Print_Area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2016-5</dc:title>
  <dc:creator>BAEYENSB</dc:creator>
  <cp:lastModifiedBy>Baeyens Bart</cp:lastModifiedBy>
  <cp:lastPrinted>2013-08-28T07:21:24Z</cp:lastPrinted>
  <dcterms:created xsi:type="dcterms:W3CDTF">2010-09-21T12:11:22Z</dcterms:created>
  <dcterms:modified xsi:type="dcterms:W3CDTF">2016-10-05T09:26:01Z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5400</vt:r8>
  </property>
  <property fmtid="{D5CDD505-2E9C-101B-9397-08002B2CF9AE}" pid="4" name="DEEL">
    <vt:lpwstr>Deel 3</vt:lpwstr>
  </property>
</Properties>
</file>