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chart15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10" yWindow="165" windowWidth="21105" windowHeight="9915" tabRatio="981"/>
  </bookViews>
  <sheets>
    <sheet name="CO stap 3" sheetId="33" r:id="rId1"/>
    <sheet name="CO stap 6" sheetId="34" r:id="rId2"/>
    <sheet name="CO stap 7" sheetId="54" r:id="rId3"/>
    <sheet name="CO stap 8" sheetId="29" r:id="rId4"/>
    <sheet name="SO2 stap 4" sheetId="30" r:id="rId5"/>
    <sheet name="SO2 stap 5" sheetId="36" r:id="rId6"/>
    <sheet name="SO2 stap 7" sheetId="38" r:id="rId7"/>
    <sheet name="SO2 stap 8" sheetId="37" r:id="rId8"/>
    <sheet name="SO2 stap 9" sheetId="56" r:id="rId9"/>
    <sheet name="NOx stap 1" sheetId="40" r:id="rId10"/>
    <sheet name="NOx stap 2" sheetId="39" r:id="rId11"/>
    <sheet name="NOx stap 3" sheetId="41" r:id="rId12"/>
    <sheet name="NOx stap 7" sheetId="55" r:id="rId13"/>
    <sheet name="NOx stap 8" sheetId="31" r:id="rId14"/>
    <sheet name="NOx stap 9" sheetId="43" r:id="rId15"/>
    <sheet name="O2 stap 1" sheetId="32" r:id="rId16"/>
    <sheet name="O2 stap 2" sheetId="44" r:id="rId17"/>
    <sheet name="O2 stap 3" sheetId="45" r:id="rId18"/>
    <sheet name="O2 stap 4" sheetId="52" r:id="rId19"/>
    <sheet name="O2 stap 6" sheetId="53" r:id="rId20"/>
    <sheet name="O2 stap 7" sheetId="47" r:id="rId21"/>
    <sheet name="O2 stap 8" sheetId="48" r:id="rId22"/>
    <sheet name="CO2 stap 7 " sheetId="51" r:id="rId23"/>
    <sheet name="CO2 stap 8" sheetId="50" r:id="rId24"/>
  </sheets>
  <definedNames>
    <definedName name="_xlnm.Print_Area" localSheetId="0">'CO stap 3'!$A$1:$W$21</definedName>
    <definedName name="_xlnm.Print_Area" localSheetId="1">'CO stap 6'!$A$1:$W$20</definedName>
    <definedName name="_xlnm.Print_Area" localSheetId="2">'CO stap 7'!$A$1:$W$20</definedName>
    <definedName name="_xlnm.Print_Area" localSheetId="3">'CO stap 8'!$A$1:$W$20</definedName>
    <definedName name="_xlnm.Print_Area" localSheetId="22">'CO2 stap 7 '!$A$1:$W$20</definedName>
    <definedName name="_xlnm.Print_Area" localSheetId="23">'CO2 stap 8'!$A$1:$W$20</definedName>
    <definedName name="_xlnm.Print_Area" localSheetId="9">'NOx stap 1'!$A$1:$W$20</definedName>
    <definedName name="_xlnm.Print_Area" localSheetId="10">'NOx stap 2'!$A$1:$W$20</definedName>
    <definedName name="_xlnm.Print_Area" localSheetId="11">'NOx stap 3'!$A$1:$W$20</definedName>
    <definedName name="_xlnm.Print_Area" localSheetId="12">'NOx stap 7'!$A$1:$W$20</definedName>
    <definedName name="_xlnm.Print_Area" localSheetId="13">'NOx stap 8'!$A$1:$W$20</definedName>
    <definedName name="_xlnm.Print_Area" localSheetId="14">'NOx stap 9'!$A$1:$T$20</definedName>
    <definedName name="_xlnm.Print_Area" localSheetId="15">'O2 stap 1'!$A$1:$W$21</definedName>
    <definedName name="_xlnm.Print_Area" localSheetId="16">'O2 stap 2'!$A$1:$W$21</definedName>
    <definedName name="_xlnm.Print_Area" localSheetId="17">'O2 stap 3'!$A$1:$W$21</definedName>
    <definedName name="_xlnm.Print_Area" localSheetId="18">'O2 stap 4'!$A$1:$W$21</definedName>
    <definedName name="_xlnm.Print_Area" localSheetId="19">'O2 stap 6'!$A$1:$W$21</definedName>
    <definedName name="_xlnm.Print_Area" localSheetId="20">'O2 stap 7'!$A$1:$W$21</definedName>
    <definedName name="_xlnm.Print_Area" localSheetId="21">'O2 stap 8'!$A$1:$W$21</definedName>
    <definedName name="_xlnm.Print_Area" localSheetId="4">'SO2 stap 4'!$A$1:$W$20</definedName>
    <definedName name="_xlnm.Print_Area" localSheetId="5">'SO2 stap 5'!$A$1:$W$20</definedName>
    <definedName name="_xlnm.Print_Area" localSheetId="6">'SO2 stap 7'!$A$1:$W$20</definedName>
    <definedName name="_xlnm.Print_Area" localSheetId="7">'SO2 stap 8'!$A$1:$W$20</definedName>
    <definedName name="_xlnm.Print_Area" localSheetId="8">'SO2 stap 9'!$A$1:$W$20</definedName>
  </definedNames>
  <calcPr calcId="145621"/>
</workbook>
</file>

<file path=xl/calcChain.xml><?xml version="1.0" encoding="utf-8"?>
<calcChain xmlns="http://schemas.openxmlformats.org/spreadsheetml/2006/main">
  <c r="H28" i="51" l="1"/>
  <c r="E26" i="56" l="1"/>
  <c r="F26" i="56"/>
  <c r="H26" i="56"/>
  <c r="I26" i="56"/>
  <c r="E27" i="56"/>
  <c r="F27" i="56"/>
  <c r="H27" i="56"/>
  <c r="I27" i="56"/>
  <c r="E28" i="56"/>
  <c r="F28" i="56"/>
  <c r="H28" i="56"/>
  <c r="I28" i="56"/>
  <c r="E26" i="37"/>
  <c r="F26" i="37"/>
  <c r="H26" i="37"/>
  <c r="I26" i="37"/>
  <c r="E27" i="37"/>
  <c r="F27" i="37"/>
  <c r="H27" i="37"/>
  <c r="I27" i="37"/>
  <c r="E28" i="37"/>
  <c r="F28" i="37"/>
  <c r="H28" i="37"/>
  <c r="I28" i="37"/>
  <c r="E26" i="38"/>
  <c r="F26" i="38"/>
  <c r="H26" i="38"/>
  <c r="I26" i="38"/>
  <c r="E27" i="38"/>
  <c r="F27" i="38"/>
  <c r="H27" i="38"/>
  <c r="I27" i="38"/>
  <c r="E28" i="38"/>
  <c r="F28" i="38"/>
  <c r="H28" i="38"/>
  <c r="I28" i="38"/>
  <c r="E26" i="36"/>
  <c r="F26" i="36"/>
  <c r="H26" i="36"/>
  <c r="I26" i="36"/>
  <c r="E27" i="36"/>
  <c r="F27" i="36"/>
  <c r="H27" i="36"/>
  <c r="I27" i="36"/>
  <c r="E28" i="36"/>
  <c r="F28" i="36"/>
  <c r="H28" i="36"/>
  <c r="I28" i="36"/>
  <c r="E26" i="30"/>
  <c r="F26" i="30"/>
  <c r="H26" i="30"/>
  <c r="I26" i="30"/>
  <c r="E27" i="30"/>
  <c r="F27" i="30"/>
  <c r="H27" i="30"/>
  <c r="I27" i="30"/>
  <c r="E28" i="30"/>
  <c r="F28" i="30"/>
  <c r="H28" i="30"/>
  <c r="I28" i="30"/>
  <c r="H11" i="34"/>
  <c r="I11" i="34"/>
  <c r="H12" i="34"/>
  <c r="I12" i="34"/>
  <c r="F11" i="34"/>
  <c r="F12" i="34"/>
  <c r="I28" i="34"/>
  <c r="F28" i="34"/>
  <c r="H28" i="34" s="1"/>
  <c r="E28" i="34"/>
  <c r="I27" i="34"/>
  <c r="F27" i="34"/>
  <c r="H27" i="34" s="1"/>
  <c r="E27" i="34"/>
  <c r="I28" i="54"/>
  <c r="F28" i="54"/>
  <c r="H28" i="54" s="1"/>
  <c r="E28" i="54"/>
  <c r="I27" i="54"/>
  <c r="F27" i="54"/>
  <c r="H27" i="54" s="1"/>
  <c r="E27" i="54"/>
  <c r="I28" i="29"/>
  <c r="F28" i="29"/>
  <c r="H28" i="29" s="1"/>
  <c r="E28" i="29"/>
  <c r="I27" i="29"/>
  <c r="F27" i="29"/>
  <c r="H27" i="29" s="1"/>
  <c r="E27" i="29"/>
  <c r="I28" i="40"/>
  <c r="F28" i="40"/>
  <c r="H28" i="40" s="1"/>
  <c r="E28" i="40"/>
  <c r="I27" i="40"/>
  <c r="F27" i="40"/>
  <c r="H27" i="40" s="1"/>
  <c r="E27" i="40"/>
  <c r="I28" i="39"/>
  <c r="F28" i="39"/>
  <c r="H28" i="39" s="1"/>
  <c r="E28" i="39"/>
  <c r="I27" i="39"/>
  <c r="F27" i="39"/>
  <c r="H27" i="39" s="1"/>
  <c r="E27" i="39"/>
  <c r="I28" i="41"/>
  <c r="F28" i="41"/>
  <c r="H28" i="41" s="1"/>
  <c r="E28" i="41"/>
  <c r="I27" i="41"/>
  <c r="F27" i="41"/>
  <c r="H27" i="41" s="1"/>
  <c r="E27" i="41"/>
  <c r="I28" i="55"/>
  <c r="F28" i="55"/>
  <c r="H28" i="55" s="1"/>
  <c r="E28" i="55"/>
  <c r="I27" i="55"/>
  <c r="F27" i="55"/>
  <c r="H27" i="55" s="1"/>
  <c r="E27" i="55"/>
  <c r="I28" i="31"/>
  <c r="F28" i="31"/>
  <c r="H28" i="31" s="1"/>
  <c r="E28" i="31"/>
  <c r="I27" i="31"/>
  <c r="F27" i="31"/>
  <c r="H27" i="31" s="1"/>
  <c r="E27" i="31"/>
  <c r="I28" i="43"/>
  <c r="F28" i="43"/>
  <c r="H28" i="43" s="1"/>
  <c r="E28" i="43"/>
  <c r="I27" i="43"/>
  <c r="F27" i="43"/>
  <c r="H27" i="43" s="1"/>
  <c r="E27" i="43"/>
  <c r="I28" i="33"/>
  <c r="F28" i="33"/>
  <c r="H28" i="33" s="1"/>
  <c r="E28" i="33"/>
  <c r="I27" i="33"/>
  <c r="F27" i="33"/>
  <c r="H27" i="33" s="1"/>
  <c r="E27" i="33"/>
  <c r="E12" i="50"/>
  <c r="F12" i="50"/>
  <c r="H12" i="50"/>
  <c r="I12" i="50"/>
  <c r="E13" i="50"/>
  <c r="F13" i="50"/>
  <c r="H13" i="50"/>
  <c r="I13" i="50"/>
  <c r="E14" i="50"/>
  <c r="F14" i="50"/>
  <c r="H14" i="50"/>
  <c r="I14" i="50"/>
  <c r="E15" i="50"/>
  <c r="F15" i="50"/>
  <c r="H15" i="50"/>
  <c r="I15" i="50"/>
  <c r="E16" i="50"/>
  <c r="F16" i="50"/>
  <c r="H16" i="50"/>
  <c r="I16" i="50"/>
  <c r="E17" i="50"/>
  <c r="F17" i="50"/>
  <c r="H17" i="50"/>
  <c r="I17" i="50"/>
  <c r="E18" i="50"/>
  <c r="F18" i="50"/>
  <c r="H18" i="50"/>
  <c r="I18" i="50"/>
  <c r="E19" i="50"/>
  <c r="F19" i="50"/>
  <c r="H19" i="50"/>
  <c r="I19" i="50"/>
  <c r="E20" i="50"/>
  <c r="F20" i="50"/>
  <c r="H20" i="50"/>
  <c r="I20" i="50"/>
  <c r="E21" i="50"/>
  <c r="F21" i="50"/>
  <c r="H21" i="50"/>
  <c r="I21" i="50"/>
  <c r="E22" i="50"/>
  <c r="F22" i="50"/>
  <c r="H22" i="50"/>
  <c r="I22" i="50"/>
  <c r="E23" i="50"/>
  <c r="F23" i="50"/>
  <c r="H23" i="50"/>
  <c r="I23" i="50"/>
  <c r="E24" i="50"/>
  <c r="F24" i="50"/>
  <c r="H24" i="50"/>
  <c r="I24" i="50"/>
  <c r="E25" i="50"/>
  <c r="F25" i="50"/>
  <c r="H25" i="50"/>
  <c r="I25" i="50"/>
  <c r="E26" i="50"/>
  <c r="F26" i="50"/>
  <c r="H26" i="50"/>
  <c r="I26" i="50"/>
  <c r="E27" i="50"/>
  <c r="F27" i="50"/>
  <c r="H27" i="50"/>
  <c r="I27" i="50"/>
  <c r="E28" i="50"/>
  <c r="F28" i="50"/>
  <c r="H28" i="50"/>
  <c r="I28" i="50"/>
  <c r="E26" i="51"/>
  <c r="F26" i="51"/>
  <c r="H26" i="51" s="1"/>
  <c r="I26" i="51"/>
  <c r="E27" i="51"/>
  <c r="F27" i="51"/>
  <c r="H27" i="51" s="1"/>
  <c r="I27" i="51"/>
  <c r="E28" i="51"/>
  <c r="F28" i="51"/>
  <c r="I28" i="51"/>
  <c r="E28" i="48"/>
  <c r="F28" i="48"/>
  <c r="H28" i="48"/>
  <c r="I28" i="48"/>
  <c r="E28" i="47"/>
  <c r="F28" i="47"/>
  <c r="H28" i="47"/>
  <c r="I28" i="47"/>
  <c r="E28" i="53"/>
  <c r="F28" i="53"/>
  <c r="H28" i="53"/>
  <c r="I28" i="53"/>
  <c r="E28" i="52"/>
  <c r="F28" i="52"/>
  <c r="H28" i="52" s="1"/>
  <c r="I28" i="52"/>
  <c r="E28" i="45"/>
  <c r="F28" i="45"/>
  <c r="H28" i="45"/>
  <c r="I28" i="45"/>
  <c r="E28" i="44"/>
  <c r="F28" i="44"/>
  <c r="H28" i="44"/>
  <c r="I28" i="44"/>
  <c r="H28" i="32"/>
  <c r="I28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11" i="51" l="1"/>
  <c r="F11" i="51"/>
  <c r="H11" i="51" s="1"/>
  <c r="I11" i="51"/>
  <c r="E11" i="41"/>
  <c r="F11" i="41"/>
  <c r="H11" i="41"/>
  <c r="I11" i="41"/>
  <c r="E11" i="29"/>
  <c r="F11" i="29"/>
  <c r="H11" i="29" s="1"/>
  <c r="I11" i="29"/>
  <c r="E11" i="40"/>
  <c r="F11" i="40"/>
  <c r="H11" i="40" s="1"/>
  <c r="I11" i="40"/>
  <c r="E11" i="31" l="1"/>
  <c r="F11" i="31"/>
  <c r="H11" i="31"/>
  <c r="I11" i="31"/>
  <c r="E11" i="37"/>
  <c r="F11" i="37"/>
  <c r="H11" i="37" s="1"/>
  <c r="I11" i="37"/>
  <c r="E11" i="38"/>
  <c r="F11" i="38"/>
  <c r="H11" i="38" s="1"/>
  <c r="I11" i="38"/>
  <c r="E11" i="33"/>
  <c r="F11" i="33"/>
  <c r="H11" i="33" s="1"/>
  <c r="I11" i="33"/>
  <c r="I25" i="56"/>
  <c r="F25" i="56"/>
  <c r="H25" i="56" s="1"/>
  <c r="E25" i="56"/>
  <c r="I24" i="56"/>
  <c r="F24" i="56"/>
  <c r="H24" i="56" s="1"/>
  <c r="E24" i="56"/>
  <c r="I23" i="56"/>
  <c r="F23" i="56"/>
  <c r="H23" i="56" s="1"/>
  <c r="E23" i="56"/>
  <c r="I22" i="56"/>
  <c r="F22" i="56"/>
  <c r="H22" i="56" s="1"/>
  <c r="E22" i="56"/>
  <c r="I21" i="56"/>
  <c r="F21" i="56"/>
  <c r="H21" i="56" s="1"/>
  <c r="E21" i="56"/>
  <c r="I20" i="56"/>
  <c r="I19" i="56"/>
  <c r="F19" i="56"/>
  <c r="H19" i="56" s="1"/>
  <c r="E19" i="56"/>
  <c r="I18" i="56"/>
  <c r="F18" i="56"/>
  <c r="H18" i="56" s="1"/>
  <c r="E18" i="56"/>
  <c r="I17" i="56"/>
  <c r="F17" i="56"/>
  <c r="H17" i="56" s="1"/>
  <c r="E17" i="56"/>
  <c r="I16" i="56"/>
  <c r="F16" i="56"/>
  <c r="H16" i="56" s="1"/>
  <c r="E16" i="56"/>
  <c r="I15" i="56"/>
  <c r="F15" i="56"/>
  <c r="H15" i="56" s="1"/>
  <c r="E15" i="56"/>
  <c r="I14" i="56"/>
  <c r="F14" i="56"/>
  <c r="H14" i="56" s="1"/>
  <c r="E14" i="56"/>
  <c r="I13" i="56"/>
  <c r="F13" i="56"/>
  <c r="H13" i="56" s="1"/>
  <c r="E13" i="56"/>
  <c r="I12" i="56"/>
  <c r="F12" i="56"/>
  <c r="H12" i="56" s="1"/>
  <c r="E12" i="56"/>
  <c r="I11" i="56"/>
  <c r="F11" i="56"/>
  <c r="E11" i="56"/>
  <c r="D5" i="56"/>
  <c r="D6" i="56" l="1"/>
  <c r="H11" i="56"/>
  <c r="F16" i="43"/>
  <c r="F17" i="43"/>
  <c r="E25" i="51" l="1"/>
  <c r="E20" i="51"/>
  <c r="E21" i="51"/>
  <c r="E22" i="51"/>
  <c r="E23" i="51"/>
  <c r="E24" i="51"/>
  <c r="E19" i="48"/>
  <c r="E20" i="48"/>
  <c r="E21" i="48"/>
  <c r="E22" i="48"/>
  <c r="E23" i="48"/>
  <c r="E24" i="48"/>
  <c r="E25" i="48"/>
  <c r="E26" i="48"/>
  <c r="E27" i="47"/>
  <c r="E26" i="47"/>
  <c r="E26" i="44"/>
  <c r="E21" i="37"/>
  <c r="F21" i="37"/>
  <c r="E22" i="37"/>
  <c r="F22" i="37"/>
  <c r="E21" i="38"/>
  <c r="F21" i="38"/>
  <c r="E22" i="38"/>
  <c r="F22" i="38"/>
  <c r="E23" i="38"/>
  <c r="F23" i="38"/>
  <c r="E24" i="38"/>
  <c r="F24" i="38"/>
  <c r="H24" i="38" s="1"/>
  <c r="E25" i="38"/>
  <c r="F25" i="38"/>
  <c r="E21" i="36"/>
  <c r="F21" i="36"/>
  <c r="F21" i="30"/>
  <c r="E21" i="30"/>
  <c r="E26" i="40"/>
  <c r="F26" i="40"/>
  <c r="H26" i="40" s="1"/>
  <c r="I26" i="40"/>
  <c r="E22" i="40"/>
  <c r="F22" i="40"/>
  <c r="H22" i="40" s="1"/>
  <c r="I22" i="40"/>
  <c r="E19" i="40"/>
  <c r="F19" i="40"/>
  <c r="H19" i="40" s="1"/>
  <c r="I19" i="40"/>
  <c r="E16" i="40"/>
  <c r="F16" i="40"/>
  <c r="H16" i="40" s="1"/>
  <c r="I16" i="40"/>
  <c r="E17" i="40"/>
  <c r="F17" i="40"/>
  <c r="H17" i="40" s="1"/>
  <c r="I17" i="40"/>
  <c r="E12" i="40"/>
  <c r="F12" i="40"/>
  <c r="I12" i="40"/>
  <c r="I24" i="51"/>
  <c r="I25" i="51"/>
  <c r="I27" i="48"/>
  <c r="I27" i="47"/>
  <c r="I27" i="53"/>
  <c r="I27" i="52"/>
  <c r="I27" i="45"/>
  <c r="I27" i="32"/>
  <c r="I27" i="44"/>
  <c r="E25" i="43"/>
  <c r="F25" i="43"/>
  <c r="H25" i="43" s="1"/>
  <c r="I25" i="43"/>
  <c r="E26" i="43"/>
  <c r="F26" i="43"/>
  <c r="H26" i="43" s="1"/>
  <c r="I26" i="43"/>
  <c r="E25" i="31"/>
  <c r="F25" i="31"/>
  <c r="H25" i="31" s="1"/>
  <c r="I25" i="31"/>
  <c r="E26" i="31"/>
  <c r="F26" i="31"/>
  <c r="H26" i="31" s="1"/>
  <c r="I26" i="31"/>
  <c r="E25" i="55"/>
  <c r="F25" i="55"/>
  <c r="H25" i="55" s="1"/>
  <c r="I25" i="55"/>
  <c r="E26" i="55"/>
  <c r="F26" i="55"/>
  <c r="H26" i="55" s="1"/>
  <c r="I26" i="55"/>
  <c r="E25" i="41"/>
  <c r="F25" i="41"/>
  <c r="H25" i="41"/>
  <c r="I25" i="41"/>
  <c r="E26" i="41"/>
  <c r="F26" i="41"/>
  <c r="H26" i="41"/>
  <c r="I26" i="41"/>
  <c r="E25" i="39"/>
  <c r="F25" i="39"/>
  <c r="H25" i="39" s="1"/>
  <c r="I25" i="39"/>
  <c r="E26" i="39"/>
  <c r="F26" i="39"/>
  <c r="H26" i="39" s="1"/>
  <c r="I26" i="39"/>
  <c r="E25" i="40"/>
  <c r="F25" i="40"/>
  <c r="H25" i="40" s="1"/>
  <c r="I25" i="40"/>
  <c r="E24" i="37"/>
  <c r="F24" i="37"/>
  <c r="H24" i="37" s="1"/>
  <c r="I24" i="37"/>
  <c r="E25" i="37"/>
  <c r="F25" i="37"/>
  <c r="H25" i="37" s="1"/>
  <c r="I25" i="37"/>
  <c r="I24" i="38"/>
  <c r="H25" i="38"/>
  <c r="I25" i="38"/>
  <c r="E24" i="36"/>
  <c r="F24" i="36"/>
  <c r="H24" i="36" s="1"/>
  <c r="I24" i="36"/>
  <c r="E25" i="36"/>
  <c r="F25" i="36"/>
  <c r="H25" i="36" s="1"/>
  <c r="I25" i="36"/>
  <c r="E24" i="30"/>
  <c r="F24" i="30"/>
  <c r="H24" i="30" s="1"/>
  <c r="I24" i="30"/>
  <c r="E25" i="30"/>
  <c r="F25" i="30"/>
  <c r="H25" i="30" s="1"/>
  <c r="I25" i="30"/>
  <c r="E25" i="54"/>
  <c r="F25" i="54"/>
  <c r="H25" i="54" s="1"/>
  <c r="I25" i="54"/>
  <c r="E26" i="54"/>
  <c r="F26" i="54"/>
  <c r="H26" i="54" s="1"/>
  <c r="I26" i="54"/>
  <c r="E25" i="29"/>
  <c r="F25" i="29"/>
  <c r="H25" i="29" s="1"/>
  <c r="I25" i="29"/>
  <c r="E26" i="29"/>
  <c r="F26" i="29"/>
  <c r="H26" i="29" s="1"/>
  <c r="I26" i="29"/>
  <c r="E25" i="34"/>
  <c r="E26" i="34"/>
  <c r="F25" i="34"/>
  <c r="H25" i="34" s="1"/>
  <c r="F26" i="34"/>
  <c r="H26" i="34" s="1"/>
  <c r="I25" i="34"/>
  <c r="I26" i="34"/>
  <c r="I25" i="33"/>
  <c r="I26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H25" i="33" s="1"/>
  <c r="F26" i="33"/>
  <c r="H26" i="33" s="1"/>
  <c r="D5" i="50"/>
  <c r="F24" i="51"/>
  <c r="H24" i="51" s="1"/>
  <c r="F25" i="51"/>
  <c r="H25" i="51" s="1"/>
  <c r="E27" i="44"/>
  <c r="F27" i="44"/>
  <c r="H27" i="44" s="1"/>
  <c r="E27" i="45"/>
  <c r="F27" i="45"/>
  <c r="H27" i="45" s="1"/>
  <c r="E27" i="52"/>
  <c r="F27" i="52"/>
  <c r="H27" i="52" s="1"/>
  <c r="E27" i="53"/>
  <c r="F27" i="53"/>
  <c r="H27" i="53" s="1"/>
  <c r="F27" i="47"/>
  <c r="H27" i="47" s="1"/>
  <c r="E27" i="48"/>
  <c r="F27" i="48"/>
  <c r="H27" i="48" s="1"/>
  <c r="H27" i="32"/>
  <c r="E11" i="55"/>
  <c r="F11" i="55"/>
  <c r="I11" i="55"/>
  <c r="I24" i="55"/>
  <c r="F24" i="55"/>
  <c r="H24" i="55" s="1"/>
  <c r="E24" i="55"/>
  <c r="I23" i="55"/>
  <c r="F23" i="55"/>
  <c r="H23" i="55" s="1"/>
  <c r="E23" i="55"/>
  <c r="I22" i="55"/>
  <c r="F22" i="55"/>
  <c r="H22" i="55" s="1"/>
  <c r="E22" i="55"/>
  <c r="I21" i="55"/>
  <c r="F21" i="55"/>
  <c r="H21" i="55" s="1"/>
  <c r="E21" i="55"/>
  <c r="I20" i="55"/>
  <c r="I19" i="55"/>
  <c r="F19" i="55"/>
  <c r="H19" i="55" s="1"/>
  <c r="E19" i="55"/>
  <c r="I18" i="55"/>
  <c r="F18" i="55"/>
  <c r="H18" i="55" s="1"/>
  <c r="E18" i="55"/>
  <c r="I17" i="55"/>
  <c r="F17" i="55"/>
  <c r="H17" i="55" s="1"/>
  <c r="E17" i="55"/>
  <c r="I16" i="55"/>
  <c r="F16" i="55"/>
  <c r="H16" i="55" s="1"/>
  <c r="E16" i="55"/>
  <c r="I15" i="55"/>
  <c r="F15" i="55"/>
  <c r="H15" i="55" s="1"/>
  <c r="E15" i="55"/>
  <c r="I14" i="55"/>
  <c r="F14" i="55"/>
  <c r="H14" i="55" s="1"/>
  <c r="E14" i="55"/>
  <c r="I13" i="55"/>
  <c r="F13" i="55"/>
  <c r="H13" i="55" s="1"/>
  <c r="E13" i="55"/>
  <c r="I12" i="55"/>
  <c r="F12" i="55"/>
  <c r="H12" i="55" s="1"/>
  <c r="E12" i="55"/>
  <c r="D5" i="55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H12" i="40" l="1"/>
  <c r="H11" i="55"/>
  <c r="D6" i="55"/>
  <c r="D6" i="33"/>
  <c r="F23" i="51"/>
  <c r="E12" i="37"/>
  <c r="F12" i="37"/>
  <c r="E13" i="37"/>
  <c r="F13" i="37"/>
  <c r="E14" i="37"/>
  <c r="F14" i="37"/>
  <c r="E15" i="37"/>
  <c r="F15" i="37"/>
  <c r="E16" i="37"/>
  <c r="F16" i="37"/>
  <c r="E17" i="37"/>
  <c r="F17" i="37"/>
  <c r="E18" i="37"/>
  <c r="F18" i="37"/>
  <c r="E19" i="37"/>
  <c r="F19" i="37"/>
  <c r="E23" i="37"/>
  <c r="F23" i="37"/>
  <c r="E12" i="38"/>
  <c r="F12" i="38"/>
  <c r="E13" i="38"/>
  <c r="F13" i="38"/>
  <c r="E14" i="38"/>
  <c r="F14" i="38"/>
  <c r="E15" i="38"/>
  <c r="F15" i="38"/>
  <c r="E16" i="38"/>
  <c r="F16" i="38"/>
  <c r="E17" i="38"/>
  <c r="F17" i="38"/>
  <c r="E18" i="38"/>
  <c r="F18" i="38"/>
  <c r="E19" i="38"/>
  <c r="F19" i="38"/>
  <c r="D6" i="37" l="1"/>
  <c r="D6" i="38"/>
  <c r="I11" i="50"/>
  <c r="D5" i="33"/>
  <c r="I11" i="53" l="1"/>
  <c r="I11" i="47"/>
  <c r="I11" i="48"/>
  <c r="I11" i="52"/>
  <c r="E26" i="53"/>
  <c r="E24" i="53"/>
  <c r="E23" i="53"/>
  <c r="E22" i="53"/>
  <c r="E21" i="53"/>
  <c r="E25" i="53"/>
  <c r="E20" i="53"/>
  <c r="E19" i="53"/>
  <c r="E18" i="53"/>
  <c r="E17" i="53"/>
  <c r="E16" i="53"/>
  <c r="E15" i="53"/>
  <c r="E14" i="53"/>
  <c r="E13" i="53"/>
  <c r="E12" i="53"/>
  <c r="E11" i="53"/>
  <c r="E24" i="47"/>
  <c r="E23" i="47"/>
  <c r="E22" i="47"/>
  <c r="E21" i="47"/>
  <c r="E25" i="47"/>
  <c r="E20" i="47"/>
  <c r="E19" i="47"/>
  <c r="E18" i="47"/>
  <c r="E17" i="47"/>
  <c r="E16" i="47"/>
  <c r="E15" i="47"/>
  <c r="E14" i="47"/>
  <c r="E13" i="47"/>
  <c r="E12" i="47"/>
  <c r="E11" i="47"/>
  <c r="E18" i="48"/>
  <c r="E17" i="48"/>
  <c r="E16" i="48"/>
  <c r="E15" i="48"/>
  <c r="E14" i="48"/>
  <c r="E13" i="48"/>
  <c r="E12" i="48"/>
  <c r="E11" i="48"/>
  <c r="E19" i="51"/>
  <c r="E18" i="51"/>
  <c r="E17" i="51"/>
  <c r="E16" i="51"/>
  <c r="E15" i="51"/>
  <c r="E14" i="51"/>
  <c r="E13" i="51"/>
  <c r="E12" i="51"/>
  <c r="E11" i="50"/>
  <c r="E26" i="52"/>
  <c r="E24" i="52"/>
  <c r="E23" i="52"/>
  <c r="E22" i="52"/>
  <c r="E21" i="52"/>
  <c r="E25" i="52"/>
  <c r="E20" i="52"/>
  <c r="E19" i="52"/>
  <c r="E18" i="52"/>
  <c r="E17" i="52"/>
  <c r="E16" i="52"/>
  <c r="E15" i="52"/>
  <c r="E14" i="52"/>
  <c r="E13" i="52"/>
  <c r="E12" i="52"/>
  <c r="E11" i="52"/>
  <c r="E26" i="45"/>
  <c r="E24" i="45"/>
  <c r="E23" i="45"/>
  <c r="E22" i="45"/>
  <c r="E21" i="45"/>
  <c r="E25" i="45"/>
  <c r="E20" i="45"/>
  <c r="E19" i="45"/>
  <c r="E18" i="45"/>
  <c r="E17" i="45"/>
  <c r="E16" i="45"/>
  <c r="E15" i="45"/>
  <c r="E14" i="45"/>
  <c r="E13" i="45"/>
  <c r="E12" i="45"/>
  <c r="E11" i="45"/>
  <c r="E24" i="44"/>
  <c r="E23" i="44"/>
  <c r="E22" i="44"/>
  <c r="E21" i="44"/>
  <c r="E25" i="44"/>
  <c r="E20" i="44"/>
  <c r="E19" i="44"/>
  <c r="E18" i="44"/>
  <c r="E17" i="44"/>
  <c r="E16" i="44"/>
  <c r="E15" i="44"/>
  <c r="E14" i="44"/>
  <c r="E13" i="44"/>
  <c r="E12" i="44"/>
  <c r="E11" i="44"/>
  <c r="E11" i="32"/>
  <c r="E24" i="43"/>
  <c r="E23" i="43"/>
  <c r="E22" i="43"/>
  <c r="E21" i="43"/>
  <c r="E19" i="43"/>
  <c r="E18" i="43"/>
  <c r="E17" i="43"/>
  <c r="E16" i="43"/>
  <c r="E15" i="43"/>
  <c r="E14" i="43"/>
  <c r="E13" i="43"/>
  <c r="E12" i="43"/>
  <c r="E11" i="43"/>
  <c r="E24" i="31"/>
  <c r="E23" i="31"/>
  <c r="E22" i="31"/>
  <c r="E21" i="31"/>
  <c r="E19" i="31"/>
  <c r="E18" i="31"/>
  <c r="E17" i="31"/>
  <c r="E16" i="31"/>
  <c r="E15" i="31"/>
  <c r="E14" i="31"/>
  <c r="E13" i="31"/>
  <c r="E12" i="31"/>
  <c r="E24" i="41"/>
  <c r="E23" i="41"/>
  <c r="E22" i="41"/>
  <c r="E21" i="41"/>
  <c r="E19" i="41"/>
  <c r="E18" i="41"/>
  <c r="E17" i="41"/>
  <c r="E16" i="41"/>
  <c r="E15" i="41"/>
  <c r="E14" i="41"/>
  <c r="E13" i="41"/>
  <c r="E12" i="41"/>
  <c r="E24" i="40"/>
  <c r="E23" i="40"/>
  <c r="E21" i="40"/>
  <c r="E18" i="40"/>
  <c r="E15" i="40"/>
  <c r="E14" i="40"/>
  <c r="E13" i="40"/>
  <c r="E24" i="39"/>
  <c r="E23" i="39"/>
  <c r="E22" i="39"/>
  <c r="E21" i="39"/>
  <c r="E19" i="39"/>
  <c r="E18" i="39"/>
  <c r="E17" i="39"/>
  <c r="E16" i="39"/>
  <c r="E15" i="39"/>
  <c r="E14" i="39"/>
  <c r="E13" i="39"/>
  <c r="E12" i="39"/>
  <c r="E11" i="39"/>
  <c r="E23" i="36"/>
  <c r="E22" i="36"/>
  <c r="E19" i="36"/>
  <c r="E18" i="36"/>
  <c r="E17" i="36"/>
  <c r="E16" i="36"/>
  <c r="E15" i="36"/>
  <c r="E14" i="36"/>
  <c r="E13" i="36"/>
  <c r="E12" i="36"/>
  <c r="E11" i="36"/>
  <c r="E23" i="30"/>
  <c r="E22" i="30"/>
  <c r="E19" i="30"/>
  <c r="E18" i="30"/>
  <c r="E17" i="30"/>
  <c r="E16" i="30"/>
  <c r="E14" i="30"/>
  <c r="E13" i="30"/>
  <c r="E12" i="30"/>
  <c r="E11" i="30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F11" i="45"/>
  <c r="H11" i="45" s="1"/>
  <c r="I11" i="45"/>
  <c r="F12" i="45"/>
  <c r="H12" i="45" s="1"/>
  <c r="I12" i="45"/>
  <c r="F13" i="45"/>
  <c r="H13" i="45" s="1"/>
  <c r="I13" i="45"/>
  <c r="F14" i="45"/>
  <c r="H14" i="45" s="1"/>
  <c r="I14" i="45"/>
  <c r="F15" i="45"/>
  <c r="H15" i="45" s="1"/>
  <c r="I15" i="45"/>
  <c r="F16" i="45"/>
  <c r="H16" i="45" s="1"/>
  <c r="I16" i="45"/>
  <c r="F17" i="45"/>
  <c r="H17" i="45" s="1"/>
  <c r="I17" i="45"/>
  <c r="F18" i="45"/>
  <c r="H18" i="45" s="1"/>
  <c r="I18" i="45"/>
  <c r="F19" i="45"/>
  <c r="H19" i="45" s="1"/>
  <c r="I19" i="45"/>
  <c r="F20" i="45"/>
  <c r="H20" i="45" s="1"/>
  <c r="I20" i="45"/>
  <c r="F25" i="45"/>
  <c r="H25" i="45" s="1"/>
  <c r="I21" i="45"/>
  <c r="F21" i="45"/>
  <c r="I22" i="45"/>
  <c r="F22" i="45"/>
  <c r="I23" i="45"/>
  <c r="F23" i="45"/>
  <c r="H23" i="45" s="1"/>
  <c r="I24" i="45"/>
  <c r="F24" i="45"/>
  <c r="I25" i="45"/>
  <c r="F26" i="45"/>
  <c r="H26" i="45" s="1"/>
  <c r="I26" i="45"/>
  <c r="D6" i="45" l="1"/>
  <c r="H22" i="45"/>
  <c r="H21" i="45"/>
  <c r="H24" i="45"/>
  <c r="F11" i="52"/>
  <c r="F11" i="32"/>
  <c r="I11" i="32"/>
  <c r="F22" i="51"/>
  <c r="H23" i="51"/>
  <c r="I23" i="51"/>
  <c r="I20" i="51"/>
  <c r="F20" i="51"/>
  <c r="I21" i="51"/>
  <c r="F21" i="51"/>
  <c r="F17" i="51"/>
  <c r="H17" i="51" s="1"/>
  <c r="I17" i="51"/>
  <c r="F18" i="51"/>
  <c r="H18" i="51" s="1"/>
  <c r="I18" i="51"/>
  <c r="F15" i="51"/>
  <c r="H15" i="51" s="1"/>
  <c r="I15" i="51"/>
  <c r="F24" i="48"/>
  <c r="I25" i="48"/>
  <c r="F26" i="48"/>
  <c r="I26" i="48"/>
  <c r="F25" i="48"/>
  <c r="I21" i="48"/>
  <c r="F21" i="48"/>
  <c r="I22" i="48"/>
  <c r="F22" i="48"/>
  <c r="I23" i="48"/>
  <c r="F18" i="48"/>
  <c r="I18" i="48"/>
  <c r="F19" i="48"/>
  <c r="H19" i="48" s="1"/>
  <c r="I19" i="48"/>
  <c r="F16" i="48"/>
  <c r="H16" i="48" s="1"/>
  <c r="I16" i="48"/>
  <c r="F24" i="47"/>
  <c r="I25" i="47"/>
  <c r="F26" i="47"/>
  <c r="H26" i="47" s="1"/>
  <c r="I26" i="47"/>
  <c r="F25" i="47"/>
  <c r="I21" i="47"/>
  <c r="F21" i="47"/>
  <c r="I22" i="47"/>
  <c r="F22" i="47"/>
  <c r="I23" i="47"/>
  <c r="F18" i="47"/>
  <c r="H18" i="47" s="1"/>
  <c r="I18" i="47"/>
  <c r="F19" i="47"/>
  <c r="H19" i="47" s="1"/>
  <c r="I19" i="47"/>
  <c r="F16" i="47"/>
  <c r="H16" i="47" s="1"/>
  <c r="I16" i="47"/>
  <c r="F24" i="53"/>
  <c r="I25" i="53"/>
  <c r="F26" i="53"/>
  <c r="H26" i="53" s="1"/>
  <c r="I26" i="53"/>
  <c r="F25" i="53"/>
  <c r="I21" i="53"/>
  <c r="F21" i="53"/>
  <c r="I22" i="53"/>
  <c r="F22" i="53"/>
  <c r="I23" i="53"/>
  <c r="F18" i="53"/>
  <c r="H18" i="53" s="1"/>
  <c r="I18" i="53"/>
  <c r="F19" i="53"/>
  <c r="H19" i="53" s="1"/>
  <c r="I19" i="53"/>
  <c r="F16" i="53"/>
  <c r="H16" i="53" s="1"/>
  <c r="I16" i="53"/>
  <c r="F24" i="52"/>
  <c r="I25" i="52"/>
  <c r="F26" i="52"/>
  <c r="H26" i="52" s="1"/>
  <c r="I26" i="52"/>
  <c r="F25" i="52"/>
  <c r="I21" i="52"/>
  <c r="F21" i="52"/>
  <c r="I22" i="52"/>
  <c r="F22" i="52"/>
  <c r="I23" i="52"/>
  <c r="F18" i="52"/>
  <c r="H18" i="52" s="1"/>
  <c r="I18" i="52"/>
  <c r="F19" i="52"/>
  <c r="H19" i="52" s="1"/>
  <c r="I19" i="52"/>
  <c r="F16" i="52"/>
  <c r="H16" i="52" s="1"/>
  <c r="I16" i="52"/>
  <c r="F24" i="44"/>
  <c r="I25" i="44"/>
  <c r="F26" i="44"/>
  <c r="H26" i="44" s="1"/>
  <c r="I26" i="44"/>
  <c r="F25" i="44"/>
  <c r="I21" i="44"/>
  <c r="F21" i="44"/>
  <c r="I22" i="44"/>
  <c r="F22" i="44"/>
  <c r="I23" i="44"/>
  <c r="F18" i="44"/>
  <c r="H18" i="44" s="1"/>
  <c r="I18" i="44"/>
  <c r="F19" i="44"/>
  <c r="H19" i="44" s="1"/>
  <c r="I19" i="44"/>
  <c r="F16" i="44"/>
  <c r="H16" i="44" s="1"/>
  <c r="I16" i="44"/>
  <c r="I25" i="32"/>
  <c r="H26" i="32"/>
  <c r="I26" i="32"/>
  <c r="I21" i="32"/>
  <c r="I22" i="32"/>
  <c r="I23" i="32"/>
  <c r="H18" i="32"/>
  <c r="I18" i="32"/>
  <c r="H19" i="32"/>
  <c r="I19" i="32"/>
  <c r="H16" i="32"/>
  <c r="I16" i="32"/>
  <c r="F23" i="43"/>
  <c r="F24" i="43"/>
  <c r="H24" i="43" s="1"/>
  <c r="I24" i="43"/>
  <c r="I20" i="43"/>
  <c r="I21" i="43"/>
  <c r="F21" i="43"/>
  <c r="I22" i="43"/>
  <c r="H17" i="43"/>
  <c r="I17" i="43"/>
  <c r="F18" i="43"/>
  <c r="H18" i="43" s="1"/>
  <c r="I18" i="43"/>
  <c r="F15" i="43"/>
  <c r="H15" i="43" s="1"/>
  <c r="I15" i="43"/>
  <c r="F23" i="31"/>
  <c r="F24" i="31"/>
  <c r="H24" i="31" s="1"/>
  <c r="I24" i="31"/>
  <c r="I20" i="31"/>
  <c r="I21" i="31"/>
  <c r="F21" i="31"/>
  <c r="I22" i="31"/>
  <c r="F17" i="31"/>
  <c r="H17" i="31" s="1"/>
  <c r="I17" i="31"/>
  <c r="F18" i="31"/>
  <c r="H18" i="31" s="1"/>
  <c r="I18" i="31"/>
  <c r="F15" i="31"/>
  <c r="H15" i="31" s="1"/>
  <c r="I15" i="31"/>
  <c r="F23" i="41"/>
  <c r="F24" i="41"/>
  <c r="H24" i="41" s="1"/>
  <c r="I24" i="41"/>
  <c r="I20" i="41"/>
  <c r="I21" i="41"/>
  <c r="F21" i="41"/>
  <c r="I22" i="41"/>
  <c r="F17" i="41"/>
  <c r="H17" i="41" s="1"/>
  <c r="I17" i="41"/>
  <c r="F18" i="41"/>
  <c r="H18" i="41" s="1"/>
  <c r="I18" i="41"/>
  <c r="F15" i="41"/>
  <c r="H15" i="41" s="1"/>
  <c r="I15" i="41"/>
  <c r="F23" i="40"/>
  <c r="F24" i="40"/>
  <c r="H24" i="40" s="1"/>
  <c r="I24" i="40"/>
  <c r="I20" i="40"/>
  <c r="I21" i="40"/>
  <c r="F21" i="40"/>
  <c r="F18" i="40"/>
  <c r="H18" i="40" s="1"/>
  <c r="I18" i="40"/>
  <c r="F15" i="40"/>
  <c r="H15" i="40" s="1"/>
  <c r="I15" i="40"/>
  <c r="F23" i="39"/>
  <c r="F24" i="39"/>
  <c r="H24" i="39" s="1"/>
  <c r="I24" i="39"/>
  <c r="I20" i="39"/>
  <c r="I21" i="39"/>
  <c r="F21" i="39"/>
  <c r="I22" i="39"/>
  <c r="F17" i="39"/>
  <c r="H17" i="39" s="1"/>
  <c r="I17" i="39"/>
  <c r="F18" i="39"/>
  <c r="H18" i="39" s="1"/>
  <c r="I18" i="39"/>
  <c r="F15" i="39"/>
  <c r="H15" i="39" s="1"/>
  <c r="I15" i="39"/>
  <c r="H23" i="37"/>
  <c r="I23" i="37"/>
  <c r="I20" i="37"/>
  <c r="I21" i="37"/>
  <c r="I17" i="37"/>
  <c r="I18" i="37"/>
  <c r="I15" i="37"/>
  <c r="H23" i="38"/>
  <c r="I23" i="38"/>
  <c r="I20" i="38"/>
  <c r="I21" i="38"/>
  <c r="H17" i="38"/>
  <c r="I17" i="38"/>
  <c r="I18" i="38"/>
  <c r="I15" i="38"/>
  <c r="F22" i="36"/>
  <c r="F23" i="36"/>
  <c r="H23" i="36" s="1"/>
  <c r="I23" i="36"/>
  <c r="I20" i="36"/>
  <c r="H21" i="36"/>
  <c r="I21" i="36"/>
  <c r="F17" i="36"/>
  <c r="H17" i="36" s="1"/>
  <c r="I17" i="36"/>
  <c r="F18" i="36"/>
  <c r="H18" i="36" s="1"/>
  <c r="I18" i="36"/>
  <c r="F15" i="36"/>
  <c r="H15" i="36" s="1"/>
  <c r="I15" i="36"/>
  <c r="F22" i="30"/>
  <c r="F23" i="30"/>
  <c r="H23" i="30" s="1"/>
  <c r="I23" i="30"/>
  <c r="I20" i="30"/>
  <c r="H21" i="30"/>
  <c r="I21" i="30"/>
  <c r="F17" i="30"/>
  <c r="H17" i="30" s="1"/>
  <c r="I17" i="30"/>
  <c r="F18" i="30"/>
  <c r="H18" i="30" s="1"/>
  <c r="I18" i="30"/>
  <c r="I15" i="30"/>
  <c r="F23" i="54"/>
  <c r="F24" i="54"/>
  <c r="H24" i="54" s="1"/>
  <c r="I24" i="54"/>
  <c r="I20" i="54"/>
  <c r="F20" i="54"/>
  <c r="I21" i="54"/>
  <c r="F21" i="54"/>
  <c r="I22" i="54"/>
  <c r="F17" i="54"/>
  <c r="H17" i="54" s="1"/>
  <c r="I17" i="54"/>
  <c r="F18" i="54"/>
  <c r="H18" i="54" s="1"/>
  <c r="I18" i="54"/>
  <c r="F15" i="54"/>
  <c r="H15" i="54" s="1"/>
  <c r="I15" i="54"/>
  <c r="F23" i="29"/>
  <c r="F24" i="29"/>
  <c r="H24" i="29" s="1"/>
  <c r="I24" i="29"/>
  <c r="I20" i="29"/>
  <c r="F20" i="29"/>
  <c r="I21" i="29"/>
  <c r="F21" i="29"/>
  <c r="I22" i="29"/>
  <c r="F17" i="29"/>
  <c r="H17" i="29" s="1"/>
  <c r="I17" i="29"/>
  <c r="F18" i="29"/>
  <c r="H18" i="29" s="1"/>
  <c r="I18" i="29"/>
  <c r="F15" i="29"/>
  <c r="H15" i="29" s="1"/>
  <c r="I15" i="29"/>
  <c r="F23" i="34"/>
  <c r="F24" i="34"/>
  <c r="H24" i="34" s="1"/>
  <c r="I24" i="34"/>
  <c r="I20" i="34"/>
  <c r="F20" i="34"/>
  <c r="I21" i="34"/>
  <c r="F21" i="34"/>
  <c r="I22" i="34"/>
  <c r="F17" i="34"/>
  <c r="H17" i="34" s="1"/>
  <c r="I17" i="34"/>
  <c r="F18" i="34"/>
  <c r="H18" i="34" s="1"/>
  <c r="I18" i="34"/>
  <c r="F15" i="34"/>
  <c r="H15" i="34" s="1"/>
  <c r="I15" i="34"/>
  <c r="H24" i="33"/>
  <c r="I24" i="33"/>
  <c r="I20" i="33"/>
  <c r="I21" i="33"/>
  <c r="I22" i="33"/>
  <c r="H17" i="33"/>
  <c r="I17" i="33"/>
  <c r="H18" i="33"/>
  <c r="I18" i="33"/>
  <c r="H15" i="33"/>
  <c r="I15" i="33"/>
  <c r="H11" i="52" l="1"/>
  <c r="H11" i="32"/>
  <c r="H21" i="44"/>
  <c r="H21" i="53"/>
  <c r="H21" i="52"/>
  <c r="H21" i="32"/>
  <c r="H20" i="33"/>
  <c r="H20" i="34"/>
  <c r="H20" i="29"/>
  <c r="H21" i="41"/>
  <c r="H21" i="31"/>
  <c r="H21" i="43"/>
  <c r="H21" i="51"/>
  <c r="H25" i="53"/>
  <c r="H20" i="54"/>
  <c r="H20" i="51"/>
  <c r="H21" i="48"/>
  <c r="H18" i="48"/>
  <c r="H22" i="47"/>
  <c r="H21" i="47"/>
  <c r="H25" i="47"/>
  <c r="H22" i="53"/>
  <c r="H25" i="52"/>
  <c r="H22" i="52"/>
  <c r="H22" i="44"/>
  <c r="H25" i="44"/>
  <c r="H22" i="32"/>
  <c r="H25" i="32"/>
  <c r="H21" i="40"/>
  <c r="H21" i="39"/>
  <c r="H17" i="37"/>
  <c r="H21" i="54"/>
  <c r="H21" i="29"/>
  <c r="H21" i="34"/>
  <c r="H21" i="33"/>
  <c r="I23" i="54"/>
  <c r="F22" i="54"/>
  <c r="H23" i="54" s="1"/>
  <c r="I19" i="54"/>
  <c r="F19" i="54"/>
  <c r="H19" i="54" s="1"/>
  <c r="I16" i="54"/>
  <c r="F16" i="54"/>
  <c r="H16" i="54" s="1"/>
  <c r="I14" i="54"/>
  <c r="F14" i="54"/>
  <c r="H14" i="54" s="1"/>
  <c r="I13" i="54"/>
  <c r="F13" i="54"/>
  <c r="H13" i="54" s="1"/>
  <c r="I12" i="54"/>
  <c r="F12" i="54"/>
  <c r="H12" i="54" s="1"/>
  <c r="I11" i="54"/>
  <c r="F11" i="54"/>
  <c r="D5" i="54"/>
  <c r="H11" i="54" l="1"/>
  <c r="D6" i="54"/>
  <c r="H22" i="54"/>
  <c r="I22" i="51"/>
  <c r="I24" i="48"/>
  <c r="I24" i="47"/>
  <c r="I24" i="53"/>
  <c r="I24" i="52"/>
  <c r="I24" i="44"/>
  <c r="I24" i="32"/>
  <c r="I23" i="43"/>
  <c r="I23" i="31"/>
  <c r="I23" i="41"/>
  <c r="I23" i="40"/>
  <c r="I23" i="39"/>
  <c r="I22" i="37"/>
  <c r="I22" i="38"/>
  <c r="I22" i="36"/>
  <c r="I22" i="30"/>
  <c r="I23" i="29"/>
  <c r="I23" i="34"/>
  <c r="I23" i="33"/>
  <c r="F22" i="34" l="1"/>
  <c r="F22" i="29"/>
  <c r="H22" i="30"/>
  <c r="H22" i="36"/>
  <c r="F22" i="39"/>
  <c r="F22" i="41"/>
  <c r="F22" i="31"/>
  <c r="F22" i="43"/>
  <c r="F23" i="44"/>
  <c r="F23" i="52"/>
  <c r="F23" i="53"/>
  <c r="F23" i="47"/>
  <c r="F23" i="48"/>
  <c r="D5" i="44"/>
  <c r="D5" i="45"/>
  <c r="D5" i="52"/>
  <c r="D5" i="53"/>
  <c r="D5" i="47"/>
  <c r="D5" i="48"/>
  <c r="D5" i="32"/>
  <c r="D5" i="43"/>
  <c r="D5" i="29"/>
  <c r="D5" i="30"/>
  <c r="D5" i="36"/>
  <c r="D5" i="38"/>
  <c r="D5" i="37"/>
  <c r="D5" i="39"/>
  <c r="D5" i="40"/>
  <c r="D5" i="41"/>
  <c r="D5" i="31"/>
  <c r="D5" i="34"/>
  <c r="H22" i="51" l="1"/>
  <c r="H24" i="47"/>
  <c r="H23" i="47"/>
  <c r="H24" i="53"/>
  <c r="H23" i="53"/>
  <c r="H24" i="52"/>
  <c r="H23" i="52"/>
  <c r="H24" i="44"/>
  <c r="H23" i="44"/>
  <c r="H24" i="32"/>
  <c r="H23" i="32"/>
  <c r="H23" i="43"/>
  <c r="H22" i="43"/>
  <c r="H23" i="31"/>
  <c r="H22" i="31"/>
  <c r="H23" i="41"/>
  <c r="H22" i="41"/>
  <c r="H23" i="40"/>
  <c r="H23" i="39"/>
  <c r="H22" i="39"/>
  <c r="H22" i="37"/>
  <c r="H21" i="37"/>
  <c r="H22" i="38"/>
  <c r="H21" i="38"/>
  <c r="H23" i="29"/>
  <c r="H22" i="29"/>
  <c r="H23" i="34"/>
  <c r="H22" i="34"/>
  <c r="H23" i="33"/>
  <c r="H22" i="33"/>
  <c r="I20" i="53"/>
  <c r="F20" i="53"/>
  <c r="H20" i="53" s="1"/>
  <c r="I17" i="53"/>
  <c r="F17" i="53"/>
  <c r="H17" i="53" s="1"/>
  <c r="I15" i="53"/>
  <c r="F15" i="53"/>
  <c r="H15" i="53" s="1"/>
  <c r="I14" i="53"/>
  <c r="F14" i="53"/>
  <c r="H14" i="53" s="1"/>
  <c r="I13" i="53"/>
  <c r="F13" i="53"/>
  <c r="H13" i="53" s="1"/>
  <c r="I12" i="53"/>
  <c r="F12" i="53"/>
  <c r="H12" i="53" s="1"/>
  <c r="F11" i="53"/>
  <c r="I20" i="52"/>
  <c r="F20" i="52"/>
  <c r="H20" i="52" s="1"/>
  <c r="I17" i="52"/>
  <c r="F17" i="52"/>
  <c r="H17" i="52" s="1"/>
  <c r="I15" i="52"/>
  <c r="F15" i="52"/>
  <c r="H15" i="52" s="1"/>
  <c r="I14" i="52"/>
  <c r="F14" i="52"/>
  <c r="H14" i="52" s="1"/>
  <c r="I13" i="52"/>
  <c r="F13" i="52"/>
  <c r="H13" i="52" s="1"/>
  <c r="I12" i="52"/>
  <c r="F12" i="52"/>
  <c r="H11" i="53" l="1"/>
  <c r="D6" i="53"/>
  <c r="H12" i="52"/>
  <c r="D6" i="52"/>
  <c r="F11" i="44"/>
  <c r="F12" i="44"/>
  <c r="F13" i="44"/>
  <c r="F14" i="44"/>
  <c r="F15" i="44"/>
  <c r="F17" i="44"/>
  <c r="F20" i="44"/>
  <c r="F11" i="47"/>
  <c r="F12" i="47"/>
  <c r="H12" i="47" s="1"/>
  <c r="F13" i="47"/>
  <c r="F14" i="47"/>
  <c r="F15" i="47"/>
  <c r="F17" i="47"/>
  <c r="F20" i="47"/>
  <c r="F11" i="48"/>
  <c r="F12" i="48"/>
  <c r="F13" i="48"/>
  <c r="H24" i="48" s="1"/>
  <c r="F14" i="48"/>
  <c r="H23" i="48" s="1"/>
  <c r="F15" i="48"/>
  <c r="H22" i="48" s="1"/>
  <c r="F17" i="48"/>
  <c r="F20" i="48"/>
  <c r="H14" i="32"/>
  <c r="F13" i="34"/>
  <c r="F14" i="34"/>
  <c r="F16" i="34"/>
  <c r="F19" i="34"/>
  <c r="F12" i="29"/>
  <c r="F13" i="29"/>
  <c r="F14" i="29"/>
  <c r="F16" i="29"/>
  <c r="F19" i="29"/>
  <c r="F11" i="30"/>
  <c r="F12" i="30"/>
  <c r="F13" i="30"/>
  <c r="F14" i="30"/>
  <c r="F16" i="30"/>
  <c r="F19" i="30"/>
  <c r="F11" i="36"/>
  <c r="F12" i="36"/>
  <c r="F13" i="36"/>
  <c r="F14" i="36"/>
  <c r="F16" i="36"/>
  <c r="F19" i="36"/>
  <c r="H15" i="37"/>
  <c r="H18" i="37"/>
  <c r="H15" i="38"/>
  <c r="H18" i="38"/>
  <c r="F12" i="31"/>
  <c r="F13" i="31"/>
  <c r="F14" i="31"/>
  <c r="F16" i="31"/>
  <c r="F19" i="31"/>
  <c r="F11" i="39"/>
  <c r="F12" i="39"/>
  <c r="F13" i="39"/>
  <c r="F14" i="39"/>
  <c r="F16" i="39"/>
  <c r="F19" i="39"/>
  <c r="F13" i="40"/>
  <c r="D6" i="40" s="1"/>
  <c r="F14" i="40"/>
  <c r="F12" i="41"/>
  <c r="F13" i="41"/>
  <c r="F14" i="41"/>
  <c r="F16" i="41"/>
  <c r="F19" i="41"/>
  <c r="F11" i="43"/>
  <c r="F12" i="43"/>
  <c r="F13" i="43"/>
  <c r="F14" i="43"/>
  <c r="F19" i="43"/>
  <c r="F11" i="50"/>
  <c r="F12" i="51"/>
  <c r="F13" i="51"/>
  <c r="F14" i="51"/>
  <c r="F16" i="51"/>
  <c r="F19" i="51"/>
  <c r="D5" i="51"/>
  <c r="D6" i="48" l="1"/>
  <c r="H11" i="47"/>
  <c r="D6" i="47"/>
  <c r="D6" i="44"/>
  <c r="D6" i="32"/>
  <c r="H11" i="50"/>
  <c r="D6" i="50"/>
  <c r="H12" i="51"/>
  <c r="D6" i="51"/>
  <c r="D6" i="43"/>
  <c r="D6" i="31"/>
  <c r="D6" i="41"/>
  <c r="D6" i="39"/>
  <c r="D6" i="36"/>
  <c r="D6" i="30"/>
  <c r="D6" i="29"/>
  <c r="D6" i="34"/>
  <c r="H12" i="48"/>
  <c r="H25" i="48"/>
  <c r="H11" i="48"/>
  <c r="H26" i="48"/>
  <c r="I12" i="51"/>
  <c r="H13" i="51"/>
  <c r="I13" i="51"/>
  <c r="H14" i="51"/>
  <c r="I14" i="51"/>
  <c r="H16" i="51"/>
  <c r="I16" i="51"/>
  <c r="H19" i="51"/>
  <c r="I19" i="51"/>
  <c r="H11" i="43" l="1"/>
  <c r="I11" i="43"/>
  <c r="H12" i="43"/>
  <c r="I12" i="43"/>
  <c r="H13" i="43"/>
  <c r="I13" i="43"/>
  <c r="H14" i="43"/>
  <c r="I14" i="43"/>
  <c r="H16" i="43"/>
  <c r="I16" i="43"/>
  <c r="H19" i="43"/>
  <c r="I19" i="43"/>
  <c r="H12" i="41"/>
  <c r="I12" i="41"/>
  <c r="H13" i="41"/>
  <c r="I13" i="41"/>
  <c r="H14" i="41"/>
  <c r="I14" i="41"/>
  <c r="H16" i="41"/>
  <c r="I16" i="41"/>
  <c r="H19" i="41"/>
  <c r="I19" i="41"/>
  <c r="H13" i="40"/>
  <c r="I13" i="40"/>
  <c r="H14" i="40"/>
  <c r="I14" i="40"/>
  <c r="H11" i="39"/>
  <c r="I11" i="39"/>
  <c r="H12" i="39"/>
  <c r="I12" i="39"/>
  <c r="H13" i="39"/>
  <c r="I13" i="39"/>
  <c r="H14" i="39"/>
  <c r="I14" i="39"/>
  <c r="H16" i="39"/>
  <c r="I16" i="39"/>
  <c r="H19" i="39"/>
  <c r="I19" i="39"/>
  <c r="H12" i="31"/>
  <c r="I12" i="31"/>
  <c r="H13" i="31"/>
  <c r="I13" i="31"/>
  <c r="H14" i="31"/>
  <c r="I14" i="31"/>
  <c r="H16" i="31"/>
  <c r="I16" i="31"/>
  <c r="H19" i="31"/>
  <c r="I19" i="31"/>
  <c r="I19" i="38"/>
  <c r="H16" i="38"/>
  <c r="H19" i="38"/>
  <c r="H12" i="38"/>
  <c r="H13" i="38"/>
  <c r="H14" i="38"/>
  <c r="I19" i="37"/>
  <c r="H12" i="37"/>
  <c r="H13" i="37"/>
  <c r="H14" i="37"/>
  <c r="H16" i="37"/>
  <c r="H19" i="37"/>
  <c r="I19" i="36"/>
  <c r="H11" i="36"/>
  <c r="H12" i="36"/>
  <c r="H13" i="36"/>
  <c r="H14" i="36"/>
  <c r="H16" i="36"/>
  <c r="H19" i="36"/>
  <c r="I19" i="30"/>
  <c r="H11" i="30"/>
  <c r="H12" i="30"/>
  <c r="H13" i="30"/>
  <c r="H14" i="30"/>
  <c r="H16" i="30"/>
  <c r="H19" i="30"/>
  <c r="I12" i="29"/>
  <c r="I13" i="29"/>
  <c r="I14" i="29"/>
  <c r="I16" i="29"/>
  <c r="I19" i="29"/>
  <c r="H12" i="29"/>
  <c r="H13" i="29"/>
  <c r="H14" i="29"/>
  <c r="H16" i="29"/>
  <c r="H19" i="29"/>
  <c r="I13" i="34"/>
  <c r="I14" i="34"/>
  <c r="I16" i="34"/>
  <c r="I19" i="34"/>
  <c r="H13" i="34"/>
  <c r="H14" i="34"/>
  <c r="H16" i="34"/>
  <c r="H19" i="34"/>
  <c r="I20" i="47" l="1"/>
  <c r="I17" i="47"/>
  <c r="I15" i="47"/>
  <c r="I14" i="47"/>
  <c r="I13" i="47"/>
  <c r="I12" i="47"/>
  <c r="I20" i="48"/>
  <c r="I17" i="48"/>
  <c r="I15" i="48"/>
  <c r="I14" i="48"/>
  <c r="I13" i="48"/>
  <c r="I12" i="48"/>
  <c r="I20" i="44"/>
  <c r="I17" i="44"/>
  <c r="I15" i="44"/>
  <c r="I14" i="44"/>
  <c r="I13" i="44"/>
  <c r="I12" i="44"/>
  <c r="I11" i="44"/>
  <c r="I12" i="32"/>
  <c r="I13" i="32"/>
  <c r="I14" i="32"/>
  <c r="I15" i="32"/>
  <c r="I17" i="32"/>
  <c r="I20" i="32"/>
  <c r="H12" i="44" l="1"/>
  <c r="H11" i="44"/>
  <c r="H13" i="44"/>
  <c r="H14" i="44"/>
  <c r="H15" i="44"/>
  <c r="H17" i="44"/>
  <c r="H20" i="44"/>
  <c r="H13" i="47"/>
  <c r="H14" i="47"/>
  <c r="H15" i="47"/>
  <c r="H17" i="47"/>
  <c r="H20" i="47"/>
  <c r="H13" i="48"/>
  <c r="H14" i="48"/>
  <c r="H15" i="48"/>
  <c r="H17" i="48"/>
  <c r="H20" i="48"/>
  <c r="H12" i="32"/>
  <c r="H13" i="32"/>
  <c r="H15" i="32"/>
  <c r="H17" i="32"/>
  <c r="H20" i="32"/>
  <c r="I12" i="33"/>
  <c r="I13" i="33"/>
  <c r="I14" i="33"/>
  <c r="I16" i="33"/>
  <c r="I19" i="33"/>
  <c r="H12" i="33"/>
  <c r="H13" i="33"/>
  <c r="H14" i="33"/>
  <c r="H16" i="33"/>
  <c r="H19" i="33"/>
  <c r="I16" i="38" l="1"/>
  <c r="I14" i="38"/>
  <c r="I13" i="38"/>
  <c r="I12" i="38"/>
  <c r="I16" i="37"/>
  <c r="I14" i="37"/>
  <c r="I13" i="37"/>
  <c r="I12" i="37"/>
  <c r="I16" i="36"/>
  <c r="I14" i="36"/>
  <c r="I13" i="36"/>
  <c r="I12" i="36"/>
  <c r="I11" i="36"/>
  <c r="I16" i="30" l="1"/>
  <c r="I14" i="30"/>
  <c r="I13" i="30"/>
  <c r="I12" i="30"/>
  <c r="I11" i="30"/>
</calcChain>
</file>

<file path=xl/sharedStrings.xml><?xml version="1.0" encoding="utf-8"?>
<sst xmlns="http://schemas.openxmlformats.org/spreadsheetml/2006/main" count="404" uniqueCount="70">
  <si>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</si>
  <si>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</si>
  <si>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</si>
  <si>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</si>
  <si>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</si>
  <si>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</si>
  <si>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</si>
  <si>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</si>
  <si>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</si>
  <si>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SO2 stap 5</t>
  </si>
  <si>
    <t>NOx stap 2</t>
  </si>
  <si>
    <t>NOx stap 9</t>
  </si>
  <si>
    <t>O2 stap 1</t>
  </si>
  <si>
    <t>O2 stap 2</t>
  </si>
  <si>
    <t>O2 stap 3</t>
  </si>
  <si>
    <t>O2 stap 7</t>
  </si>
  <si>
    <t>O2 stap 8</t>
  </si>
  <si>
    <t>Vol%</t>
  </si>
  <si>
    <t>Resultaat</t>
  </si>
  <si>
    <t>Abs. Afw.
(tov ref.waarde)</t>
  </si>
  <si>
    <t>SO2 stap 4</t>
  </si>
  <si>
    <t>NOx stap 8</t>
  </si>
  <si>
    <t>O2 stap 6</t>
  </si>
  <si>
    <t>O2 stap 4</t>
  </si>
  <si>
    <t>CO stap 8</t>
  </si>
  <si>
    <t>SO2 stap 8</t>
  </si>
  <si>
    <t>Statistisch gemiddelde:</t>
  </si>
  <si>
    <t>Statistisch standaard afw. abs.:</t>
  </si>
  <si>
    <t>Statistisch standaard afw. rel.:</t>
  </si>
  <si>
    <t>SO2 stap 7</t>
  </si>
  <si>
    <t>NOx stap 1</t>
  </si>
  <si>
    <t>CO stap 7</t>
  </si>
  <si>
    <t>CO stap 6</t>
  </si>
  <si>
    <t>CO stap 3</t>
  </si>
  <si>
    <t>NOx stap 3</t>
  </si>
  <si>
    <t>NOx stap 7</t>
  </si>
  <si>
    <t xml:space="preserve"> </t>
  </si>
  <si>
    <t>CO2 stap 8</t>
  </si>
  <si>
    <t>CO2 stap 7</t>
  </si>
  <si>
    <t>263,2</t>
  </si>
  <si>
    <t>6,158</t>
  </si>
  <si>
    <t>41,04</t>
  </si>
  <si>
    <t>1,296</t>
  </si>
  <si>
    <t>130,5</t>
  </si>
  <si>
    <t>4,651</t>
  </si>
  <si>
    <t>83,56</t>
  </si>
  <si>
    <t>3,447</t>
  </si>
  <si>
    <t>55,08</t>
  </si>
  <si>
    <t>2,755</t>
  </si>
  <si>
    <t>121</t>
  </si>
  <si>
    <t>5,098</t>
  </si>
  <si>
    <t>199,9</t>
  </si>
  <si>
    <t>372,4</t>
  </si>
  <si>
    <t>13,9</t>
  </si>
  <si>
    <t>54,58</t>
  </si>
  <si>
    <t>3,184</t>
  </si>
  <si>
    <t>39,05</t>
  </si>
  <si>
    <t>4,911</t>
  </si>
  <si>
    <t>179,2</t>
  </si>
  <si>
    <t>8,749</t>
  </si>
  <si>
    <t>90,72</t>
  </si>
  <si>
    <t>4,304</t>
  </si>
  <si>
    <t>56,89</t>
  </si>
  <si>
    <t>4,449</t>
  </si>
  <si>
    <t>241,7</t>
  </si>
  <si>
    <t>5,751</t>
  </si>
  <si>
    <t>412</t>
  </si>
  <si>
    <t>9,068</t>
  </si>
  <si>
    <t>NG</t>
  </si>
  <si>
    <t>6,043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</si>
</sst>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%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167" fontId="5" fillId="2" borderId="0" xfId="5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9" fontId="5" fillId="2" borderId="0" xfId="5" applyNumberFormat="1" applyFont="1" applyFill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5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0" fontId="11" fillId="2" borderId="0" xfId="0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 applyProtection="1">
      <protection locked="0"/>
    </xf>
    <xf numFmtId="165" fontId="0" fillId="2" borderId="0" xfId="0" applyNumberFormat="1" applyFont="1" applyFill="1" applyBorder="1" applyAlignment="1" applyProtection="1">
      <protection locked="0"/>
    </xf>
    <xf numFmtId="2" fontId="3" fillId="2" borderId="0" xfId="5" applyNumberFormat="1" applyFont="1" applyFill="1" applyBorder="1" applyAlignment="1" applyProtection="1">
      <protection locked="0"/>
    </xf>
    <xf numFmtId="0" fontId="0" fillId="2" borderId="0" xfId="0" applyFont="1" applyFill="1" applyBorder="1" applyAlignment="1"/>
    <xf numFmtId="0" fontId="12" fillId="0" borderId="1" xfId="0" applyFont="1" applyFill="1" applyBorder="1" applyAlignment="1" applyProtection="1"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quotePrefix="1" applyFont="1" applyFill="1" applyBorder="1" applyAlignment="1">
      <alignment horizontal="center"/>
    </xf>
    <xf numFmtId="0" fontId="12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2" fontId="12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center"/>
      <protection locked="0"/>
    </xf>
    <xf numFmtId="165" fontId="13" fillId="2" borderId="0" xfId="0" applyNumberFormat="1" applyFont="1" applyFill="1" applyBorder="1" applyAlignment="1" applyProtection="1">
      <alignment horizontal="center"/>
      <protection locked="0"/>
    </xf>
    <xf numFmtId="2" fontId="13" fillId="2" borderId="0" xfId="5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3</a:t>
            </a:r>
            <a:endParaRPr lang="nl-B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245222222222223E-2"/>
          <c:y val="0.1625513888888889"/>
          <c:w val="0.80573777777777777"/>
          <c:h val="0.68837638888888886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3'!$H$11:$H$28</c:f>
              <c:numCache>
                <c:formatCode>0.000</c:formatCode>
                <c:ptCount val="18"/>
                <c:pt idx="0">
                  <c:v>1.0338049469896806</c:v>
                </c:pt>
                <c:pt idx="1">
                  <c:v>0.99537353632091941</c:v>
                </c:pt>
                <c:pt idx="2">
                  <c:v>0.98384411312029085</c:v>
                </c:pt>
                <c:pt idx="3">
                  <c:v>0.99537353632091941</c:v>
                </c:pt>
                <c:pt idx="4">
                  <c:v>0.94925584351840575</c:v>
                </c:pt>
                <c:pt idx="5">
                  <c:v>0.9915303952540433</c:v>
                </c:pt>
                <c:pt idx="6">
                  <c:v>1.0299618059228046</c:v>
                </c:pt>
                <c:pt idx="7">
                  <c:v>1.0107461005884237</c:v>
                </c:pt>
                <c:pt idx="8">
                  <c:v>1.0184323827221762</c:v>
                </c:pt>
                <c:pt idx="9">
                  <c:v>1.0030598184546715</c:v>
                </c:pt>
                <c:pt idx="10">
                  <c:v>1.0261186648559284</c:v>
                </c:pt>
                <c:pt idx="11">
                  <c:v>1.0145892416553002</c:v>
                </c:pt>
                <c:pt idx="12">
                  <c:v>1.0799226397921944</c:v>
                </c:pt>
                <c:pt idx="13">
                  <c:v>0.98768725418716696</c:v>
                </c:pt>
                <c:pt idx="14">
                  <c:v>1.0376480880565568</c:v>
                </c:pt>
                <c:pt idx="15">
                  <c:v>1.0145892416553002</c:v>
                </c:pt>
                <c:pt idx="16">
                  <c:v>1.0030598184546715</c:v>
                </c:pt>
                <c:pt idx="17">
                  <c:v>1.0376480880565568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3'!$I$11:$I$28</c:f>
              <c:numCache>
                <c:formatCode>0.00</c:formatCode>
                <c:ptCount val="18"/>
                <c:pt idx="0">
                  <c:v>1.0115147288017992</c:v>
                </c:pt>
                <c:pt idx="1">
                  <c:v>1.0115147288017992</c:v>
                </c:pt>
                <c:pt idx="2">
                  <c:v>1.0115147288017992</c:v>
                </c:pt>
                <c:pt idx="3">
                  <c:v>1.0115147288017992</c:v>
                </c:pt>
                <c:pt idx="4">
                  <c:v>1.0115147288017992</c:v>
                </c:pt>
                <c:pt idx="5">
                  <c:v>1.0115147288017992</c:v>
                </c:pt>
                <c:pt idx="6">
                  <c:v>1.0115147288017992</c:v>
                </c:pt>
                <c:pt idx="7">
                  <c:v>1.0115147288017992</c:v>
                </c:pt>
                <c:pt idx="8">
                  <c:v>1.0115147288017992</c:v>
                </c:pt>
                <c:pt idx="9">
                  <c:v>1.0115147288017992</c:v>
                </c:pt>
                <c:pt idx="10">
                  <c:v>1.0115147288017992</c:v>
                </c:pt>
                <c:pt idx="11">
                  <c:v>1.0115147288017992</c:v>
                </c:pt>
                <c:pt idx="12">
                  <c:v>1.0115147288017992</c:v>
                </c:pt>
                <c:pt idx="13">
                  <c:v>1.0115147288017992</c:v>
                </c:pt>
                <c:pt idx="14">
                  <c:v>1.0115147288017992</c:v>
                </c:pt>
                <c:pt idx="15">
                  <c:v>1.0115147288017992</c:v>
                </c:pt>
                <c:pt idx="16">
                  <c:v>1.0115147288017992</c:v>
                </c:pt>
                <c:pt idx="17">
                  <c:v>1.0115147288017992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5248"/>
        <c:axId val="362487168"/>
      </c:lineChart>
      <c:catAx>
        <c:axId val="3624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362487168"/>
        <c:crosses val="autoZero"/>
        <c:auto val="1"/>
        <c:lblAlgn val="ctr"/>
        <c:lblOffset val="100"/>
        <c:noMultiLvlLbl val="1"/>
      </c:catAx>
      <c:valAx>
        <c:axId val="36248716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485248"/>
        <c:crosses val="autoZero"/>
        <c:crossBetween val="midCat"/>
        <c:majorUnit val="2.0000000000000004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1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1'!$C$11:$C$28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1'!$H$11:$H$28</c:f>
              <c:numCache>
                <c:formatCode>0.000</c:formatCode>
                <c:ptCount val="18"/>
                <c:pt idx="0">
                  <c:v>1.131159362857588</c:v>
                </c:pt>
                <c:pt idx="1">
                  <c:v>1.2170702005429743</c:v>
                </c:pt>
                <c:pt idx="2">
                  <c:v>1.0853402494253817</c:v>
                </c:pt>
                <c:pt idx="3">
                  <c:v>1.0710217764778174</c:v>
                </c:pt>
                <c:pt idx="4">
                  <c:v>1.0509759143512274</c:v>
                </c:pt>
                <c:pt idx="5">
                  <c:v>1.0796128602463562</c:v>
                </c:pt>
                <c:pt idx="6">
                  <c:v>1.0252026630456113</c:v>
                </c:pt>
                <c:pt idx="7">
                  <c:v>1.0223389684560984</c:v>
                </c:pt>
                <c:pt idx="8">
                  <c:v>1.1053861115519721</c:v>
                </c:pt>
                <c:pt idx="10">
                  <c:v>1.03379374681415</c:v>
                </c:pt>
                <c:pt idx="11">
                  <c:v>1.0796128602463562</c:v>
                </c:pt>
                <c:pt idx="12">
                  <c:v>1.3172995111759251</c:v>
                </c:pt>
                <c:pt idx="13">
                  <c:v>0.98224724420291809</c:v>
                </c:pt>
                <c:pt idx="14">
                  <c:v>1.3774370975556958</c:v>
                </c:pt>
                <c:pt idx="15">
                  <c:v>1.1168408899100235</c:v>
                </c:pt>
                <c:pt idx="16">
                  <c:v>0.94501921453925064</c:v>
                </c:pt>
                <c:pt idx="17">
                  <c:v>1.2915262598703092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1'!$C$11:$C$28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1'!$I$11:$I$28</c:f>
              <c:numCache>
                <c:formatCode>0.00</c:formatCode>
                <c:ptCount val="18"/>
                <c:pt idx="0">
                  <c:v>1.1182727372047798</c:v>
                </c:pt>
                <c:pt idx="1">
                  <c:v>1.1182727372047798</c:v>
                </c:pt>
                <c:pt idx="2">
                  <c:v>1.1182727372047798</c:v>
                </c:pt>
                <c:pt idx="3">
                  <c:v>1.1182727372047798</c:v>
                </c:pt>
                <c:pt idx="4">
                  <c:v>1.1182727372047798</c:v>
                </c:pt>
                <c:pt idx="5">
                  <c:v>1.1182727372047798</c:v>
                </c:pt>
                <c:pt idx="6">
                  <c:v>1.1182727372047798</c:v>
                </c:pt>
                <c:pt idx="7">
                  <c:v>1.1182727372047798</c:v>
                </c:pt>
                <c:pt idx="8">
                  <c:v>1.1182727372047798</c:v>
                </c:pt>
                <c:pt idx="9">
                  <c:v>1.1182727372047798</c:v>
                </c:pt>
                <c:pt idx="10">
                  <c:v>1.1182727372047798</c:v>
                </c:pt>
                <c:pt idx="11">
                  <c:v>1.1182727372047798</c:v>
                </c:pt>
                <c:pt idx="12">
                  <c:v>1.1182727372047798</c:v>
                </c:pt>
                <c:pt idx="13">
                  <c:v>1.1182727372047798</c:v>
                </c:pt>
                <c:pt idx="14">
                  <c:v>1.1182727372047798</c:v>
                </c:pt>
                <c:pt idx="15">
                  <c:v>1.1182727372047798</c:v>
                </c:pt>
                <c:pt idx="16">
                  <c:v>1.1182727372047798</c:v>
                </c:pt>
                <c:pt idx="17">
                  <c:v>1.1182727372047798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91040"/>
        <c:axId val="365992960"/>
      </c:lineChart>
      <c:catAx>
        <c:axId val="3659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992960"/>
        <c:crosses val="autoZero"/>
        <c:auto val="1"/>
        <c:lblAlgn val="ctr"/>
        <c:lblOffset val="100"/>
        <c:noMultiLvlLbl val="0"/>
      </c:catAx>
      <c:valAx>
        <c:axId val="365992960"/>
        <c:scaling>
          <c:orientation val="minMax"/>
          <c:max val="1.4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91040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2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2'!$H$11:$H$28</c:f>
              <c:numCache>
                <c:formatCode>0.000</c:formatCode>
                <c:ptCount val="18"/>
                <c:pt idx="0">
                  <c:v>0.99030160120829214</c:v>
                </c:pt>
                <c:pt idx="1">
                  <c:v>1.0468902641344802</c:v>
                </c:pt>
                <c:pt idx="2">
                  <c:v>0.97898386862305442</c:v>
                </c:pt>
                <c:pt idx="3">
                  <c:v>1.0468902641344802</c:v>
                </c:pt>
                <c:pt idx="4">
                  <c:v>1.0412313978418615</c:v>
                </c:pt>
                <c:pt idx="5">
                  <c:v>0.97332500233043562</c:v>
                </c:pt>
                <c:pt idx="6">
                  <c:v>0.95068953715996041</c:v>
                </c:pt>
                <c:pt idx="7">
                  <c:v>0.98464273491567322</c:v>
                </c:pt>
                <c:pt idx="8">
                  <c:v>1.0072782000861487</c:v>
                </c:pt>
                <c:pt idx="10">
                  <c:v>1.0185959326713863</c:v>
                </c:pt>
                <c:pt idx="11">
                  <c:v>1.0695257293049556</c:v>
                </c:pt>
                <c:pt idx="12">
                  <c:v>1.0582079967197178</c:v>
                </c:pt>
                <c:pt idx="13">
                  <c:v>0.96200726974519812</c:v>
                </c:pt>
                <c:pt idx="14">
                  <c:v>0.99030160120829214</c:v>
                </c:pt>
                <c:pt idx="15">
                  <c:v>1.0751845955975743</c:v>
                </c:pt>
                <c:pt idx="16">
                  <c:v>0.96200726974519812</c:v>
                </c:pt>
                <c:pt idx="17">
                  <c:v>1.080843461890193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2'!$I$11:$I$28</c:f>
              <c:numCache>
                <c:formatCode>0.00</c:formatCode>
                <c:ptCount val="18"/>
                <c:pt idx="0">
                  <c:v>1.014068839637291</c:v>
                </c:pt>
                <c:pt idx="1">
                  <c:v>1.014068839637291</c:v>
                </c:pt>
                <c:pt idx="2">
                  <c:v>1.014068839637291</c:v>
                </c:pt>
                <c:pt idx="3">
                  <c:v>1.014068839637291</c:v>
                </c:pt>
                <c:pt idx="4">
                  <c:v>1.014068839637291</c:v>
                </c:pt>
                <c:pt idx="5">
                  <c:v>1.014068839637291</c:v>
                </c:pt>
                <c:pt idx="6">
                  <c:v>1.014068839637291</c:v>
                </c:pt>
                <c:pt idx="7">
                  <c:v>1.014068839637291</c:v>
                </c:pt>
                <c:pt idx="8">
                  <c:v>1.014068839637291</c:v>
                </c:pt>
                <c:pt idx="9">
                  <c:v>1.014068839637291</c:v>
                </c:pt>
                <c:pt idx="10">
                  <c:v>1.014068839637291</c:v>
                </c:pt>
                <c:pt idx="11">
                  <c:v>1.014068839637291</c:v>
                </c:pt>
                <c:pt idx="12">
                  <c:v>1.014068839637291</c:v>
                </c:pt>
                <c:pt idx="13">
                  <c:v>1.014068839637291</c:v>
                </c:pt>
                <c:pt idx="14">
                  <c:v>1.014068839637291</c:v>
                </c:pt>
                <c:pt idx="15">
                  <c:v>1.014068839637291</c:v>
                </c:pt>
                <c:pt idx="16">
                  <c:v>1.014068839637291</c:v>
                </c:pt>
                <c:pt idx="17">
                  <c:v>1.014068839637291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28384"/>
        <c:axId val="364530304"/>
      </c:lineChart>
      <c:catAx>
        <c:axId val="364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530304"/>
        <c:crosses val="autoZero"/>
        <c:auto val="1"/>
        <c:lblAlgn val="ctr"/>
        <c:lblOffset val="100"/>
        <c:noMultiLvlLbl val="0"/>
      </c:catAx>
      <c:valAx>
        <c:axId val="364530304"/>
        <c:scaling>
          <c:orientation val="minMax"/>
          <c:max val="1.11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528384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3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3'!$H$11:$H$28</c:f>
              <c:numCache>
                <c:formatCode>0.000</c:formatCode>
                <c:ptCount val="18"/>
                <c:pt idx="0">
                  <c:v>0.96172028047733338</c:v>
                </c:pt>
                <c:pt idx="1">
                  <c:v>1.016738603159103</c:v>
                </c:pt>
                <c:pt idx="2">
                  <c:v>0.97382431146732262</c:v>
                </c:pt>
                <c:pt idx="3">
                  <c:v>1.03654519932454</c:v>
                </c:pt>
                <c:pt idx="4">
                  <c:v>1.0332440999636339</c:v>
                </c:pt>
                <c:pt idx="5">
                  <c:v>0.94961624948734391</c:v>
                </c:pt>
                <c:pt idx="6">
                  <c:v>0.97822577728186433</c:v>
                </c:pt>
                <c:pt idx="7">
                  <c:v>1.0376455657781753</c:v>
                </c:pt>
                <c:pt idx="8">
                  <c:v>1.0068353050763843</c:v>
                </c:pt>
                <c:pt idx="10">
                  <c:v>0.98702870891094729</c:v>
                </c:pt>
                <c:pt idx="11">
                  <c:v>1.0673554600263311</c:v>
                </c:pt>
                <c:pt idx="12">
                  <c:v>1.0123371373445615</c:v>
                </c:pt>
                <c:pt idx="13">
                  <c:v>0.93971295140462563</c:v>
                </c:pt>
                <c:pt idx="14">
                  <c:v>0.94081331785826083</c:v>
                </c:pt>
                <c:pt idx="15">
                  <c:v>1.0013334728082075</c:v>
                </c:pt>
                <c:pt idx="16">
                  <c:v>0.95731881466279178</c:v>
                </c:pt>
                <c:pt idx="17">
                  <c:v>1.1553847763171625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3'!$I$11:$I$28</c:f>
              <c:numCache>
                <c:formatCode>0.00</c:formatCode>
                <c:ptCount val="18"/>
                <c:pt idx="0">
                  <c:v>0.99825244673802838</c:v>
                </c:pt>
                <c:pt idx="1">
                  <c:v>0.99825244673802838</c:v>
                </c:pt>
                <c:pt idx="2">
                  <c:v>0.99825244673802838</c:v>
                </c:pt>
                <c:pt idx="3">
                  <c:v>0.99825244673802838</c:v>
                </c:pt>
                <c:pt idx="4">
                  <c:v>0.99825244673802838</c:v>
                </c:pt>
                <c:pt idx="5">
                  <c:v>0.99825244673802838</c:v>
                </c:pt>
                <c:pt idx="6">
                  <c:v>0.99825244673802838</c:v>
                </c:pt>
                <c:pt idx="7">
                  <c:v>0.99825244673802838</c:v>
                </c:pt>
                <c:pt idx="8">
                  <c:v>0.99825244673802838</c:v>
                </c:pt>
                <c:pt idx="9">
                  <c:v>0.99825244673802838</c:v>
                </c:pt>
                <c:pt idx="10">
                  <c:v>0.99825244673802838</c:v>
                </c:pt>
                <c:pt idx="11">
                  <c:v>0.99825244673802838</c:v>
                </c:pt>
                <c:pt idx="12">
                  <c:v>0.99825244673802838</c:v>
                </c:pt>
                <c:pt idx="13">
                  <c:v>0.99825244673802838</c:v>
                </c:pt>
                <c:pt idx="14">
                  <c:v>0.99825244673802838</c:v>
                </c:pt>
                <c:pt idx="15">
                  <c:v>0.99825244673802838</c:v>
                </c:pt>
                <c:pt idx="16">
                  <c:v>0.99825244673802838</c:v>
                </c:pt>
                <c:pt idx="17">
                  <c:v>0.99825244673802838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85472"/>
        <c:axId val="365787392"/>
      </c:lineChart>
      <c:catAx>
        <c:axId val="3657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787392"/>
        <c:crosses val="autoZero"/>
        <c:auto val="1"/>
        <c:lblAlgn val="ctr"/>
        <c:lblOffset val="100"/>
        <c:noMultiLvlLbl val="0"/>
      </c:catAx>
      <c:valAx>
        <c:axId val="365787392"/>
        <c:scaling>
          <c:orientation val="minMax"/>
          <c:max val="1.2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785472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7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7'!$H$11:$H$28</c:f>
              <c:numCache>
                <c:formatCode>0.000</c:formatCode>
                <c:ptCount val="18"/>
                <c:pt idx="0">
                  <c:v>0.96880581836491186</c:v>
                </c:pt>
                <c:pt idx="1">
                  <c:v>1.0143554590113635</c:v>
                </c:pt>
                <c:pt idx="2">
                  <c:v>0.9705577276205446</c:v>
                </c:pt>
                <c:pt idx="3">
                  <c:v>1.0441379163571203</c:v>
                </c:pt>
                <c:pt idx="4">
                  <c:v>1.0791761014697754</c:v>
                </c:pt>
                <c:pt idx="5">
                  <c:v>0.93902336101915518</c:v>
                </c:pt>
                <c:pt idx="6">
                  <c:v>0.97581345538744302</c:v>
                </c:pt>
                <c:pt idx="7">
                  <c:v>1.0476417348683857</c:v>
                </c:pt>
                <c:pt idx="8">
                  <c:v>0.93902336101915518</c:v>
                </c:pt>
                <c:pt idx="10">
                  <c:v>0.94252717953042064</c:v>
                </c:pt>
                <c:pt idx="11">
                  <c:v>1.238599843732356</c:v>
                </c:pt>
                <c:pt idx="12">
                  <c:v>1.0686646459359788</c:v>
                </c:pt>
                <c:pt idx="13">
                  <c:v>0.92325617771846036</c:v>
                </c:pt>
                <c:pt idx="14">
                  <c:v>0.89347372037270356</c:v>
                </c:pt>
                <c:pt idx="15">
                  <c:v>0.96355009059801366</c:v>
                </c:pt>
                <c:pt idx="16">
                  <c:v>0.94603099804168622</c:v>
                </c:pt>
                <c:pt idx="17">
                  <c:v>1.292909030656971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7'!$I$11:$I$28</c:f>
              <c:numCache>
                <c:formatCode>0.00</c:formatCode>
                <c:ptCount val="18"/>
                <c:pt idx="0">
                  <c:v>0.99666117552947275</c:v>
                </c:pt>
                <c:pt idx="1">
                  <c:v>0.99666117552947275</c:v>
                </c:pt>
                <c:pt idx="2">
                  <c:v>0.99666117552947275</c:v>
                </c:pt>
                <c:pt idx="3">
                  <c:v>0.99666117552947275</c:v>
                </c:pt>
                <c:pt idx="4">
                  <c:v>0.99666117552947275</c:v>
                </c:pt>
                <c:pt idx="5">
                  <c:v>0.99666117552947275</c:v>
                </c:pt>
                <c:pt idx="6">
                  <c:v>0.99666117552947275</c:v>
                </c:pt>
                <c:pt idx="7">
                  <c:v>0.99666117552947275</c:v>
                </c:pt>
                <c:pt idx="8">
                  <c:v>0.99666117552947275</c:v>
                </c:pt>
                <c:pt idx="9">
                  <c:v>0.99666117552947275</c:v>
                </c:pt>
                <c:pt idx="10">
                  <c:v>0.99666117552947275</c:v>
                </c:pt>
                <c:pt idx="11">
                  <c:v>0.99666117552947275</c:v>
                </c:pt>
                <c:pt idx="12">
                  <c:v>0.99666117552947275</c:v>
                </c:pt>
                <c:pt idx="13">
                  <c:v>0.99666117552947275</c:v>
                </c:pt>
                <c:pt idx="14">
                  <c:v>0.99666117552947275</c:v>
                </c:pt>
                <c:pt idx="15">
                  <c:v>0.99666117552947275</c:v>
                </c:pt>
                <c:pt idx="16">
                  <c:v>0.99666117552947275</c:v>
                </c:pt>
                <c:pt idx="17">
                  <c:v>0.99666117552947275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8336"/>
        <c:axId val="365840256"/>
      </c:lineChart>
      <c:catAx>
        <c:axId val="3658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840256"/>
        <c:crosses val="autoZero"/>
        <c:auto val="1"/>
        <c:lblAlgn val="ctr"/>
        <c:lblOffset val="100"/>
        <c:noMultiLvlLbl val="0"/>
      </c:catAx>
      <c:valAx>
        <c:axId val="365840256"/>
        <c:scaling>
          <c:orientation val="minMax"/>
          <c:max val="1.3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838336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8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8'!$H$11:$H$28</c:f>
              <c:numCache>
                <c:formatCode>0.000</c:formatCode>
                <c:ptCount val="18"/>
                <c:pt idx="0">
                  <c:v>0.9910642555177458</c:v>
                </c:pt>
                <c:pt idx="1">
                  <c:v>0.99521096788392882</c:v>
                </c:pt>
                <c:pt idx="2">
                  <c:v>0.99521096788392882</c:v>
                </c:pt>
                <c:pt idx="3">
                  <c:v>1.0200912420810271</c:v>
                </c:pt>
                <c:pt idx="4">
                  <c:v>1.0366780915457592</c:v>
                </c:pt>
                <c:pt idx="5">
                  <c:v>0.98691754315156277</c:v>
                </c:pt>
                <c:pt idx="6">
                  <c:v>0.99521096788392882</c:v>
                </c:pt>
                <c:pt idx="7">
                  <c:v>1.011797817348661</c:v>
                </c:pt>
                <c:pt idx="8">
                  <c:v>0.98691754315156277</c:v>
                </c:pt>
                <c:pt idx="10">
                  <c:v>0.99521096788392882</c:v>
                </c:pt>
                <c:pt idx="11">
                  <c:v>1.011797817348661</c:v>
                </c:pt>
                <c:pt idx="12">
                  <c:v>1.0283846668133931</c:v>
                </c:pt>
                <c:pt idx="13">
                  <c:v>0.96618398132064753</c:v>
                </c:pt>
                <c:pt idx="14">
                  <c:v>0.96618398132064753</c:v>
                </c:pt>
                <c:pt idx="15">
                  <c:v>1.003504392616295</c:v>
                </c:pt>
                <c:pt idx="16">
                  <c:v>1.011797817348661</c:v>
                </c:pt>
                <c:pt idx="17">
                  <c:v>1.0781452152075897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8'!$I$11:$I$28</c:f>
              <c:numCache>
                <c:formatCode>0.00</c:formatCode>
                <c:ptCount val="18"/>
                <c:pt idx="0">
                  <c:v>1.0022603789064399</c:v>
                </c:pt>
                <c:pt idx="1">
                  <c:v>1.0022603789064399</c:v>
                </c:pt>
                <c:pt idx="2">
                  <c:v>1.0022603789064399</c:v>
                </c:pt>
                <c:pt idx="3">
                  <c:v>1.0022603789064399</c:v>
                </c:pt>
                <c:pt idx="4">
                  <c:v>1.0022603789064399</c:v>
                </c:pt>
                <c:pt idx="5">
                  <c:v>1.0022603789064399</c:v>
                </c:pt>
                <c:pt idx="6">
                  <c:v>1.0022603789064399</c:v>
                </c:pt>
                <c:pt idx="7">
                  <c:v>1.0022603789064399</c:v>
                </c:pt>
                <c:pt idx="8">
                  <c:v>1.0022603789064399</c:v>
                </c:pt>
                <c:pt idx="9">
                  <c:v>1.0022603789064399</c:v>
                </c:pt>
                <c:pt idx="10">
                  <c:v>1.0022603789064399</c:v>
                </c:pt>
                <c:pt idx="11">
                  <c:v>1.0022603789064399</c:v>
                </c:pt>
                <c:pt idx="12">
                  <c:v>1.0022603789064399</c:v>
                </c:pt>
                <c:pt idx="13">
                  <c:v>1.0022603789064399</c:v>
                </c:pt>
                <c:pt idx="14">
                  <c:v>1.0022603789064399</c:v>
                </c:pt>
                <c:pt idx="15">
                  <c:v>1.0022603789064399</c:v>
                </c:pt>
                <c:pt idx="16">
                  <c:v>1.0022603789064399</c:v>
                </c:pt>
                <c:pt idx="17">
                  <c:v>1.0022603789064399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03232"/>
        <c:axId val="365917696"/>
      </c:lineChart>
      <c:catAx>
        <c:axId val="365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917696"/>
        <c:crosses val="autoZero"/>
        <c:auto val="1"/>
        <c:lblAlgn val="ctr"/>
        <c:lblOffset val="100"/>
        <c:noMultiLvlLbl val="1"/>
      </c:catAx>
      <c:valAx>
        <c:axId val="365917696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0323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9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'NOx stap 9'!$C$11:$C$28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9'!$H$11:$H$28</c:f>
              <c:numCache>
                <c:formatCode>0.000</c:formatCode>
                <c:ptCount val="18"/>
                <c:pt idx="0">
                  <c:v>0.99868131562974904</c:v>
                </c:pt>
                <c:pt idx="1">
                  <c:v>1.008496365414808</c:v>
                </c:pt>
                <c:pt idx="2">
                  <c:v>1.0158576527536023</c:v>
                </c:pt>
                <c:pt idx="3">
                  <c:v>1.008496365414808</c:v>
                </c:pt>
                <c:pt idx="4">
                  <c:v>1.0060426029685434</c:v>
                </c:pt>
                <c:pt idx="5">
                  <c:v>1.0183114151998671</c:v>
                </c:pt>
                <c:pt idx="6">
                  <c:v>1.0158576527536023</c:v>
                </c:pt>
                <c:pt idx="7">
                  <c:v>1.0256727025386612</c:v>
                </c:pt>
                <c:pt idx="8">
                  <c:v>0.96432864138204277</c:v>
                </c:pt>
                <c:pt idx="10">
                  <c:v>1.0354877523237203</c:v>
                </c:pt>
                <c:pt idx="11">
                  <c:v>1.0207651776461319</c:v>
                </c:pt>
                <c:pt idx="12">
                  <c:v>1.0158576527536023</c:v>
                </c:pt>
                <c:pt idx="13">
                  <c:v>0.97659745361336647</c:v>
                </c:pt>
                <c:pt idx="14">
                  <c:v>0.991320028290955</c:v>
                </c:pt>
                <c:pt idx="15">
                  <c:v>0.98886626584469017</c:v>
                </c:pt>
                <c:pt idx="16">
                  <c:v>1.0379415147699849</c:v>
                </c:pt>
                <c:pt idx="17">
                  <c:v>1.0722941890176914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9'!$C$11:$C$28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9'!$I$11:$I$28</c:f>
              <c:numCache>
                <c:formatCode>0.00</c:formatCode>
                <c:ptCount val="18"/>
                <c:pt idx="0">
                  <c:v>1.0109501278610729</c:v>
                </c:pt>
                <c:pt idx="1">
                  <c:v>1.0109501278610729</c:v>
                </c:pt>
                <c:pt idx="2">
                  <c:v>1.0109501278610729</c:v>
                </c:pt>
                <c:pt idx="3">
                  <c:v>1.0109501278610729</c:v>
                </c:pt>
                <c:pt idx="4">
                  <c:v>1.0109501278610729</c:v>
                </c:pt>
                <c:pt idx="5">
                  <c:v>1.0109501278610729</c:v>
                </c:pt>
                <c:pt idx="6">
                  <c:v>1.0109501278610729</c:v>
                </c:pt>
                <c:pt idx="7">
                  <c:v>1.0109501278610729</c:v>
                </c:pt>
                <c:pt idx="8">
                  <c:v>1.0109501278610729</c:v>
                </c:pt>
                <c:pt idx="9">
                  <c:v>1.0109501278610729</c:v>
                </c:pt>
                <c:pt idx="10">
                  <c:v>1.0109501278610729</c:v>
                </c:pt>
                <c:pt idx="11">
                  <c:v>1.0109501278610729</c:v>
                </c:pt>
                <c:pt idx="12">
                  <c:v>1.0109501278610729</c:v>
                </c:pt>
                <c:pt idx="13">
                  <c:v>1.0109501278610729</c:v>
                </c:pt>
                <c:pt idx="14">
                  <c:v>1.0109501278610729</c:v>
                </c:pt>
                <c:pt idx="15">
                  <c:v>1.0109501278610729</c:v>
                </c:pt>
                <c:pt idx="16">
                  <c:v>1.0109501278610729</c:v>
                </c:pt>
                <c:pt idx="17">
                  <c:v>1.0109501278610729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79808"/>
        <c:axId val="367481984"/>
      </c:lineChart>
      <c:catAx>
        <c:axId val="3674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7481984"/>
        <c:crosses val="autoZero"/>
        <c:auto val="1"/>
        <c:lblAlgn val="ctr"/>
        <c:lblOffset val="100"/>
        <c:noMultiLvlLbl val="0"/>
      </c:catAx>
      <c:valAx>
        <c:axId val="367481984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747980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1'!$C$11:$C$28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1'!$H$11:$H$28</c:f>
              <c:numCache>
                <c:formatCode>0.000</c:formatCode>
                <c:ptCount val="18"/>
                <c:pt idx="0">
                  <c:v>0.99944984304718687</c:v>
                </c:pt>
                <c:pt idx="1">
                  <c:v>0.99944984304718687</c:v>
                </c:pt>
                <c:pt idx="2">
                  <c:v>0.99944984304718687</c:v>
                </c:pt>
                <c:pt idx="3">
                  <c:v>1.0000498430471869</c:v>
                </c:pt>
                <c:pt idx="4">
                  <c:v>0.99924984304718689</c:v>
                </c:pt>
                <c:pt idx="5">
                  <c:v>1.0000498430471869</c:v>
                </c:pt>
                <c:pt idx="6">
                  <c:v>0.99984984304718694</c:v>
                </c:pt>
                <c:pt idx="7">
                  <c:v>0.99974984304718684</c:v>
                </c:pt>
                <c:pt idx="8">
                  <c:v>1.0002498430471869</c:v>
                </c:pt>
                <c:pt idx="9">
                  <c:v>0.99974984304718684</c:v>
                </c:pt>
                <c:pt idx="10">
                  <c:v>1.0007498430471871</c:v>
                </c:pt>
                <c:pt idx="11">
                  <c:v>1.0001498430471869</c:v>
                </c:pt>
                <c:pt idx="12">
                  <c:v>1.0002498430471869</c:v>
                </c:pt>
                <c:pt idx="13">
                  <c:v>0.99954984304718697</c:v>
                </c:pt>
                <c:pt idx="14">
                  <c:v>1.0002498430471869</c:v>
                </c:pt>
                <c:pt idx="15">
                  <c:v>0.9991498430471869</c:v>
                </c:pt>
                <c:pt idx="16">
                  <c:v>0.99944984304718687</c:v>
                </c:pt>
                <c:pt idx="17">
                  <c:v>1.0002498430471869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1'!$I$11:$I$28</c:f>
              <c:numCache>
                <c:formatCode>0.00</c:formatCode>
                <c:ptCount val="18"/>
                <c:pt idx="0">
                  <c:v>0.9998261637519571</c:v>
                </c:pt>
                <c:pt idx="1">
                  <c:v>0.9998261637519571</c:v>
                </c:pt>
                <c:pt idx="2">
                  <c:v>0.9998261637519571</c:v>
                </c:pt>
                <c:pt idx="3">
                  <c:v>0.9998261637519571</c:v>
                </c:pt>
                <c:pt idx="4">
                  <c:v>0.9998261637519571</c:v>
                </c:pt>
                <c:pt idx="5">
                  <c:v>0.9998261637519571</c:v>
                </c:pt>
                <c:pt idx="6">
                  <c:v>0.9998261637519571</c:v>
                </c:pt>
                <c:pt idx="7">
                  <c:v>0.9998261637519571</c:v>
                </c:pt>
                <c:pt idx="8">
                  <c:v>0.9998261637519571</c:v>
                </c:pt>
                <c:pt idx="9">
                  <c:v>0.9998261637519571</c:v>
                </c:pt>
                <c:pt idx="10">
                  <c:v>0.9998261637519571</c:v>
                </c:pt>
                <c:pt idx="11">
                  <c:v>0.9998261637519571</c:v>
                </c:pt>
                <c:pt idx="12">
                  <c:v>0.9998261637519571</c:v>
                </c:pt>
                <c:pt idx="13">
                  <c:v>0.9998261637519571</c:v>
                </c:pt>
                <c:pt idx="14">
                  <c:v>0.9998261637519571</c:v>
                </c:pt>
                <c:pt idx="15">
                  <c:v>0.9998261637519571</c:v>
                </c:pt>
                <c:pt idx="16">
                  <c:v>0.9998261637519571</c:v>
                </c:pt>
                <c:pt idx="17">
                  <c:v>0.9998261637519571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93440"/>
        <c:axId val="364544768"/>
      </c:lineChart>
      <c:catAx>
        <c:axId val="3644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544768"/>
        <c:crosses val="autoZero"/>
        <c:auto val="1"/>
        <c:lblAlgn val="ctr"/>
        <c:lblOffset val="100"/>
        <c:noMultiLvlLbl val="1"/>
      </c:catAx>
      <c:valAx>
        <c:axId val="3645447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449344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2'!$H$11:$H$28</c:f>
              <c:numCache>
                <c:formatCode>0.0000</c:formatCode>
                <c:ptCount val="18"/>
                <c:pt idx="0">
                  <c:v>1.0000975441902202</c:v>
                </c:pt>
                <c:pt idx="1">
                  <c:v>1.0021975441902202</c:v>
                </c:pt>
                <c:pt idx="2">
                  <c:v>1.0011975441902203</c:v>
                </c:pt>
                <c:pt idx="3">
                  <c:v>1.0022975441902202</c:v>
                </c:pt>
                <c:pt idx="4">
                  <c:v>1.0026975441902202</c:v>
                </c:pt>
                <c:pt idx="5">
                  <c:v>1.0013975441902203</c:v>
                </c:pt>
                <c:pt idx="6">
                  <c:v>1.0014975441902203</c:v>
                </c:pt>
                <c:pt idx="7">
                  <c:v>1.0012975441902201</c:v>
                </c:pt>
                <c:pt idx="8">
                  <c:v>1.0014975441902203</c:v>
                </c:pt>
                <c:pt idx="9">
                  <c:v>1.0018975441902203</c:v>
                </c:pt>
                <c:pt idx="10">
                  <c:v>1.0013975441902203</c:v>
                </c:pt>
                <c:pt idx="11">
                  <c:v>0.99979754419022027</c:v>
                </c:pt>
                <c:pt idx="12">
                  <c:v>1.0010975441902203</c:v>
                </c:pt>
                <c:pt idx="13">
                  <c:v>1.0009975441902201</c:v>
                </c:pt>
                <c:pt idx="14">
                  <c:v>1.0018975441902203</c:v>
                </c:pt>
                <c:pt idx="15">
                  <c:v>0.99989754419022026</c:v>
                </c:pt>
                <c:pt idx="16">
                  <c:v>1.0011975441902203</c:v>
                </c:pt>
                <c:pt idx="17">
                  <c:v>1.0017975441902203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2'!$I$11:$I$28</c:f>
              <c:numCache>
                <c:formatCode>0.000</c:formatCode>
                <c:ptCount val="18"/>
                <c:pt idx="0">
                  <c:v>1.0013818758433513</c:v>
                </c:pt>
                <c:pt idx="1">
                  <c:v>1.0013818758433513</c:v>
                </c:pt>
                <c:pt idx="2">
                  <c:v>1.0013818758433513</c:v>
                </c:pt>
                <c:pt idx="3">
                  <c:v>1.0013818758433513</c:v>
                </c:pt>
                <c:pt idx="4">
                  <c:v>1.0013818758433513</c:v>
                </c:pt>
                <c:pt idx="5">
                  <c:v>1.0013818758433513</c:v>
                </c:pt>
                <c:pt idx="6">
                  <c:v>1.0013818758433513</c:v>
                </c:pt>
                <c:pt idx="7">
                  <c:v>1.0013818758433513</c:v>
                </c:pt>
                <c:pt idx="8">
                  <c:v>1.0013818758433513</c:v>
                </c:pt>
                <c:pt idx="9">
                  <c:v>1.0013818758433513</c:v>
                </c:pt>
                <c:pt idx="10">
                  <c:v>1.0013818758433513</c:v>
                </c:pt>
                <c:pt idx="11">
                  <c:v>1.0013818758433513</c:v>
                </c:pt>
                <c:pt idx="12">
                  <c:v>1.0013818758433513</c:v>
                </c:pt>
                <c:pt idx="13">
                  <c:v>1.0013818758433513</c:v>
                </c:pt>
                <c:pt idx="14">
                  <c:v>1.0013818758433513</c:v>
                </c:pt>
                <c:pt idx="15">
                  <c:v>1.0013818758433513</c:v>
                </c:pt>
                <c:pt idx="16">
                  <c:v>1.0013818758433513</c:v>
                </c:pt>
                <c:pt idx="17">
                  <c:v>1.0013818758433513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31584"/>
        <c:axId val="367354240"/>
      </c:lineChart>
      <c:catAx>
        <c:axId val="3673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7354240"/>
        <c:crosses val="autoZero"/>
        <c:auto val="1"/>
        <c:lblAlgn val="ctr"/>
        <c:lblOffset val="100"/>
        <c:noMultiLvlLbl val="0"/>
      </c:catAx>
      <c:valAx>
        <c:axId val="367354240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7331584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3'!$H$11:$H$28</c:f>
              <c:numCache>
                <c:formatCode>0.000</c:formatCode>
                <c:ptCount val="18"/>
                <c:pt idx="0">
                  <c:v>0.9990063556976907</c:v>
                </c:pt>
                <c:pt idx="1">
                  <c:v>1.0006063556976905</c:v>
                </c:pt>
                <c:pt idx="2">
                  <c:v>1.0001063556976906</c:v>
                </c:pt>
                <c:pt idx="3">
                  <c:v>1.0002063556976906</c:v>
                </c:pt>
                <c:pt idx="4">
                  <c:v>1.0018063556976906</c:v>
                </c:pt>
                <c:pt idx="5">
                  <c:v>1.0001063556976906</c:v>
                </c:pt>
                <c:pt idx="6">
                  <c:v>1.0002063556976906</c:v>
                </c:pt>
                <c:pt idx="7">
                  <c:v>1.0001063556976906</c:v>
                </c:pt>
                <c:pt idx="8">
                  <c:v>1.0006063556976905</c:v>
                </c:pt>
                <c:pt idx="9">
                  <c:v>1.0007063556976905</c:v>
                </c:pt>
                <c:pt idx="10">
                  <c:v>1.0003063556976906</c:v>
                </c:pt>
                <c:pt idx="11">
                  <c:v>0.9990063556976907</c:v>
                </c:pt>
                <c:pt idx="12">
                  <c:v>0.99980635569769061</c:v>
                </c:pt>
                <c:pt idx="13">
                  <c:v>0.99970635569769062</c:v>
                </c:pt>
                <c:pt idx="14">
                  <c:v>1.0005063556976905</c:v>
                </c:pt>
                <c:pt idx="15">
                  <c:v>0.99950635569769064</c:v>
                </c:pt>
                <c:pt idx="16">
                  <c:v>0.99950635569769064</c:v>
                </c:pt>
                <c:pt idx="17">
                  <c:v>1.0000063556976906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3'!$I$11:$I$28</c:f>
              <c:numCache>
                <c:formatCode>0.000</c:formatCode>
                <c:ptCount val="18"/>
                <c:pt idx="0">
                  <c:v>1.0000759394968224</c:v>
                </c:pt>
                <c:pt idx="1">
                  <c:v>1.0000759394968224</c:v>
                </c:pt>
                <c:pt idx="2">
                  <c:v>1.0000759394968224</c:v>
                </c:pt>
                <c:pt idx="3">
                  <c:v>1.0000759394968224</c:v>
                </c:pt>
                <c:pt idx="4">
                  <c:v>1.0000759394968224</c:v>
                </c:pt>
                <c:pt idx="5">
                  <c:v>1.0000759394968224</c:v>
                </c:pt>
                <c:pt idx="6">
                  <c:v>1.0000759394968224</c:v>
                </c:pt>
                <c:pt idx="7">
                  <c:v>1.0000759394968224</c:v>
                </c:pt>
                <c:pt idx="8">
                  <c:v>1.0000759394968224</c:v>
                </c:pt>
                <c:pt idx="9">
                  <c:v>1.0000759394968224</c:v>
                </c:pt>
                <c:pt idx="10">
                  <c:v>1.0000759394968224</c:v>
                </c:pt>
                <c:pt idx="11">
                  <c:v>1.0000759394968224</c:v>
                </c:pt>
                <c:pt idx="12">
                  <c:v>1.0000759394968224</c:v>
                </c:pt>
                <c:pt idx="13">
                  <c:v>1.0000759394968224</c:v>
                </c:pt>
                <c:pt idx="14">
                  <c:v>1.0000759394968224</c:v>
                </c:pt>
                <c:pt idx="15">
                  <c:v>1.0000759394968224</c:v>
                </c:pt>
                <c:pt idx="16">
                  <c:v>1.0000759394968224</c:v>
                </c:pt>
                <c:pt idx="17">
                  <c:v>1.0000759394968224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11840"/>
        <c:axId val="368222208"/>
      </c:lineChart>
      <c:catAx>
        <c:axId val="3682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8222208"/>
        <c:crosses val="autoZero"/>
        <c:auto val="1"/>
        <c:lblAlgn val="ctr"/>
        <c:lblOffset val="100"/>
        <c:noMultiLvlLbl val="0"/>
      </c:catAx>
      <c:valAx>
        <c:axId val="36822220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11840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4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4'!$C$11:$C$28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4'!$H$11:$H$28</c:f>
              <c:numCache>
                <c:formatCode>0.000</c:formatCode>
                <c:ptCount val="18"/>
                <c:pt idx="0">
                  <c:v>0.99933035411762827</c:v>
                </c:pt>
                <c:pt idx="1">
                  <c:v>0.99973035411762834</c:v>
                </c:pt>
                <c:pt idx="2">
                  <c:v>0.99943035411762837</c:v>
                </c:pt>
                <c:pt idx="3">
                  <c:v>0.99973035411762834</c:v>
                </c:pt>
                <c:pt idx="4">
                  <c:v>1.0019303541176283</c:v>
                </c:pt>
                <c:pt idx="5">
                  <c:v>0.99943035411762837</c:v>
                </c:pt>
                <c:pt idx="6">
                  <c:v>0.99983035411762833</c:v>
                </c:pt>
                <c:pt idx="7">
                  <c:v>0.99983035411762833</c:v>
                </c:pt>
                <c:pt idx="8">
                  <c:v>1.0002303541176283</c:v>
                </c:pt>
                <c:pt idx="9">
                  <c:v>1.0010303541176284</c:v>
                </c:pt>
                <c:pt idx="10">
                  <c:v>1.0002303541176283</c:v>
                </c:pt>
                <c:pt idx="11">
                  <c:v>0.99943035411762837</c:v>
                </c:pt>
                <c:pt idx="12">
                  <c:v>0.99983035411762833</c:v>
                </c:pt>
                <c:pt idx="13">
                  <c:v>0.99973035411762834</c:v>
                </c:pt>
                <c:pt idx="14">
                  <c:v>0.99993035411762832</c:v>
                </c:pt>
                <c:pt idx="15">
                  <c:v>0.99983035411762833</c:v>
                </c:pt>
                <c:pt idx="16">
                  <c:v>0.99893035411762843</c:v>
                </c:pt>
                <c:pt idx="17">
                  <c:v>0.99903035411762831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4'!$C$11:$C$28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4'!$I$11:$I$28</c:f>
              <c:numCache>
                <c:formatCode>0.000</c:formatCode>
                <c:ptCount val="18"/>
                <c:pt idx="0">
                  <c:v>0.99975235098299642</c:v>
                </c:pt>
                <c:pt idx="1">
                  <c:v>0.99975235098299642</c:v>
                </c:pt>
                <c:pt idx="2">
                  <c:v>0.99975235098299642</c:v>
                </c:pt>
                <c:pt idx="3">
                  <c:v>0.99975235098299642</c:v>
                </c:pt>
                <c:pt idx="4">
                  <c:v>0.99975235098299642</c:v>
                </c:pt>
                <c:pt idx="5">
                  <c:v>0.99975235098299642</c:v>
                </c:pt>
                <c:pt idx="6">
                  <c:v>0.99975235098299642</c:v>
                </c:pt>
                <c:pt idx="7">
                  <c:v>0.99975235098299642</c:v>
                </c:pt>
                <c:pt idx="8">
                  <c:v>0.99975235098299642</c:v>
                </c:pt>
                <c:pt idx="9">
                  <c:v>0.99975235098299642</c:v>
                </c:pt>
                <c:pt idx="10">
                  <c:v>0.99975235098299642</c:v>
                </c:pt>
                <c:pt idx="11">
                  <c:v>0.99975235098299642</c:v>
                </c:pt>
                <c:pt idx="12">
                  <c:v>0.99975235098299642</c:v>
                </c:pt>
                <c:pt idx="13">
                  <c:v>0.99975235098299642</c:v>
                </c:pt>
                <c:pt idx="14">
                  <c:v>0.99975235098299642</c:v>
                </c:pt>
                <c:pt idx="15">
                  <c:v>0.99975235098299642</c:v>
                </c:pt>
                <c:pt idx="16">
                  <c:v>0.99975235098299642</c:v>
                </c:pt>
                <c:pt idx="17">
                  <c:v>0.99975235098299642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64704"/>
        <c:axId val="368266624"/>
      </c:lineChart>
      <c:catAx>
        <c:axId val="368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8266624"/>
        <c:crosses val="autoZero"/>
        <c:auto val="1"/>
        <c:lblAlgn val="ctr"/>
        <c:lblOffset val="100"/>
        <c:noMultiLvlLbl val="0"/>
      </c:catAx>
      <c:valAx>
        <c:axId val="36826662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64704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6'!$C$11:$C$28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6'!$H$11:$H$28</c:f>
              <c:numCache>
                <c:formatCode>0.000</c:formatCode>
                <c:ptCount val="18"/>
                <c:pt idx="0">
                  <c:v>1.0625468320461029</c:v>
                </c:pt>
                <c:pt idx="1">
                  <c:v>1.0032418925830646</c:v>
                </c:pt>
                <c:pt idx="2">
                  <c:v>0.94393695312002635</c:v>
                </c:pt>
                <c:pt idx="3">
                  <c:v>1.0131260491602376</c:v>
                </c:pt>
                <c:pt idx="4">
                  <c:v>1.0205391665931174</c:v>
                </c:pt>
                <c:pt idx="5">
                  <c:v>0.99335773600589161</c:v>
                </c:pt>
                <c:pt idx="6">
                  <c:v>1.0106550100159444</c:v>
                </c:pt>
                <c:pt idx="7">
                  <c:v>1.0131260491602376</c:v>
                </c:pt>
                <c:pt idx="8">
                  <c:v>1.0328943623145836</c:v>
                </c:pt>
                <c:pt idx="9">
                  <c:v>0.988415657717305</c:v>
                </c:pt>
                <c:pt idx="10">
                  <c:v>1.0081839708716511</c:v>
                </c:pt>
                <c:pt idx="11">
                  <c:v>1.0205391665931174</c:v>
                </c:pt>
                <c:pt idx="12">
                  <c:v>1.0872572234890356</c:v>
                </c:pt>
                <c:pt idx="13">
                  <c:v>0.95876318798578586</c:v>
                </c:pt>
                <c:pt idx="14">
                  <c:v>1.0403074797474636</c:v>
                </c:pt>
                <c:pt idx="15">
                  <c:v>1.0131260491602376</c:v>
                </c:pt>
                <c:pt idx="16">
                  <c:v>0.988415657717305</c:v>
                </c:pt>
                <c:pt idx="17">
                  <c:v>1.0501916363246366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6'!$C$11:$C$28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6'!$I$11:$I$28</c:f>
              <c:numCache>
                <c:formatCode>0.00</c:formatCode>
                <c:ptCount val="18"/>
                <c:pt idx="0">
                  <c:v>1.014114464817955</c:v>
                </c:pt>
                <c:pt idx="1">
                  <c:v>1.014114464817955</c:v>
                </c:pt>
                <c:pt idx="2">
                  <c:v>1.014114464817955</c:v>
                </c:pt>
                <c:pt idx="3">
                  <c:v>1.014114464817955</c:v>
                </c:pt>
                <c:pt idx="4">
                  <c:v>1.014114464817955</c:v>
                </c:pt>
                <c:pt idx="5">
                  <c:v>1.014114464817955</c:v>
                </c:pt>
                <c:pt idx="6">
                  <c:v>1.014114464817955</c:v>
                </c:pt>
                <c:pt idx="7">
                  <c:v>1.014114464817955</c:v>
                </c:pt>
                <c:pt idx="8">
                  <c:v>1.014114464817955</c:v>
                </c:pt>
                <c:pt idx="9">
                  <c:v>1.014114464817955</c:v>
                </c:pt>
                <c:pt idx="10">
                  <c:v>1.014114464817955</c:v>
                </c:pt>
                <c:pt idx="11">
                  <c:v>1.014114464817955</c:v>
                </c:pt>
                <c:pt idx="12">
                  <c:v>1.014114464817955</c:v>
                </c:pt>
                <c:pt idx="13">
                  <c:v>1.014114464817955</c:v>
                </c:pt>
                <c:pt idx="14">
                  <c:v>1.014114464817955</c:v>
                </c:pt>
                <c:pt idx="15">
                  <c:v>1.014114464817955</c:v>
                </c:pt>
                <c:pt idx="16">
                  <c:v>1.014114464817955</c:v>
                </c:pt>
                <c:pt idx="17">
                  <c:v>1.014114464817955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67488"/>
        <c:axId val="362769408"/>
      </c:lineChart>
      <c:catAx>
        <c:axId val="3627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2769408"/>
        <c:crosses val="autoZero"/>
        <c:auto val="1"/>
        <c:lblAlgn val="ctr"/>
        <c:lblOffset val="100"/>
        <c:noMultiLvlLbl val="1"/>
      </c:catAx>
      <c:valAx>
        <c:axId val="36276940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6748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6'!$C$11:$C$28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6'!$H$11:$H$28</c:f>
              <c:numCache>
                <c:formatCode>0.000</c:formatCode>
                <c:ptCount val="18"/>
                <c:pt idx="0">
                  <c:v>0.99880678936099232</c:v>
                </c:pt>
                <c:pt idx="1">
                  <c:v>1.0010067893609922</c:v>
                </c:pt>
                <c:pt idx="2">
                  <c:v>0.99970678936099233</c:v>
                </c:pt>
                <c:pt idx="3">
                  <c:v>1.0005067893609922</c:v>
                </c:pt>
                <c:pt idx="4">
                  <c:v>1.0016067893609923</c:v>
                </c:pt>
                <c:pt idx="5">
                  <c:v>0.99990678936099231</c:v>
                </c:pt>
                <c:pt idx="6">
                  <c:v>1.0000067893609923</c:v>
                </c:pt>
                <c:pt idx="7">
                  <c:v>1.0000067893609923</c:v>
                </c:pt>
                <c:pt idx="8">
                  <c:v>0.99990678936099231</c:v>
                </c:pt>
                <c:pt idx="9">
                  <c:v>1.0004067893609923</c:v>
                </c:pt>
                <c:pt idx="10">
                  <c:v>0.99980678936099221</c:v>
                </c:pt>
                <c:pt idx="11">
                  <c:v>0.99750678936099235</c:v>
                </c:pt>
                <c:pt idx="12">
                  <c:v>0.99920678936099239</c:v>
                </c:pt>
                <c:pt idx="13">
                  <c:v>0.99980678936099221</c:v>
                </c:pt>
                <c:pt idx="14">
                  <c:v>1.0003067893609923</c:v>
                </c:pt>
                <c:pt idx="15">
                  <c:v>0.99870678936099244</c:v>
                </c:pt>
                <c:pt idx="16">
                  <c:v>0.99960678936099223</c:v>
                </c:pt>
                <c:pt idx="17">
                  <c:v>1.0001067893609923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6'!$C$11:$C$28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6'!$I$11:$I$28</c:f>
              <c:numCache>
                <c:formatCode>0.000</c:formatCode>
                <c:ptCount val="18"/>
                <c:pt idx="0">
                  <c:v>0.99986303995924364</c:v>
                </c:pt>
                <c:pt idx="1">
                  <c:v>0.99986303995924364</c:v>
                </c:pt>
                <c:pt idx="2">
                  <c:v>0.99986303995924364</c:v>
                </c:pt>
                <c:pt idx="3">
                  <c:v>0.99986303995924364</c:v>
                </c:pt>
                <c:pt idx="4">
                  <c:v>0.99986303995924364</c:v>
                </c:pt>
                <c:pt idx="5">
                  <c:v>0.99986303995924364</c:v>
                </c:pt>
                <c:pt idx="6">
                  <c:v>0.99986303995924364</c:v>
                </c:pt>
                <c:pt idx="7">
                  <c:v>0.99986303995924364</c:v>
                </c:pt>
                <c:pt idx="8">
                  <c:v>0.99986303995924364</c:v>
                </c:pt>
                <c:pt idx="9">
                  <c:v>0.99986303995924364</c:v>
                </c:pt>
                <c:pt idx="10">
                  <c:v>0.99986303995924364</c:v>
                </c:pt>
                <c:pt idx="11">
                  <c:v>0.99986303995924364</c:v>
                </c:pt>
                <c:pt idx="12">
                  <c:v>0.99986303995924364</c:v>
                </c:pt>
                <c:pt idx="13">
                  <c:v>0.99986303995924364</c:v>
                </c:pt>
                <c:pt idx="14">
                  <c:v>0.99986303995924364</c:v>
                </c:pt>
                <c:pt idx="15">
                  <c:v>0.99986303995924364</c:v>
                </c:pt>
                <c:pt idx="16">
                  <c:v>0.99986303995924364</c:v>
                </c:pt>
                <c:pt idx="17">
                  <c:v>0.99986303995924364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95392"/>
        <c:axId val="368397312"/>
      </c:lineChart>
      <c:catAx>
        <c:axId val="3683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8397312"/>
        <c:crosses val="autoZero"/>
        <c:auto val="1"/>
        <c:lblAlgn val="ctr"/>
        <c:lblOffset val="100"/>
        <c:noMultiLvlLbl val="0"/>
      </c:catAx>
      <c:valAx>
        <c:axId val="368397312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395392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7'!$H$11:$H$28</c:f>
              <c:numCache>
                <c:formatCode>0.000</c:formatCode>
                <c:ptCount val="18"/>
                <c:pt idx="0">
                  <c:v>1.0001626971773903</c:v>
                </c:pt>
                <c:pt idx="1">
                  <c:v>1.0001626971773903</c:v>
                </c:pt>
                <c:pt idx="2">
                  <c:v>0.9996626971773902</c:v>
                </c:pt>
                <c:pt idx="3">
                  <c:v>1.0005626971773902</c:v>
                </c:pt>
                <c:pt idx="4">
                  <c:v>1.0019626971773903</c:v>
                </c:pt>
                <c:pt idx="5">
                  <c:v>0.9996626971773902</c:v>
                </c:pt>
                <c:pt idx="6">
                  <c:v>1.0000626971773903</c:v>
                </c:pt>
                <c:pt idx="7">
                  <c:v>0.99996269717739028</c:v>
                </c:pt>
                <c:pt idx="8">
                  <c:v>1.0000626971773903</c:v>
                </c:pt>
                <c:pt idx="9">
                  <c:v>1.0008626971773902</c:v>
                </c:pt>
                <c:pt idx="10">
                  <c:v>1.0001626971773903</c:v>
                </c:pt>
                <c:pt idx="11">
                  <c:v>0.99896269717739017</c:v>
                </c:pt>
                <c:pt idx="12">
                  <c:v>0.9996626971773902</c:v>
                </c:pt>
                <c:pt idx="13">
                  <c:v>1.0003626971773902</c:v>
                </c:pt>
                <c:pt idx="14">
                  <c:v>1.0004626971773902</c:v>
                </c:pt>
                <c:pt idx="15">
                  <c:v>1.0007626971773902</c:v>
                </c:pt>
                <c:pt idx="16">
                  <c:v>0.99956269717739021</c:v>
                </c:pt>
                <c:pt idx="17">
                  <c:v>0.99856269717739021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7'!$I$11:$I$28</c:f>
              <c:numCache>
                <c:formatCode>0.000</c:formatCode>
                <c:ptCount val="18"/>
                <c:pt idx="0">
                  <c:v>1.0000821644887263</c:v>
                </c:pt>
                <c:pt idx="1">
                  <c:v>1.0000821644887263</c:v>
                </c:pt>
                <c:pt idx="2">
                  <c:v>1.0000821644887263</c:v>
                </c:pt>
                <c:pt idx="3">
                  <c:v>1.0000821644887263</c:v>
                </c:pt>
                <c:pt idx="4">
                  <c:v>1.0000821644887263</c:v>
                </c:pt>
                <c:pt idx="5">
                  <c:v>1.0000821644887263</c:v>
                </c:pt>
                <c:pt idx="6">
                  <c:v>1.0000821644887263</c:v>
                </c:pt>
                <c:pt idx="7">
                  <c:v>1.0000821644887263</c:v>
                </c:pt>
                <c:pt idx="8">
                  <c:v>1.0000821644887263</c:v>
                </c:pt>
                <c:pt idx="9">
                  <c:v>1.0000821644887263</c:v>
                </c:pt>
                <c:pt idx="10">
                  <c:v>1.0000821644887263</c:v>
                </c:pt>
                <c:pt idx="11">
                  <c:v>1.0000821644887263</c:v>
                </c:pt>
                <c:pt idx="12">
                  <c:v>1.0000821644887263</c:v>
                </c:pt>
                <c:pt idx="13">
                  <c:v>1.0000821644887263</c:v>
                </c:pt>
                <c:pt idx="14">
                  <c:v>1.0000821644887263</c:v>
                </c:pt>
                <c:pt idx="15">
                  <c:v>1.0000821644887263</c:v>
                </c:pt>
                <c:pt idx="16">
                  <c:v>1.0000821644887263</c:v>
                </c:pt>
                <c:pt idx="17">
                  <c:v>1.0000821644887263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66464"/>
        <c:axId val="369568384"/>
      </c:lineChart>
      <c:catAx>
        <c:axId val="369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9568384"/>
        <c:crosses val="autoZero"/>
        <c:auto val="1"/>
        <c:lblAlgn val="ctr"/>
        <c:lblOffset val="100"/>
        <c:noMultiLvlLbl val="0"/>
      </c:catAx>
      <c:valAx>
        <c:axId val="36956838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9566464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8'!$H$11:$H$28</c:f>
              <c:numCache>
                <c:formatCode>0.000</c:formatCode>
                <c:ptCount val="18"/>
                <c:pt idx="0">
                  <c:v>0.99978849276556558</c:v>
                </c:pt>
                <c:pt idx="1">
                  <c:v>0.99948849276556562</c:v>
                </c:pt>
                <c:pt idx="2">
                  <c:v>0.99918849276556554</c:v>
                </c:pt>
                <c:pt idx="3">
                  <c:v>0.99978849276556558</c:v>
                </c:pt>
                <c:pt idx="4">
                  <c:v>1.0011884927655657</c:v>
                </c:pt>
                <c:pt idx="5">
                  <c:v>0.9995884927655655</c:v>
                </c:pt>
                <c:pt idx="6">
                  <c:v>0.99978849276556558</c:v>
                </c:pt>
                <c:pt idx="7">
                  <c:v>0.99978849276556558</c:v>
                </c:pt>
                <c:pt idx="8">
                  <c:v>0.99998849276556556</c:v>
                </c:pt>
                <c:pt idx="9">
                  <c:v>0.99988849276556546</c:v>
                </c:pt>
                <c:pt idx="10">
                  <c:v>1.0000884927655656</c:v>
                </c:pt>
                <c:pt idx="11">
                  <c:v>0.99988849276556546</c:v>
                </c:pt>
                <c:pt idx="12">
                  <c:v>0.99988849276556546</c:v>
                </c:pt>
                <c:pt idx="13">
                  <c:v>1.0001884927655655</c:v>
                </c:pt>
                <c:pt idx="14">
                  <c:v>0.99988849276556546</c:v>
                </c:pt>
                <c:pt idx="15">
                  <c:v>0.99978849276556558</c:v>
                </c:pt>
                <c:pt idx="16">
                  <c:v>0.99938849276556552</c:v>
                </c:pt>
                <c:pt idx="17">
                  <c:v>0.99838849276556563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8'!$I$11:$I$28</c:f>
              <c:numCache>
                <c:formatCode>0.000</c:formatCode>
                <c:ptCount val="18"/>
                <c:pt idx="0">
                  <c:v>0.99978415464680004</c:v>
                </c:pt>
                <c:pt idx="1">
                  <c:v>0.99978415464680004</c:v>
                </c:pt>
                <c:pt idx="2">
                  <c:v>0.99978415464680004</c:v>
                </c:pt>
                <c:pt idx="3">
                  <c:v>0.99978415464680004</c:v>
                </c:pt>
                <c:pt idx="4">
                  <c:v>0.99978415464680004</c:v>
                </c:pt>
                <c:pt idx="5">
                  <c:v>0.99978415464680004</c:v>
                </c:pt>
                <c:pt idx="6">
                  <c:v>0.99978415464680004</c:v>
                </c:pt>
                <c:pt idx="7">
                  <c:v>0.99978415464680004</c:v>
                </c:pt>
                <c:pt idx="8">
                  <c:v>0.99978415464680004</c:v>
                </c:pt>
                <c:pt idx="9">
                  <c:v>0.99978415464680004</c:v>
                </c:pt>
                <c:pt idx="10">
                  <c:v>0.99978415464680004</c:v>
                </c:pt>
                <c:pt idx="11">
                  <c:v>0.99978415464680004</c:v>
                </c:pt>
                <c:pt idx="12">
                  <c:v>0.99978415464680004</c:v>
                </c:pt>
                <c:pt idx="13">
                  <c:v>0.99978415464680004</c:v>
                </c:pt>
                <c:pt idx="14">
                  <c:v>0.99978415464680004</c:v>
                </c:pt>
                <c:pt idx="15">
                  <c:v>0.99978415464680004</c:v>
                </c:pt>
                <c:pt idx="16">
                  <c:v>0.99978415464680004</c:v>
                </c:pt>
                <c:pt idx="17">
                  <c:v>0.99978415464680004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'CO2 stap 7 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7 '!$H$11:$H$28</c:f>
              <c:numCache>
                <c:formatCode>0.000</c:formatCode>
                <c:ptCount val="18"/>
                <c:pt idx="0">
                  <c:v>0.98613525807754432</c:v>
                </c:pt>
                <c:pt idx="1">
                  <c:v>0.99396172837974706</c:v>
                </c:pt>
                <c:pt idx="2">
                  <c:v>1.0096146689841525</c:v>
                </c:pt>
                <c:pt idx="3">
                  <c:v>0.99709231650062824</c:v>
                </c:pt>
                <c:pt idx="4">
                  <c:v>1.0221370214676768</c:v>
                </c:pt>
                <c:pt idx="5">
                  <c:v>1.0174411392863554</c:v>
                </c:pt>
                <c:pt idx="6">
                  <c:v>1.0299634917698797</c:v>
                </c:pt>
                <c:pt idx="7">
                  <c:v>1.0158758452259147</c:v>
                </c:pt>
                <c:pt idx="8">
                  <c:v>0.98143937589622265</c:v>
                </c:pt>
                <c:pt idx="9">
                  <c:v>0.98300466995666325</c:v>
                </c:pt>
                <c:pt idx="10">
                  <c:v>1.0017881986819497</c:v>
                </c:pt>
                <c:pt idx="11">
                  <c:v>1.0017881986819497</c:v>
                </c:pt>
                <c:pt idx="12">
                  <c:v>1.0237023155281175</c:v>
                </c:pt>
                <c:pt idx="13">
                  <c:v>1.0283981977094392</c:v>
                </c:pt>
                <c:pt idx="14">
                  <c:v>0.98613525807754432</c:v>
                </c:pt>
                <c:pt idx="15">
                  <c:v>0.98613525807754432</c:v>
                </c:pt>
                <c:pt idx="16">
                  <c:v>1.0362246680116418</c:v>
                </c:pt>
                <c:pt idx="17">
                  <c:v>1.0800529017039771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7 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7 '!$I$11:$I$28</c:f>
              <c:numCache>
                <c:formatCode>0.00</c:formatCode>
                <c:ptCount val="18"/>
                <c:pt idx="0">
                  <c:v>1.0078928455176679</c:v>
                </c:pt>
                <c:pt idx="1">
                  <c:v>1.0078928455176679</c:v>
                </c:pt>
                <c:pt idx="2">
                  <c:v>1.0078928455176679</c:v>
                </c:pt>
                <c:pt idx="3">
                  <c:v>1.0078928455176679</c:v>
                </c:pt>
                <c:pt idx="4">
                  <c:v>1.0078928455176679</c:v>
                </c:pt>
                <c:pt idx="5">
                  <c:v>1.0078928455176679</c:v>
                </c:pt>
                <c:pt idx="6">
                  <c:v>1.0078928455176679</c:v>
                </c:pt>
                <c:pt idx="7">
                  <c:v>1.0078928455176679</c:v>
                </c:pt>
                <c:pt idx="8">
                  <c:v>1.0078928455176679</c:v>
                </c:pt>
                <c:pt idx="9">
                  <c:v>1.0078928455176679</c:v>
                </c:pt>
                <c:pt idx="10">
                  <c:v>1.0078928455176679</c:v>
                </c:pt>
                <c:pt idx="11">
                  <c:v>1.0078928455176679</c:v>
                </c:pt>
                <c:pt idx="12">
                  <c:v>1.0078928455176679</c:v>
                </c:pt>
                <c:pt idx="13">
                  <c:v>1.0078928455176679</c:v>
                </c:pt>
                <c:pt idx="14">
                  <c:v>1.0078928455176679</c:v>
                </c:pt>
                <c:pt idx="15">
                  <c:v>1.0078928455176679</c:v>
                </c:pt>
                <c:pt idx="16">
                  <c:v>1.0078928455176679</c:v>
                </c:pt>
                <c:pt idx="17">
                  <c:v>1.0078928455176679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91968"/>
        <c:axId val="369493888"/>
      </c:lineChart>
      <c:catAx>
        <c:axId val="3694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9493888"/>
        <c:crosses val="autoZero"/>
        <c:auto val="1"/>
        <c:lblAlgn val="ctr"/>
        <c:lblOffset val="100"/>
        <c:noMultiLvlLbl val="0"/>
      </c:catAx>
      <c:valAx>
        <c:axId val="369493888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9491968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8</a:t>
            </a:r>
          </a:p>
        </c:rich>
      </c:tx>
      <c:layout>
        <c:manualLayout>
          <c:xMode val="edge"/>
          <c:yMode val="edge"/>
          <c:x val="0.44246188888888888"/>
          <c:y val="2.11666666666666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8'!$H$11:$H$28</c:f>
              <c:numCache>
                <c:formatCode>0.000</c:formatCode>
                <c:ptCount val="18"/>
                <c:pt idx="0">
                  <c:v>1.0080576051388552</c:v>
                </c:pt>
                <c:pt idx="1">
                  <c:v>1.0080576051388552</c:v>
                </c:pt>
                <c:pt idx="2">
                  <c:v>1.024316598770127</c:v>
                </c:pt>
                <c:pt idx="3">
                  <c:v>1.014561202591364</c:v>
                </c:pt>
                <c:pt idx="4">
                  <c:v>1.0470791898539078</c:v>
                </c:pt>
                <c:pt idx="5">
                  <c:v>1.0568345860326709</c:v>
                </c:pt>
                <c:pt idx="6">
                  <c:v>1.0535827873064165</c:v>
                </c:pt>
                <c:pt idx="7">
                  <c:v>1.0340719949488903</c:v>
                </c:pt>
                <c:pt idx="8">
                  <c:v>1.0210648000438729</c:v>
                </c:pt>
                <c:pt idx="9">
                  <c:v>0.99179861150758331</c:v>
                </c:pt>
                <c:pt idx="10">
                  <c:v>0.98529501405507458</c:v>
                </c:pt>
                <c:pt idx="11">
                  <c:v>0.99830220896009214</c:v>
                </c:pt>
                <c:pt idx="12">
                  <c:v>1.0503309885801619</c:v>
                </c:pt>
                <c:pt idx="13">
                  <c:v>1.0535827873064165</c:v>
                </c:pt>
                <c:pt idx="14">
                  <c:v>1.0080576051388552</c:v>
                </c:pt>
                <c:pt idx="15">
                  <c:v>0.87798565608868051</c:v>
                </c:pt>
                <c:pt idx="16">
                  <c:v>1.066589982211434</c:v>
                </c:pt>
                <c:pt idx="17">
                  <c:v>3.772086522455071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8'!$I$11:$I$28</c:f>
              <c:numCache>
                <c:formatCode>0.00</c:formatCode>
                <c:ptCount val="18"/>
                <c:pt idx="0">
                  <c:v>1.0262676780058797</c:v>
                </c:pt>
                <c:pt idx="1">
                  <c:v>1.0262676780058797</c:v>
                </c:pt>
                <c:pt idx="2">
                  <c:v>1.0262676780058797</c:v>
                </c:pt>
                <c:pt idx="3">
                  <c:v>1.0262676780058797</c:v>
                </c:pt>
                <c:pt idx="4">
                  <c:v>1.0262676780058797</c:v>
                </c:pt>
                <c:pt idx="5">
                  <c:v>1.0262676780058797</c:v>
                </c:pt>
                <c:pt idx="6">
                  <c:v>1.0262676780058797</c:v>
                </c:pt>
                <c:pt idx="7">
                  <c:v>1.0262676780058797</c:v>
                </c:pt>
                <c:pt idx="8">
                  <c:v>1.0262676780058797</c:v>
                </c:pt>
                <c:pt idx="9">
                  <c:v>1.0262676780058797</c:v>
                </c:pt>
                <c:pt idx="10">
                  <c:v>1.0262676780058797</c:v>
                </c:pt>
                <c:pt idx="11">
                  <c:v>1.0262676780058797</c:v>
                </c:pt>
                <c:pt idx="12">
                  <c:v>1.0262676780058797</c:v>
                </c:pt>
                <c:pt idx="13">
                  <c:v>1.0262676780058797</c:v>
                </c:pt>
                <c:pt idx="14">
                  <c:v>1.0262676780058797</c:v>
                </c:pt>
                <c:pt idx="15">
                  <c:v>1.0262676780058797</c:v>
                </c:pt>
                <c:pt idx="16">
                  <c:v>1.0262676780058797</c:v>
                </c:pt>
                <c:pt idx="17">
                  <c:v>1.0262676780058797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30752"/>
        <c:axId val="367941120"/>
      </c:lineChart>
      <c:catAx>
        <c:axId val="36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7941120"/>
        <c:crosses val="autoZero"/>
        <c:auto val="1"/>
        <c:lblAlgn val="ctr"/>
        <c:lblOffset val="100"/>
        <c:noMultiLvlLbl val="0"/>
      </c:catAx>
      <c:valAx>
        <c:axId val="367941120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793075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7'!$H$11:$H$28</c:f>
              <c:numCache>
                <c:formatCode>0.000</c:formatCode>
                <c:ptCount val="18"/>
                <c:pt idx="0">
                  <c:v>1.025277548557106</c:v>
                </c:pt>
                <c:pt idx="1">
                  <c:v>0.96360671856870861</c:v>
                </c:pt>
                <c:pt idx="2">
                  <c:v>1.0175686948085563</c:v>
                </c:pt>
                <c:pt idx="3">
                  <c:v>0.96360671856870861</c:v>
                </c:pt>
                <c:pt idx="4">
                  <c:v>0.94818901107160924</c:v>
                </c:pt>
                <c:pt idx="5">
                  <c:v>1.0021509873114569</c:v>
                </c:pt>
                <c:pt idx="6">
                  <c:v>1.0175686948085563</c:v>
                </c:pt>
                <c:pt idx="7">
                  <c:v>1.0021509873114569</c:v>
                </c:pt>
                <c:pt idx="8">
                  <c:v>0.99444213356290734</c:v>
                </c:pt>
                <c:pt idx="9">
                  <c:v>1.0098598410600066</c:v>
                </c:pt>
                <c:pt idx="10">
                  <c:v>1.0175686948085563</c:v>
                </c:pt>
                <c:pt idx="11">
                  <c:v>0.94818901107160924</c:v>
                </c:pt>
                <c:pt idx="12">
                  <c:v>1.048404109802755</c:v>
                </c:pt>
                <c:pt idx="13">
                  <c:v>1.0021509873114569</c:v>
                </c:pt>
                <c:pt idx="14">
                  <c:v>1.0175686948085563</c:v>
                </c:pt>
                <c:pt idx="15">
                  <c:v>1.048404109802755</c:v>
                </c:pt>
                <c:pt idx="16">
                  <c:v>1.0098598410600066</c:v>
                </c:pt>
                <c:pt idx="17">
                  <c:v>1.0638218172998544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7'!$I$11:$I$28</c:f>
              <c:numCache>
                <c:formatCode>0.00</c:formatCode>
                <c:ptCount val="18"/>
                <c:pt idx="0">
                  <c:v>1.0060054141857318</c:v>
                </c:pt>
                <c:pt idx="1">
                  <c:v>1.0060054141857318</c:v>
                </c:pt>
                <c:pt idx="2">
                  <c:v>1.0060054141857318</c:v>
                </c:pt>
                <c:pt idx="3">
                  <c:v>1.0060054141857318</c:v>
                </c:pt>
                <c:pt idx="4">
                  <c:v>1.0060054141857318</c:v>
                </c:pt>
                <c:pt idx="5">
                  <c:v>1.0060054141857318</c:v>
                </c:pt>
                <c:pt idx="6">
                  <c:v>1.0060054141857318</c:v>
                </c:pt>
                <c:pt idx="7">
                  <c:v>1.0060054141857318</c:v>
                </c:pt>
                <c:pt idx="8">
                  <c:v>1.0060054141857318</c:v>
                </c:pt>
                <c:pt idx="9">
                  <c:v>1.0060054141857318</c:v>
                </c:pt>
                <c:pt idx="10">
                  <c:v>1.0060054141857318</c:v>
                </c:pt>
                <c:pt idx="11">
                  <c:v>1.0060054141857318</c:v>
                </c:pt>
                <c:pt idx="12">
                  <c:v>1.0060054141857318</c:v>
                </c:pt>
                <c:pt idx="13">
                  <c:v>1.0060054141857318</c:v>
                </c:pt>
                <c:pt idx="14">
                  <c:v>1.0060054141857318</c:v>
                </c:pt>
                <c:pt idx="15">
                  <c:v>1.0060054141857318</c:v>
                </c:pt>
                <c:pt idx="16">
                  <c:v>1.0060054141857318</c:v>
                </c:pt>
                <c:pt idx="17">
                  <c:v>1.0060054141857318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8832"/>
        <c:axId val="362810752"/>
      </c:lineChart>
      <c:catAx>
        <c:axId val="3628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2810752"/>
        <c:crosses val="autoZero"/>
        <c:auto val="1"/>
        <c:lblAlgn val="ctr"/>
        <c:lblOffset val="100"/>
        <c:noMultiLvlLbl val="1"/>
      </c:catAx>
      <c:valAx>
        <c:axId val="362810752"/>
        <c:scaling>
          <c:orientation val="minMax"/>
          <c:max val="1.1000000000000001"/>
          <c:min val="0.9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8832"/>
        <c:crosses val="autoZero"/>
        <c:crossBetween val="midCat"/>
        <c:majorUnit val="2.000000000000001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'CO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8'!$H$11:$H$28</c:f>
              <c:numCache>
                <c:formatCode>0.000</c:formatCode>
                <c:ptCount val="18"/>
                <c:pt idx="0">
                  <c:v>1.0553376497047802</c:v>
                </c:pt>
                <c:pt idx="1">
                  <c:v>0.96161100722811566</c:v>
                </c:pt>
                <c:pt idx="2">
                  <c:v>1.0589893370740009</c:v>
                </c:pt>
                <c:pt idx="3">
                  <c:v>0.97378329845885137</c:v>
                </c:pt>
                <c:pt idx="4">
                  <c:v>0.96769715284348345</c:v>
                </c:pt>
                <c:pt idx="5">
                  <c:v>1.0431653584740446</c:v>
                </c:pt>
                <c:pt idx="6">
                  <c:v>1.0224724633817939</c:v>
                </c:pt>
                <c:pt idx="7">
                  <c:v>1.0103001721510583</c:v>
                </c:pt>
                <c:pt idx="8">
                  <c:v>1.0042140265356905</c:v>
                </c:pt>
                <c:pt idx="9">
                  <c:v>1.0042140265356905</c:v>
                </c:pt>
                <c:pt idx="10">
                  <c:v>1.0224724633817939</c:v>
                </c:pt>
                <c:pt idx="11">
                  <c:v>0.92022521704361437</c:v>
                </c:pt>
                <c:pt idx="12">
                  <c:v>1.0589893370740009</c:v>
                </c:pt>
                <c:pt idx="13">
                  <c:v>0.9932589644280283</c:v>
                </c:pt>
                <c:pt idx="14">
                  <c:v>1.0188207760125731</c:v>
                </c:pt>
                <c:pt idx="15">
                  <c:v>1.0224724633817939</c:v>
                </c:pt>
                <c:pt idx="16">
                  <c:v>1.0711616283047365</c:v>
                </c:pt>
                <c:pt idx="17">
                  <c:v>1.0650754826893687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8'!$I$11:$I$28</c:f>
              <c:numCache>
                <c:formatCode>0.00</c:formatCode>
                <c:ptCount val="18"/>
                <c:pt idx="0">
                  <c:v>1.0171166552402702</c:v>
                </c:pt>
                <c:pt idx="1">
                  <c:v>1.0171166552402702</c:v>
                </c:pt>
                <c:pt idx="2">
                  <c:v>1.0171166552402702</c:v>
                </c:pt>
                <c:pt idx="3">
                  <c:v>1.0171166552402702</c:v>
                </c:pt>
                <c:pt idx="4">
                  <c:v>1.0171166552402702</c:v>
                </c:pt>
                <c:pt idx="5">
                  <c:v>1.0171166552402702</c:v>
                </c:pt>
                <c:pt idx="6">
                  <c:v>1.0171166552402702</c:v>
                </c:pt>
                <c:pt idx="7">
                  <c:v>1.0171166552402702</c:v>
                </c:pt>
                <c:pt idx="8">
                  <c:v>1.0171166552402702</c:v>
                </c:pt>
                <c:pt idx="9">
                  <c:v>1.0171166552402702</c:v>
                </c:pt>
                <c:pt idx="10">
                  <c:v>1.0171166552402702</c:v>
                </c:pt>
                <c:pt idx="11">
                  <c:v>1.0171166552402702</c:v>
                </c:pt>
                <c:pt idx="12">
                  <c:v>1.0171166552402702</c:v>
                </c:pt>
                <c:pt idx="13">
                  <c:v>1.0171166552402702</c:v>
                </c:pt>
                <c:pt idx="14">
                  <c:v>1.0171166552402702</c:v>
                </c:pt>
                <c:pt idx="15">
                  <c:v>1.0171166552402702</c:v>
                </c:pt>
                <c:pt idx="16">
                  <c:v>1.0171166552402702</c:v>
                </c:pt>
                <c:pt idx="17">
                  <c:v>1.0171166552402702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03712"/>
        <c:axId val="364005632"/>
      </c:lineChart>
      <c:catAx>
        <c:axId val="3640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005632"/>
        <c:crosses val="autoZero"/>
        <c:auto val="1"/>
        <c:lblAlgn val="ctr"/>
        <c:lblOffset val="100"/>
        <c:noMultiLvlLbl val="1"/>
      </c:catAx>
      <c:valAx>
        <c:axId val="364005632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0371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4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4'!$C$11:$C$28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4'!$H$11:$H$28</c:f>
              <c:numCache>
                <c:formatCode>0.000</c:formatCode>
                <c:ptCount val="18"/>
                <c:pt idx="0">
                  <c:v>1.1691499151472191</c:v>
                </c:pt>
                <c:pt idx="1">
                  <c:v>1.033202250595217</c:v>
                </c:pt>
                <c:pt idx="2">
                  <c:v>0.9534462873913756</c:v>
                </c:pt>
                <c:pt idx="3">
                  <c:v>0.99694954004801628</c:v>
                </c:pt>
                <c:pt idx="5">
                  <c:v>0.98426109135649598</c:v>
                </c:pt>
                <c:pt idx="6">
                  <c:v>0.97338527819233589</c:v>
                </c:pt>
                <c:pt idx="7">
                  <c:v>0.97882318477441599</c:v>
                </c:pt>
                <c:pt idx="8">
                  <c:v>0.95707155844609559</c:v>
                </c:pt>
                <c:pt idx="10">
                  <c:v>0.97157264266497589</c:v>
                </c:pt>
                <c:pt idx="11">
                  <c:v>1.0785181387792175</c:v>
                </c:pt>
                <c:pt idx="12">
                  <c:v>0.9425704742272154</c:v>
                </c:pt>
                <c:pt idx="13">
                  <c:v>1.0078253532121766</c:v>
                </c:pt>
                <c:pt idx="14">
                  <c:v>0.95707155844609559</c:v>
                </c:pt>
                <c:pt idx="15">
                  <c:v>1.1600867375104189</c:v>
                </c:pt>
                <c:pt idx="16">
                  <c:v>1.0150758953216166</c:v>
                </c:pt>
                <c:pt idx="17">
                  <c:v>0.98426109135649598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4'!$C$11:$C$28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4'!$I$11:$I$28</c:f>
              <c:numCache>
                <c:formatCode>0.00</c:formatCode>
                <c:ptCount val="18"/>
                <c:pt idx="0">
                  <c:v>0.99839964846990426</c:v>
                </c:pt>
                <c:pt idx="1">
                  <c:v>0.99839964846990426</c:v>
                </c:pt>
                <c:pt idx="2">
                  <c:v>0.99839964846990426</c:v>
                </c:pt>
                <c:pt idx="3">
                  <c:v>0.99839964846990426</c:v>
                </c:pt>
                <c:pt idx="4">
                  <c:v>0.99839964846990426</c:v>
                </c:pt>
                <c:pt idx="5">
                  <c:v>0.99839964846990426</c:v>
                </c:pt>
                <c:pt idx="6">
                  <c:v>0.99839964846990426</c:v>
                </c:pt>
                <c:pt idx="7">
                  <c:v>0.99839964846990426</c:v>
                </c:pt>
                <c:pt idx="8">
                  <c:v>0.99839964846990426</c:v>
                </c:pt>
                <c:pt idx="9">
                  <c:v>0.99839964846990426</c:v>
                </c:pt>
                <c:pt idx="10">
                  <c:v>0.99839964846990426</c:v>
                </c:pt>
                <c:pt idx="11">
                  <c:v>0.99839964846990426</c:v>
                </c:pt>
                <c:pt idx="12">
                  <c:v>0.99839964846990426</c:v>
                </c:pt>
                <c:pt idx="13">
                  <c:v>0.99839964846990426</c:v>
                </c:pt>
                <c:pt idx="14">
                  <c:v>0.99839964846990426</c:v>
                </c:pt>
                <c:pt idx="15">
                  <c:v>0.99839964846990426</c:v>
                </c:pt>
                <c:pt idx="16">
                  <c:v>0.99839964846990426</c:v>
                </c:pt>
                <c:pt idx="17">
                  <c:v>0.99839964846990426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49536"/>
        <c:axId val="364051456"/>
      </c:lineChart>
      <c:catAx>
        <c:axId val="3640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051456"/>
        <c:crosses val="autoZero"/>
        <c:auto val="1"/>
        <c:lblAlgn val="ctr"/>
        <c:lblOffset val="100"/>
        <c:noMultiLvlLbl val="1"/>
      </c:catAx>
      <c:valAx>
        <c:axId val="364051456"/>
        <c:scaling>
          <c:orientation val="minMax"/>
          <c:max val="1.2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49536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5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5'!$C$11:$C$28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5'!$H$11:$H$28</c:f>
              <c:numCache>
                <c:formatCode>0.000</c:formatCode>
                <c:ptCount val="18"/>
                <c:pt idx="0">
                  <c:v>1.1629262552352051</c:v>
                </c:pt>
                <c:pt idx="1">
                  <c:v>1.0094845965583377</c:v>
                </c:pt>
                <c:pt idx="2">
                  <c:v>0.91257407528873724</c:v>
                </c:pt>
                <c:pt idx="3">
                  <c:v>0.97718108946847082</c:v>
                </c:pt>
                <c:pt idx="4">
                  <c:v>1.0094845965583377</c:v>
                </c:pt>
                <c:pt idx="5">
                  <c:v>0.97718108946847082</c:v>
                </c:pt>
                <c:pt idx="6">
                  <c:v>0.95295345915107077</c:v>
                </c:pt>
                <c:pt idx="7">
                  <c:v>0.93680170560613729</c:v>
                </c:pt>
                <c:pt idx="8">
                  <c:v>0.96910521269600425</c:v>
                </c:pt>
                <c:pt idx="10">
                  <c:v>0.96910521269600425</c:v>
                </c:pt>
                <c:pt idx="11">
                  <c:v>1.0175604733308043</c:v>
                </c:pt>
                <c:pt idx="12">
                  <c:v>0.95295345915107077</c:v>
                </c:pt>
                <c:pt idx="13">
                  <c:v>0.97718108946847082</c:v>
                </c:pt>
                <c:pt idx="14">
                  <c:v>0.93680170560613729</c:v>
                </c:pt>
                <c:pt idx="15">
                  <c:v>1.2194573926424719</c:v>
                </c:pt>
                <c:pt idx="16">
                  <c:v>0.94487758237860409</c:v>
                </c:pt>
                <c:pt idx="17">
                  <c:v>0.9933328430134043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5'!$C$11:$C$28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5'!$I$11:$I$28</c:f>
              <c:numCache>
                <c:formatCode>0.00</c:formatCode>
                <c:ptCount val="18"/>
                <c:pt idx="0">
                  <c:v>0.97718108946847093</c:v>
                </c:pt>
                <c:pt idx="1">
                  <c:v>0.97718108946847093</c:v>
                </c:pt>
                <c:pt idx="2">
                  <c:v>0.97718108946847093</c:v>
                </c:pt>
                <c:pt idx="3">
                  <c:v>0.97718108946847093</c:v>
                </c:pt>
                <c:pt idx="4">
                  <c:v>0.97718108946847093</c:v>
                </c:pt>
                <c:pt idx="5">
                  <c:v>0.97718108946847093</c:v>
                </c:pt>
                <c:pt idx="6">
                  <c:v>0.97718108946847093</c:v>
                </c:pt>
                <c:pt idx="7">
                  <c:v>0.97718108946847093</c:v>
                </c:pt>
                <c:pt idx="8">
                  <c:v>0.97718108946847093</c:v>
                </c:pt>
                <c:pt idx="9">
                  <c:v>0.97718108946847093</c:v>
                </c:pt>
                <c:pt idx="10">
                  <c:v>0.97718108946847093</c:v>
                </c:pt>
                <c:pt idx="11">
                  <c:v>0.97718108946847093</c:v>
                </c:pt>
                <c:pt idx="12">
                  <c:v>0.97718108946847093</c:v>
                </c:pt>
                <c:pt idx="13">
                  <c:v>0.97718108946847093</c:v>
                </c:pt>
                <c:pt idx="14">
                  <c:v>0.97718108946847093</c:v>
                </c:pt>
                <c:pt idx="15">
                  <c:v>0.97718108946847093</c:v>
                </c:pt>
                <c:pt idx="16">
                  <c:v>0.97718108946847093</c:v>
                </c:pt>
                <c:pt idx="17">
                  <c:v>0.97718108946847093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2880"/>
        <c:axId val="365644800"/>
      </c:lineChart>
      <c:catAx>
        <c:axId val="365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644800"/>
        <c:crosses val="autoZero"/>
        <c:auto val="1"/>
        <c:lblAlgn val="ctr"/>
        <c:lblOffset val="100"/>
        <c:noMultiLvlLbl val="0"/>
      </c:catAx>
      <c:valAx>
        <c:axId val="365644800"/>
        <c:scaling>
          <c:orientation val="minMax"/>
          <c:max val="1.25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42880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7</a:t>
            </a:r>
            <a:endParaRPr lang="nl-B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7'!$H$11:$H$28</c:f>
              <c:numCache>
                <c:formatCode>0.000</c:formatCode>
                <c:ptCount val="18"/>
                <c:pt idx="0">
                  <c:v>1.0020385380627039</c:v>
                </c:pt>
                <c:pt idx="1">
                  <c:v>1.0427304583901236</c:v>
                </c:pt>
                <c:pt idx="2">
                  <c:v>1.1139413189631076</c:v>
                </c:pt>
                <c:pt idx="3">
                  <c:v>1.0020385380627039</c:v>
                </c:pt>
                <c:pt idx="4">
                  <c:v>1.0223844982264136</c:v>
                </c:pt>
                <c:pt idx="5">
                  <c:v>1.0172980081854863</c:v>
                </c:pt>
                <c:pt idx="6">
                  <c:v>0.96134661773528463</c:v>
                </c:pt>
                <c:pt idx="7">
                  <c:v>1.012211518144559</c:v>
                </c:pt>
                <c:pt idx="8">
                  <c:v>0.99695204802177662</c:v>
                </c:pt>
                <c:pt idx="10">
                  <c:v>1.0172980081854863</c:v>
                </c:pt>
                <c:pt idx="11">
                  <c:v>1.0478169484310511</c:v>
                </c:pt>
                <c:pt idx="12">
                  <c:v>0.97660608785806691</c:v>
                </c:pt>
                <c:pt idx="13">
                  <c:v>1.0223844982264136</c:v>
                </c:pt>
                <c:pt idx="14">
                  <c:v>1.0071250281036315</c:v>
                </c:pt>
                <c:pt idx="15">
                  <c:v>1.1953251596179464</c:v>
                </c:pt>
                <c:pt idx="16">
                  <c:v>1.0325574783082687</c:v>
                </c:pt>
                <c:pt idx="17">
                  <c:v>0.98677906793992176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7'!$I$11:$I$28</c:f>
              <c:numCache>
                <c:formatCode>0.00</c:formatCode>
                <c:ptCount val="18"/>
                <c:pt idx="0">
                  <c:v>1.0167893591813937</c:v>
                </c:pt>
                <c:pt idx="1">
                  <c:v>1.0167893591813937</c:v>
                </c:pt>
                <c:pt idx="2">
                  <c:v>1.0167893591813937</c:v>
                </c:pt>
                <c:pt idx="3">
                  <c:v>1.0167893591813937</c:v>
                </c:pt>
                <c:pt idx="4">
                  <c:v>1.0167893591813937</c:v>
                </c:pt>
                <c:pt idx="5">
                  <c:v>1.0167893591813937</c:v>
                </c:pt>
                <c:pt idx="6">
                  <c:v>1.0167893591813937</c:v>
                </c:pt>
                <c:pt idx="7">
                  <c:v>1.0167893591813937</c:v>
                </c:pt>
                <c:pt idx="8">
                  <c:v>1.0167893591813937</c:v>
                </c:pt>
                <c:pt idx="9">
                  <c:v>1.0167893591813937</c:v>
                </c:pt>
                <c:pt idx="10">
                  <c:v>1.0167893591813937</c:v>
                </c:pt>
                <c:pt idx="11">
                  <c:v>1.0167893591813937</c:v>
                </c:pt>
                <c:pt idx="12">
                  <c:v>1.0167893591813937</c:v>
                </c:pt>
                <c:pt idx="13">
                  <c:v>1.0167893591813937</c:v>
                </c:pt>
                <c:pt idx="14">
                  <c:v>1.0167893591813937</c:v>
                </c:pt>
                <c:pt idx="15">
                  <c:v>1.0167893591813937</c:v>
                </c:pt>
                <c:pt idx="16">
                  <c:v>1.0167893591813937</c:v>
                </c:pt>
                <c:pt idx="17">
                  <c:v>1.0167893591813937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7552"/>
        <c:axId val="365689472"/>
      </c:lineChart>
      <c:catAx>
        <c:axId val="365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5689472"/>
        <c:crosses val="autoZero"/>
        <c:auto val="1"/>
        <c:lblAlgn val="ctr"/>
        <c:lblOffset val="100"/>
        <c:noMultiLvlLbl val="0"/>
      </c:catAx>
      <c:valAx>
        <c:axId val="365689472"/>
        <c:scaling>
          <c:orientation val="minMax"/>
          <c:max val="1.2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87552"/>
        <c:crosses val="autoZero"/>
        <c:crossBetween val="midCat"/>
        <c:majorUnit val="2.0000000000000004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8</a:t>
            </a:r>
            <a:endParaRPr lang="nl-B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8'!$H$11:$H$28</c:f>
              <c:numCache>
                <c:formatCode>0.000</c:formatCode>
                <c:ptCount val="18"/>
                <c:pt idx="0">
                  <c:v>1.0369084584995136</c:v>
                </c:pt>
                <c:pt idx="1">
                  <c:v>1.034179752029778</c:v>
                </c:pt>
                <c:pt idx="2">
                  <c:v>1.135141891409994</c:v>
                </c:pt>
                <c:pt idx="3">
                  <c:v>1.0014352743929513</c:v>
                </c:pt>
                <c:pt idx="4">
                  <c:v>1.034179752029778</c:v>
                </c:pt>
                <c:pt idx="5">
                  <c:v>1.0178075132113646</c:v>
                </c:pt>
                <c:pt idx="6">
                  <c:v>0.95777597087718236</c:v>
                </c:pt>
                <c:pt idx="7">
                  <c:v>1.0205362196811003</c:v>
                </c:pt>
                <c:pt idx="8">
                  <c:v>0.96596209028638891</c:v>
                </c:pt>
                <c:pt idx="10">
                  <c:v>1.0232649261508358</c:v>
                </c:pt>
                <c:pt idx="11">
                  <c:v>1.0641955231968694</c:v>
                </c:pt>
                <c:pt idx="12">
                  <c:v>0.99052044851400911</c:v>
                </c:pt>
                <c:pt idx="13">
                  <c:v>1.0123501002718935</c:v>
                </c:pt>
                <c:pt idx="14">
                  <c:v>1.0068926873324224</c:v>
                </c:pt>
                <c:pt idx="15">
                  <c:v>0.43659303515768999</c:v>
                </c:pt>
                <c:pt idx="16">
                  <c:v>1.0505519908481915</c:v>
                </c:pt>
                <c:pt idx="17">
                  <c:v>1.0232649261508358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8'!$I$11:$I$28</c:f>
              <c:numCache>
                <c:formatCode>0.00</c:formatCode>
                <c:ptCount val="18"/>
                <c:pt idx="0">
                  <c:v>1.0161702893295232</c:v>
                </c:pt>
                <c:pt idx="1">
                  <c:v>1.0161702893295232</c:v>
                </c:pt>
                <c:pt idx="2">
                  <c:v>1.0161702893295232</c:v>
                </c:pt>
                <c:pt idx="3">
                  <c:v>1.0161702893295232</c:v>
                </c:pt>
                <c:pt idx="4">
                  <c:v>1.0161702893295232</c:v>
                </c:pt>
                <c:pt idx="5">
                  <c:v>1.0161702893295232</c:v>
                </c:pt>
                <c:pt idx="6">
                  <c:v>1.0161702893295232</c:v>
                </c:pt>
                <c:pt idx="7">
                  <c:v>1.0161702893295232</c:v>
                </c:pt>
                <c:pt idx="8">
                  <c:v>1.0161702893295232</c:v>
                </c:pt>
                <c:pt idx="9">
                  <c:v>1.0161702893295232</c:v>
                </c:pt>
                <c:pt idx="10">
                  <c:v>1.0161702893295232</c:v>
                </c:pt>
                <c:pt idx="11">
                  <c:v>1.0161702893295232</c:v>
                </c:pt>
                <c:pt idx="12">
                  <c:v>1.0161702893295232</c:v>
                </c:pt>
                <c:pt idx="13">
                  <c:v>1.0161702893295232</c:v>
                </c:pt>
                <c:pt idx="14">
                  <c:v>1.0161702893295232</c:v>
                </c:pt>
                <c:pt idx="15">
                  <c:v>1.0161702893295232</c:v>
                </c:pt>
                <c:pt idx="16">
                  <c:v>1.0161702893295232</c:v>
                </c:pt>
                <c:pt idx="17">
                  <c:v>1.0161702893295232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29600"/>
        <c:axId val="364331776"/>
      </c:lineChart>
      <c:catAx>
        <c:axId val="36432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331776"/>
        <c:crosses val="autoZero"/>
        <c:auto val="1"/>
        <c:lblAlgn val="ctr"/>
        <c:lblOffset val="100"/>
        <c:noMultiLvlLbl val="0"/>
      </c:catAx>
      <c:valAx>
        <c:axId val="364331776"/>
        <c:scaling>
          <c:orientation val="minMax"/>
          <c:max val="1.1800000000000002"/>
          <c:min val="0.4300000000000000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29600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9</a:t>
            </a:r>
            <a:endParaRPr lang="nl-B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'SO2 stap 9'!$C$11:$C$28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9'!$H$11:$H$28</c:f>
              <c:numCache>
                <c:formatCode>0.000</c:formatCode>
                <c:ptCount val="18"/>
                <c:pt idx="0">
                  <c:v>1.3362025829470554</c:v>
                </c:pt>
                <c:pt idx="1">
                  <c:v>1.0030671444588852</c:v>
                </c:pt>
                <c:pt idx="2">
                  <c:v>1.0469970923913912</c:v>
                </c:pt>
                <c:pt idx="3">
                  <c:v>0.98842382848138344</c:v>
                </c:pt>
                <c:pt idx="4">
                  <c:v>0.9280201500741877</c:v>
                </c:pt>
                <c:pt idx="5">
                  <c:v>0.97378051250388142</c:v>
                </c:pt>
                <c:pt idx="6">
                  <c:v>0.97561092700106911</c:v>
                </c:pt>
                <c:pt idx="7">
                  <c:v>1.019540874933575</c:v>
                </c:pt>
                <c:pt idx="8">
                  <c:v>1.0158800459391997</c:v>
                </c:pt>
                <c:pt idx="10">
                  <c:v>0.97011968350950584</c:v>
                </c:pt>
                <c:pt idx="11">
                  <c:v>1.0433362633970158</c:v>
                </c:pt>
                <c:pt idx="12">
                  <c:v>0.80538237876260865</c:v>
                </c:pt>
                <c:pt idx="13">
                  <c:v>0.97744134149825679</c:v>
                </c:pt>
                <c:pt idx="14">
                  <c:v>0.93900263705731424</c:v>
                </c:pt>
                <c:pt idx="15">
                  <c:v>1.134856988256403</c:v>
                </c:pt>
                <c:pt idx="16">
                  <c:v>0.97011968350950584</c:v>
                </c:pt>
                <c:pt idx="17">
                  <c:v>1.0469970923913912</c:v>
                </c:pt>
              </c:numCache>
            </c:numRef>
          </c:val>
          <c:smooth val="0"/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9'!$C$11:$C$28</c:f>
              <c:numCache>
                <c:formatCode>0</c:formatCode>
                <c:ptCount val="18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881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9'!$I$11:$I$28</c:f>
              <c:numCache>
                <c:formatCode>0.00</c:formatCode>
                <c:ptCount val="18"/>
                <c:pt idx="0">
                  <c:v>0.99904023256507224</c:v>
                </c:pt>
                <c:pt idx="1">
                  <c:v>0.99904023256507224</c:v>
                </c:pt>
                <c:pt idx="2">
                  <c:v>0.99904023256507224</c:v>
                </c:pt>
                <c:pt idx="3">
                  <c:v>0.99904023256507224</c:v>
                </c:pt>
                <c:pt idx="4">
                  <c:v>0.99904023256507224</c:v>
                </c:pt>
                <c:pt idx="5">
                  <c:v>0.99904023256507224</c:v>
                </c:pt>
                <c:pt idx="6">
                  <c:v>0.99904023256507224</c:v>
                </c:pt>
                <c:pt idx="7">
                  <c:v>0.99904023256507224</c:v>
                </c:pt>
                <c:pt idx="8">
                  <c:v>0.99904023256507224</c:v>
                </c:pt>
                <c:pt idx="9">
                  <c:v>0.99904023256507224</c:v>
                </c:pt>
                <c:pt idx="10">
                  <c:v>0.99904023256507224</c:v>
                </c:pt>
                <c:pt idx="11">
                  <c:v>0.99904023256507224</c:v>
                </c:pt>
                <c:pt idx="12">
                  <c:v>0.99904023256507224</c:v>
                </c:pt>
                <c:pt idx="13">
                  <c:v>0.99904023256507224</c:v>
                </c:pt>
                <c:pt idx="14">
                  <c:v>0.99904023256507224</c:v>
                </c:pt>
                <c:pt idx="15">
                  <c:v>0.99904023256507224</c:v>
                </c:pt>
                <c:pt idx="16">
                  <c:v>0.99904023256507224</c:v>
                </c:pt>
                <c:pt idx="17">
                  <c:v>0.99904023256507224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90272"/>
        <c:axId val="364392448"/>
      </c:lineChart>
      <c:catAx>
        <c:axId val="364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layout/>
          <c:overlay val="0"/>
        </c:title>
        <c:numFmt formatCode="0" sourceLinked="1"/>
        <c:majorTickMark val="in"/>
        <c:minorTickMark val="none"/>
        <c:tickLblPos val="nextTo"/>
        <c:crossAx val="364392448"/>
        <c:crosses val="autoZero"/>
        <c:auto val="1"/>
        <c:lblAlgn val="ctr"/>
        <c:lblOffset val="100"/>
        <c:noMultiLvlLbl val="0"/>
      </c:catAx>
      <c:valAx>
        <c:axId val="364392448"/>
        <c:scaling>
          <c:orientation val="minMax"/>
          <c:max val="1.4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90272"/>
        <c:crosses val="autoZero"/>
        <c:crossBetween val="midCat"/>
        <c:majorUnit val="5.000000000000001E-2"/>
        <c:minorUnit val="1.0000000000000005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595308</xdr:colOff>
      <xdr:row>9</xdr:row>
      <xdr:rowOff>190497</xdr:rowOff>
    </xdr:from>
    <xdr:to>
      <xdr:col>21</xdr:col>
      <xdr:colOff>106027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559591</xdr:colOff>
      <xdr:row>9</xdr:row>
      <xdr:rowOff>178594</xdr:rowOff>
    </xdr:from>
    <xdr:to>
      <xdr:col>21</xdr:col>
      <xdr:colOff>70310</xdr:colOff>
      <xdr:row>28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10</xdr:row>
      <xdr:rowOff>83344</xdr:rowOff>
    </xdr:from>
    <xdr:to>
      <xdr:col>21</xdr:col>
      <xdr:colOff>82220</xdr:colOff>
      <xdr:row>28</xdr:row>
      <xdr:rowOff>40031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9</xdr:row>
      <xdr:rowOff>166687</xdr:rowOff>
    </xdr:from>
    <xdr:to>
      <xdr:col>21</xdr:col>
      <xdr:colOff>58406</xdr:colOff>
      <xdr:row>28</xdr:row>
      <xdr:rowOff>23811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583407</xdr:colOff>
      <xdr:row>9</xdr:row>
      <xdr:rowOff>190498</xdr:rowOff>
    </xdr:from>
    <xdr:to>
      <xdr:col>21</xdr:col>
      <xdr:colOff>94126</xdr:colOff>
      <xdr:row>28</xdr:row>
      <xdr:rowOff>59530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9</xdr:row>
      <xdr:rowOff>154779</xdr:rowOff>
    </xdr:from>
    <xdr:to>
      <xdr:col>21</xdr:col>
      <xdr:colOff>82220</xdr:colOff>
      <xdr:row>28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9</xdr:row>
      <xdr:rowOff>178592</xdr:rowOff>
    </xdr:from>
    <xdr:to>
      <xdr:col>21</xdr:col>
      <xdr:colOff>70312</xdr:colOff>
      <xdr:row>28</xdr:row>
      <xdr:rowOff>59530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9</xdr:row>
      <xdr:rowOff>166687</xdr:rowOff>
    </xdr:from>
    <xdr:to>
      <xdr:col>21</xdr:col>
      <xdr:colOff>82217</xdr:colOff>
      <xdr:row>28</xdr:row>
      <xdr:rowOff>11907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154777</xdr:rowOff>
    </xdr:from>
    <xdr:to>
      <xdr:col>21</xdr:col>
      <xdr:colOff>70311</xdr:colOff>
      <xdr:row>28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535780</xdr:colOff>
      <xdr:row>9</xdr:row>
      <xdr:rowOff>166686</xdr:rowOff>
    </xdr:from>
    <xdr:to>
      <xdr:col>21</xdr:col>
      <xdr:colOff>46499</xdr:colOff>
      <xdr:row>28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535778</xdr:colOff>
      <xdr:row>9</xdr:row>
      <xdr:rowOff>154782</xdr:rowOff>
    </xdr:from>
    <xdr:to>
      <xdr:col>21</xdr:col>
      <xdr:colOff>46497</xdr:colOff>
      <xdr:row>28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10</xdr:row>
      <xdr:rowOff>11902</xdr:rowOff>
    </xdr:from>
    <xdr:to>
      <xdr:col>21</xdr:col>
      <xdr:colOff>106031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547683</xdr:colOff>
      <xdr:row>9</xdr:row>
      <xdr:rowOff>142868</xdr:rowOff>
    </xdr:from>
    <xdr:to>
      <xdr:col>21</xdr:col>
      <xdr:colOff>58402</xdr:colOff>
      <xdr:row>28</xdr:row>
      <xdr:rowOff>83343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559591</xdr:colOff>
      <xdr:row>9</xdr:row>
      <xdr:rowOff>154776</xdr:rowOff>
    </xdr:from>
    <xdr:to>
      <xdr:col>21</xdr:col>
      <xdr:colOff>70310</xdr:colOff>
      <xdr:row>28</xdr:row>
      <xdr:rowOff>59532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571497</xdr:colOff>
      <xdr:row>9</xdr:row>
      <xdr:rowOff>154782</xdr:rowOff>
    </xdr:from>
    <xdr:to>
      <xdr:col>21</xdr:col>
      <xdr:colOff>82216</xdr:colOff>
      <xdr:row>28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9</xdr:row>
      <xdr:rowOff>166685</xdr:rowOff>
    </xdr:from>
    <xdr:to>
      <xdr:col>21</xdr:col>
      <xdr:colOff>70311</xdr:colOff>
      <xdr:row>28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9</xdr:row>
      <xdr:rowOff>154775</xdr:rowOff>
    </xdr:from>
    <xdr:to>
      <xdr:col>21</xdr:col>
      <xdr:colOff>58406</xdr:colOff>
      <xdr:row>28</xdr:row>
      <xdr:rowOff>107157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595311</xdr:colOff>
      <xdr:row>9</xdr:row>
      <xdr:rowOff>190496</xdr:rowOff>
    </xdr:from>
    <xdr:to>
      <xdr:col>21</xdr:col>
      <xdr:colOff>106030</xdr:colOff>
      <xdr:row>28</xdr:row>
      <xdr:rowOff>35718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178592</xdr:rowOff>
    </xdr:from>
    <xdr:to>
      <xdr:col>21</xdr:col>
      <xdr:colOff>82218</xdr:colOff>
      <xdr:row>28</xdr:row>
      <xdr:rowOff>59530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9</xdr:row>
      <xdr:rowOff>178592</xdr:rowOff>
    </xdr:from>
    <xdr:to>
      <xdr:col>21</xdr:col>
      <xdr:colOff>82217</xdr:colOff>
      <xdr:row>28</xdr:row>
      <xdr:rowOff>71436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595312</xdr:colOff>
      <xdr:row>9</xdr:row>
      <xdr:rowOff>154781</xdr:rowOff>
    </xdr:from>
    <xdr:to>
      <xdr:col>21</xdr:col>
      <xdr:colOff>106030</xdr:colOff>
      <xdr:row>28</xdr:row>
      <xdr:rowOff>11906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9</xdr:row>
      <xdr:rowOff>154778</xdr:rowOff>
    </xdr:from>
    <xdr:to>
      <xdr:col>21</xdr:col>
      <xdr:colOff>82216</xdr:colOff>
      <xdr:row>28</xdr:row>
      <xdr:rowOff>59530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9</xdr:row>
      <xdr:rowOff>154782</xdr:rowOff>
    </xdr:from>
    <xdr:to>
      <xdr:col>21</xdr:col>
      <xdr:colOff>82216</xdr:colOff>
      <xdr:row>28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9</xdr:row>
      <xdr:rowOff>166686</xdr:rowOff>
    </xdr:from>
    <xdr:to>
      <xdr:col>21</xdr:col>
      <xdr:colOff>94123</xdr:colOff>
      <xdr:row>28</xdr:row>
      <xdr:rowOff>35718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tabSelected="1"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33</v>
      </c>
      <c r="E1" s="13"/>
      <c r="F1" s="3"/>
    </row>
    <row r="2" spans="1:9" ht="18" x14ac:dyDescent="0.25">
      <c r="C2" s="4" t="s">
        <v>3</v>
      </c>
      <c r="D2" s="11">
        <v>260.20382353875999</v>
      </c>
      <c r="E2" s="2" t="s">
        <v>4</v>
      </c>
    </row>
    <row r="3" spans="1:9" ht="18" x14ac:dyDescent="0.25">
      <c r="C3" s="4" t="s">
        <v>26</v>
      </c>
      <c r="D3" s="11" t="s">
        <v>39</v>
      </c>
      <c r="E3" s="2" t="s">
        <v>4</v>
      </c>
      <c r="F3" s="5"/>
    </row>
    <row r="4" spans="1:9" ht="18" x14ac:dyDescent="0.25">
      <c r="C4" s="4" t="s">
        <v>27</v>
      </c>
      <c r="D4" s="11" t="s">
        <v>40</v>
      </c>
      <c r="E4" s="2" t="s">
        <v>4</v>
      </c>
      <c r="F4" s="5"/>
    </row>
    <row r="5" spans="1:9" x14ac:dyDescent="0.25">
      <c r="C5" s="4" t="s">
        <v>28</v>
      </c>
      <c r="D5" s="19">
        <f>(D4/D3)*100</f>
        <v>2.339665653495441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B11" s="15"/>
      <c r="C11" s="42">
        <v>139</v>
      </c>
      <c r="D11" s="56">
        <v>269</v>
      </c>
      <c r="E11" s="26">
        <f t="shared" ref="E11:E26" si="0">(D11-$D$3)/$D$4</f>
        <v>0.94186424163689686</v>
      </c>
      <c r="F11" s="20">
        <f t="shared" ref="F11:F26" si="1">((D11-D$2)/D$2)*100</f>
        <v>3.3804946989680689</v>
      </c>
      <c r="H11" s="14">
        <f t="shared" ref="H11:H20" si="2">(100+F11)/100</f>
        <v>1.0338049469896806</v>
      </c>
      <c r="I11" s="2">
        <f t="shared" ref="I11:I28" si="3">1+($D$3-$D$2)/$D$2</f>
        <v>1.0115147288017992</v>
      </c>
    </row>
    <row r="12" spans="1:9" x14ac:dyDescent="0.25">
      <c r="B12" s="15"/>
      <c r="C12" s="42">
        <v>223</v>
      </c>
      <c r="D12" s="56">
        <v>259</v>
      </c>
      <c r="E12" s="26">
        <f t="shared" si="0"/>
        <v>-0.68203962325430145</v>
      </c>
      <c r="F12" s="20">
        <f t="shared" si="1"/>
        <v>-0.46264636790806779</v>
      </c>
      <c r="H12" s="14">
        <f t="shared" si="2"/>
        <v>0.99537353632091941</v>
      </c>
      <c r="I12" s="2">
        <f t="shared" si="3"/>
        <v>1.0115147288017992</v>
      </c>
    </row>
    <row r="13" spans="1:9" x14ac:dyDescent="0.25">
      <c r="B13" s="15"/>
      <c r="C13" s="42">
        <v>225</v>
      </c>
      <c r="D13" s="56">
        <v>256</v>
      </c>
      <c r="E13" s="26">
        <f t="shared" si="0"/>
        <v>-1.1692107827216609</v>
      </c>
      <c r="F13" s="20">
        <f t="shared" si="1"/>
        <v>-1.6155886879709087</v>
      </c>
      <c r="H13" s="14">
        <f t="shared" si="2"/>
        <v>0.98384411312029085</v>
      </c>
      <c r="I13" s="2">
        <f t="shared" si="3"/>
        <v>1.0115147288017992</v>
      </c>
    </row>
    <row r="14" spans="1:9" x14ac:dyDescent="0.25">
      <c r="B14" s="15"/>
      <c r="C14" s="42">
        <v>295</v>
      </c>
      <c r="D14" s="56">
        <v>259</v>
      </c>
      <c r="E14" s="26">
        <f t="shared" si="0"/>
        <v>-0.68203962325430145</v>
      </c>
      <c r="F14" s="20">
        <f t="shared" si="1"/>
        <v>-0.46264636790806779</v>
      </c>
      <c r="H14" s="14">
        <f t="shared" si="2"/>
        <v>0.99537353632091941</v>
      </c>
      <c r="I14" s="2">
        <f t="shared" si="3"/>
        <v>1.0115147288017992</v>
      </c>
    </row>
    <row r="15" spans="1:9" x14ac:dyDescent="0.25">
      <c r="A15" s="8"/>
      <c r="B15" s="17"/>
      <c r="C15" s="42">
        <v>339</v>
      </c>
      <c r="D15" s="56">
        <v>247</v>
      </c>
      <c r="E15" s="36">
        <f t="shared" si="0"/>
        <v>-2.6307242611237394</v>
      </c>
      <c r="F15" s="20">
        <f t="shared" si="1"/>
        <v>-5.0744156481594311</v>
      </c>
      <c r="H15" s="14">
        <f t="shared" si="2"/>
        <v>0.94925584351840575</v>
      </c>
      <c r="I15" s="2">
        <f t="shared" si="3"/>
        <v>1.0115147288017992</v>
      </c>
    </row>
    <row r="16" spans="1:9" x14ac:dyDescent="0.25">
      <c r="C16" s="42">
        <v>428</v>
      </c>
      <c r="D16" s="56">
        <v>258</v>
      </c>
      <c r="E16" s="26">
        <f t="shared" si="0"/>
        <v>-0.84443000974342131</v>
      </c>
      <c r="F16" s="20">
        <f t="shared" si="1"/>
        <v>-0.84696047459568136</v>
      </c>
      <c r="H16" s="14">
        <f t="shared" si="2"/>
        <v>0.9915303952540433</v>
      </c>
      <c r="I16" s="2">
        <f t="shared" si="3"/>
        <v>1.0115147288017992</v>
      </c>
    </row>
    <row r="17" spans="3:9" x14ac:dyDescent="0.25">
      <c r="C17" s="42">
        <v>446</v>
      </c>
      <c r="D17" s="56">
        <v>268</v>
      </c>
      <c r="E17" s="26">
        <f t="shared" si="0"/>
        <v>0.77947385514777701</v>
      </c>
      <c r="F17" s="20">
        <f t="shared" si="1"/>
        <v>2.9961805922804547</v>
      </c>
      <c r="H17" s="14">
        <f t="shared" si="2"/>
        <v>1.0299618059228046</v>
      </c>
      <c r="I17" s="2">
        <f t="shared" si="3"/>
        <v>1.0115147288017992</v>
      </c>
    </row>
    <row r="18" spans="3:9" x14ac:dyDescent="0.25">
      <c r="C18" s="42">
        <v>509</v>
      </c>
      <c r="D18" s="56">
        <v>263</v>
      </c>
      <c r="E18" s="26">
        <f t="shared" si="0"/>
        <v>-3.2478077297822122E-2</v>
      </c>
      <c r="F18" s="20">
        <f t="shared" si="1"/>
        <v>1.0746100588423866</v>
      </c>
      <c r="H18" s="14">
        <f t="shared" si="2"/>
        <v>1.0107461005884237</v>
      </c>
      <c r="I18" s="2">
        <f t="shared" si="3"/>
        <v>1.0115147288017992</v>
      </c>
    </row>
    <row r="19" spans="3:9" x14ac:dyDescent="0.25">
      <c r="C19" s="42">
        <v>512</v>
      </c>
      <c r="D19" s="56">
        <v>265</v>
      </c>
      <c r="E19" s="26">
        <f t="shared" si="0"/>
        <v>0.29230269568041756</v>
      </c>
      <c r="F19" s="20">
        <f t="shared" si="1"/>
        <v>1.8432382722176139</v>
      </c>
      <c r="H19" s="14">
        <f t="shared" si="2"/>
        <v>1.0184323827221762</v>
      </c>
      <c r="I19" s="2">
        <f t="shared" si="3"/>
        <v>1.0115147288017992</v>
      </c>
    </row>
    <row r="20" spans="3:9" x14ac:dyDescent="0.25">
      <c r="C20" s="43">
        <v>551</v>
      </c>
      <c r="D20" s="56">
        <v>261</v>
      </c>
      <c r="E20" s="26">
        <f t="shared" si="0"/>
        <v>-0.3572588502760618</v>
      </c>
      <c r="F20" s="20">
        <f t="shared" si="1"/>
        <v>0.30598184546715945</v>
      </c>
      <c r="H20" s="14">
        <f t="shared" si="2"/>
        <v>1.0030598184546715</v>
      </c>
      <c r="I20" s="2">
        <f t="shared" si="3"/>
        <v>1.0115147288017992</v>
      </c>
    </row>
    <row r="21" spans="3:9" x14ac:dyDescent="0.25">
      <c r="C21" s="42">
        <v>579</v>
      </c>
      <c r="D21" s="56">
        <v>267</v>
      </c>
      <c r="E21" s="26">
        <f t="shared" si="0"/>
        <v>0.61708346865865726</v>
      </c>
      <c r="F21" s="20">
        <f t="shared" si="1"/>
        <v>2.6118664855928411</v>
      </c>
      <c r="H21" s="14">
        <f t="shared" ref="H21:H24" si="4">(100+F21)/100</f>
        <v>1.0261186648559284</v>
      </c>
      <c r="I21" s="2">
        <f t="shared" si="3"/>
        <v>1.0115147288017992</v>
      </c>
    </row>
    <row r="22" spans="3:9" x14ac:dyDescent="0.25">
      <c r="C22" s="42">
        <v>591</v>
      </c>
      <c r="D22" s="56">
        <v>264</v>
      </c>
      <c r="E22" s="26">
        <f t="shared" si="0"/>
        <v>0.1299123091912977</v>
      </c>
      <c r="F22" s="20">
        <f t="shared" si="1"/>
        <v>1.4589241655300003</v>
      </c>
      <c r="H22" s="14">
        <f t="shared" si="4"/>
        <v>1.0145892416553002</v>
      </c>
      <c r="I22" s="2">
        <f t="shared" si="3"/>
        <v>1.0115147288017992</v>
      </c>
    </row>
    <row r="23" spans="3:9" x14ac:dyDescent="0.25">
      <c r="C23" s="42">
        <v>644</v>
      </c>
      <c r="D23" s="56">
        <v>281</v>
      </c>
      <c r="E23" s="36">
        <f t="shared" si="0"/>
        <v>2.8905488795063348</v>
      </c>
      <c r="F23" s="20">
        <f t="shared" si="1"/>
        <v>7.992263979219433</v>
      </c>
      <c r="H23" s="14">
        <f t="shared" si="4"/>
        <v>1.0799226397921944</v>
      </c>
      <c r="I23" s="2">
        <f t="shared" si="3"/>
        <v>1.0115147288017992</v>
      </c>
    </row>
    <row r="24" spans="3:9" x14ac:dyDescent="0.25">
      <c r="C24" s="42">
        <v>689</v>
      </c>
      <c r="D24" s="56">
        <v>257</v>
      </c>
      <c r="E24" s="26">
        <f t="shared" si="0"/>
        <v>-1.006820396232541</v>
      </c>
      <c r="F24" s="20">
        <f t="shared" si="1"/>
        <v>-1.2312745812832953</v>
      </c>
      <c r="H24" s="14">
        <f t="shared" si="4"/>
        <v>0.98768725418716696</v>
      </c>
      <c r="I24" s="2">
        <f t="shared" si="3"/>
        <v>1.0115147288017992</v>
      </c>
    </row>
    <row r="25" spans="3:9" x14ac:dyDescent="0.25">
      <c r="C25" s="42">
        <v>744</v>
      </c>
      <c r="D25" s="56">
        <v>270</v>
      </c>
      <c r="E25" s="26">
        <f t="shared" si="0"/>
        <v>1.1042546281260168</v>
      </c>
      <c r="F25" s="20">
        <f t="shared" si="1"/>
        <v>3.7648088056556825</v>
      </c>
      <c r="H25" s="14">
        <f t="shared" ref="H25:H26" si="5">(100+F25)/100</f>
        <v>1.0376480880565568</v>
      </c>
      <c r="I25" s="2">
        <f t="shared" si="3"/>
        <v>1.0115147288017992</v>
      </c>
    </row>
    <row r="26" spans="3:9" x14ac:dyDescent="0.25">
      <c r="C26" s="44">
        <v>881</v>
      </c>
      <c r="D26" s="56">
        <v>264</v>
      </c>
      <c r="E26" s="26">
        <f t="shared" si="0"/>
        <v>0.1299123091912977</v>
      </c>
      <c r="F26" s="20">
        <f t="shared" si="1"/>
        <v>1.4589241655300003</v>
      </c>
      <c r="H26" s="14">
        <f t="shared" si="5"/>
        <v>1.0145892416553002</v>
      </c>
      <c r="I26" s="2">
        <f t="shared" si="3"/>
        <v>1.0115147288017992</v>
      </c>
    </row>
    <row r="27" spans="3:9" x14ac:dyDescent="0.25">
      <c r="C27" s="42">
        <v>904</v>
      </c>
      <c r="D27" s="56">
        <v>261</v>
      </c>
      <c r="E27" s="26">
        <f t="shared" ref="E27:E28" si="6">(D27-$D$3)/$D$4</f>
        <v>-0.3572588502760618</v>
      </c>
      <c r="F27" s="20">
        <f t="shared" ref="F27:F28" si="7">((D27-D$2)/D$2)*100</f>
        <v>0.30598184546715945</v>
      </c>
      <c r="H27" s="14">
        <f t="shared" ref="H27:H28" si="8">(100+F27)/100</f>
        <v>1.0030598184546715</v>
      </c>
      <c r="I27" s="2">
        <f t="shared" si="3"/>
        <v>1.0115147288017992</v>
      </c>
    </row>
    <row r="28" spans="3:9" x14ac:dyDescent="0.25">
      <c r="C28" s="42">
        <v>928</v>
      </c>
      <c r="D28" s="56">
        <v>270</v>
      </c>
      <c r="E28" s="26">
        <f t="shared" si="6"/>
        <v>1.1042546281260168</v>
      </c>
      <c r="F28" s="20">
        <f t="shared" si="7"/>
        <v>3.7648088056556825</v>
      </c>
      <c r="H28" s="14">
        <f t="shared" si="8"/>
        <v>1.0376480880565568</v>
      </c>
      <c r="I28" s="2">
        <f t="shared" si="3"/>
        <v>1.0115147288017992</v>
      </c>
    </row>
    <row r="29" spans="3:9" x14ac:dyDescent="0.25">
      <c r="D29" s="55"/>
    </row>
    <row r="33" spans="3:8" x14ac:dyDescent="0.25">
      <c r="C33" s="1"/>
      <c r="E33" s="1"/>
      <c r="F33" s="1"/>
    </row>
    <row r="37" spans="3:8" x14ac:dyDescent="0.25">
      <c r="C37" s="1"/>
      <c r="E37" s="1"/>
      <c r="F37" s="1"/>
    </row>
    <row r="39" spans="3:8" x14ac:dyDescent="0.25">
      <c r="E39" s="1"/>
      <c r="F39" s="1"/>
    </row>
    <row r="40" spans="3:8" x14ac:dyDescent="0.25">
      <c r="E40" s="1"/>
      <c r="F40" s="1"/>
    </row>
    <row r="41" spans="3:8" x14ac:dyDescent="0.25">
      <c r="E41" s="1"/>
      <c r="F41" s="1"/>
    </row>
    <row r="42" spans="3:8" x14ac:dyDescent="0.25">
      <c r="E42" s="1"/>
      <c r="F42" s="1"/>
    </row>
    <row r="43" spans="3:8" x14ac:dyDescent="0.25">
      <c r="E43" s="1"/>
      <c r="F43" s="1"/>
    </row>
    <row r="44" spans="3:8" x14ac:dyDescent="0.25">
      <c r="C44" s="1"/>
      <c r="F44" s="1"/>
      <c r="G44" s="1"/>
      <c r="H44" s="2" t="s">
        <v>1</v>
      </c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7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30</v>
      </c>
      <c r="E1" s="13"/>
      <c r="F1" s="3"/>
    </row>
    <row r="2" spans="1:9" ht="18" x14ac:dyDescent="0.25">
      <c r="C2" s="4" t="s">
        <v>3</v>
      </c>
      <c r="D2" s="10">
        <v>34.91992489918772</v>
      </c>
      <c r="E2" s="2" t="s">
        <v>4</v>
      </c>
    </row>
    <row r="3" spans="1:9" ht="18" x14ac:dyDescent="0.25">
      <c r="C3" s="4" t="s">
        <v>26</v>
      </c>
      <c r="D3" s="10" t="s">
        <v>56</v>
      </c>
      <c r="E3" s="2" t="s">
        <v>4</v>
      </c>
      <c r="F3" s="5"/>
    </row>
    <row r="4" spans="1:9" ht="18" x14ac:dyDescent="0.25">
      <c r="C4" s="4" t="s">
        <v>27</v>
      </c>
      <c r="D4" s="10" t="s">
        <v>57</v>
      </c>
      <c r="E4" s="2" t="s">
        <v>4</v>
      </c>
      <c r="F4" s="5"/>
    </row>
    <row r="5" spans="1:9" x14ac:dyDescent="0.25">
      <c r="C5" s="4" t="s">
        <v>28</v>
      </c>
      <c r="D5" s="19">
        <f>(D4/D3)*100</f>
        <v>12.57618437900128</v>
      </c>
      <c r="E5" s="2" t="s">
        <v>2</v>
      </c>
      <c r="F5" s="5"/>
    </row>
    <row r="6" spans="1:9" x14ac:dyDescent="0.25">
      <c r="C6" s="4" t="s">
        <v>6</v>
      </c>
      <c r="D6" s="12">
        <f>COUNTA(F11:F38)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B10" s="1"/>
      <c r="D10" s="5"/>
      <c r="E10" s="24"/>
      <c r="F10" s="5"/>
    </row>
    <row r="11" spans="1:9" x14ac:dyDescent="0.25">
      <c r="A11" s="8"/>
      <c r="B11" s="45"/>
      <c r="C11" s="50">
        <v>139</v>
      </c>
      <c r="D11" s="51">
        <v>39.5</v>
      </c>
      <c r="E11" s="26">
        <f t="shared" ref="E11:E19" si="0">(D11-$D$3)/$D$4</f>
        <v>9.1631032376298688E-2</v>
      </c>
      <c r="F11" s="7">
        <f t="shared" ref="F11:F19" si="1">((D11-D$2)/D$2)*100</f>
        <v>13.115936285758789</v>
      </c>
      <c r="H11" s="14">
        <f t="shared" ref="H11:H19" si="2">(100+F11)/100</f>
        <v>1.131159362857588</v>
      </c>
      <c r="I11" s="2">
        <f t="shared" ref="I11:I28" si="3">1+($D$3-$D$2)/$D$2</f>
        <v>1.1182727372047798</v>
      </c>
    </row>
    <row r="12" spans="1:9" x14ac:dyDescent="0.25">
      <c r="A12" s="8"/>
      <c r="B12" s="45"/>
      <c r="C12" s="50">
        <v>223</v>
      </c>
      <c r="D12" s="51">
        <v>42.5</v>
      </c>
      <c r="E12" s="26">
        <f t="shared" si="0"/>
        <v>0.70250458155161943</v>
      </c>
      <c r="F12" s="7">
        <f t="shared" si="1"/>
        <v>21.707020054297431</v>
      </c>
      <c r="H12" s="14">
        <f t="shared" si="2"/>
        <v>1.2170702005429743</v>
      </c>
      <c r="I12" s="2">
        <f t="shared" si="3"/>
        <v>1.1182727372047798</v>
      </c>
    </row>
    <row r="13" spans="1:9" x14ac:dyDescent="0.25">
      <c r="B13" s="45"/>
      <c r="C13" s="50">
        <v>225</v>
      </c>
      <c r="D13" s="51">
        <v>37.9</v>
      </c>
      <c r="E13" s="26">
        <f t="shared" si="0"/>
        <v>-0.23416819385053933</v>
      </c>
      <c r="F13" s="7">
        <f t="shared" si="1"/>
        <v>8.5340249425381742</v>
      </c>
      <c r="H13" s="14">
        <f t="shared" si="2"/>
        <v>1.0853402494253817</v>
      </c>
      <c r="I13" s="2">
        <f t="shared" si="3"/>
        <v>1.1182727372047798</v>
      </c>
    </row>
    <row r="14" spans="1:9" x14ac:dyDescent="0.25">
      <c r="B14" s="45"/>
      <c r="C14" s="50">
        <v>295</v>
      </c>
      <c r="D14" s="52">
        <v>37.4</v>
      </c>
      <c r="E14" s="26">
        <f t="shared" si="0"/>
        <v>-0.33598045204642613</v>
      </c>
      <c r="F14" s="7">
        <f t="shared" si="1"/>
        <v>7.1021776477817351</v>
      </c>
      <c r="H14" s="14">
        <f t="shared" si="2"/>
        <v>1.0710217764778174</v>
      </c>
      <c r="I14" s="2">
        <f t="shared" si="3"/>
        <v>1.1182727372047798</v>
      </c>
    </row>
    <row r="15" spans="1:9" x14ac:dyDescent="0.25">
      <c r="B15" s="45"/>
      <c r="C15" s="50">
        <v>339</v>
      </c>
      <c r="D15" s="51">
        <v>36.700000000000003</v>
      </c>
      <c r="E15" s="26">
        <f t="shared" si="0"/>
        <v>-0.4785176135206668</v>
      </c>
      <c r="F15" s="7">
        <f t="shared" si="1"/>
        <v>5.0975914351227312</v>
      </c>
      <c r="H15" s="14">
        <f t="shared" si="2"/>
        <v>1.0509759143512274</v>
      </c>
      <c r="I15" s="2">
        <f t="shared" si="3"/>
        <v>1.1182727372047798</v>
      </c>
    </row>
    <row r="16" spans="1:9" x14ac:dyDescent="0.25">
      <c r="B16" s="45"/>
      <c r="C16" s="50">
        <v>428</v>
      </c>
      <c r="D16" s="51">
        <v>37.700000000000003</v>
      </c>
      <c r="E16" s="26">
        <f t="shared" si="0"/>
        <v>-0.2748930971288932</v>
      </c>
      <c r="F16" s="7">
        <f t="shared" si="1"/>
        <v>7.9612860246356112</v>
      </c>
      <c r="H16" s="14">
        <f t="shared" si="2"/>
        <v>1.0796128602463562</v>
      </c>
      <c r="I16" s="2">
        <f t="shared" si="3"/>
        <v>1.1182727372047798</v>
      </c>
    </row>
    <row r="17" spans="2:13" x14ac:dyDescent="0.25">
      <c r="B17" s="45"/>
      <c r="C17" s="50">
        <v>446</v>
      </c>
      <c r="D17" s="51">
        <v>35.799999999999997</v>
      </c>
      <c r="E17" s="26">
        <f t="shared" si="0"/>
        <v>-0.66177967827326412</v>
      </c>
      <c r="F17" s="7">
        <f t="shared" si="1"/>
        <v>2.5202663045611216</v>
      </c>
      <c r="H17" s="14">
        <f t="shared" si="2"/>
        <v>1.0252026630456113</v>
      </c>
      <c r="I17" s="2">
        <f t="shared" si="3"/>
        <v>1.1182727372047798</v>
      </c>
    </row>
    <row r="18" spans="2:13" x14ac:dyDescent="0.25">
      <c r="B18" s="45"/>
      <c r="C18" s="50">
        <v>509</v>
      </c>
      <c r="D18" s="51">
        <v>35.700000000000003</v>
      </c>
      <c r="E18" s="26">
        <f t="shared" si="0"/>
        <v>-0.68214212991244039</v>
      </c>
      <c r="F18" s="7">
        <f t="shared" si="1"/>
        <v>2.2338968456098498</v>
      </c>
      <c r="H18" s="14">
        <f t="shared" si="2"/>
        <v>1.0223389684560984</v>
      </c>
      <c r="I18" s="2">
        <f t="shared" si="3"/>
        <v>1.1182727372047798</v>
      </c>
    </row>
    <row r="19" spans="2:13" x14ac:dyDescent="0.25">
      <c r="B19" s="46"/>
      <c r="C19" s="50">
        <v>512</v>
      </c>
      <c r="D19" s="51">
        <v>38.6</v>
      </c>
      <c r="E19" s="26">
        <f t="shared" si="0"/>
        <v>-9.1631032376297245E-2</v>
      </c>
      <c r="F19" s="7">
        <f t="shared" si="1"/>
        <v>10.5386111551972</v>
      </c>
      <c r="H19" s="14">
        <f t="shared" si="2"/>
        <v>1.1053861115519721</v>
      </c>
      <c r="I19" s="2">
        <f t="shared" si="3"/>
        <v>1.1182727372047798</v>
      </c>
    </row>
    <row r="20" spans="2:13" x14ac:dyDescent="0.25">
      <c r="B20" s="45"/>
      <c r="C20" s="50">
        <v>551</v>
      </c>
      <c r="D20" s="53" t="s">
        <v>68</v>
      </c>
      <c r="E20" s="7"/>
      <c r="F20" s="7"/>
      <c r="H20" s="14"/>
      <c r="I20" s="2">
        <f t="shared" si="3"/>
        <v>1.1182727372047798</v>
      </c>
    </row>
    <row r="21" spans="2:13" x14ac:dyDescent="0.25">
      <c r="B21" s="45"/>
      <c r="C21" s="50">
        <v>579</v>
      </c>
      <c r="D21" s="51">
        <v>36.1</v>
      </c>
      <c r="E21" s="26">
        <f t="shared" ref="E21:E26" si="4">(D21-$D$3)/$D$4</f>
        <v>-0.60069232335573119</v>
      </c>
      <c r="F21" s="7">
        <f t="shared" ref="F21:F26" si="5">((D21-D$2)/D$2)*100</f>
        <v>3.3793746814149985</v>
      </c>
      <c r="H21" s="14">
        <f t="shared" ref="H21:H24" si="6">(100+F21)/100</f>
        <v>1.03379374681415</v>
      </c>
      <c r="I21" s="2">
        <f t="shared" si="3"/>
        <v>1.1182727372047798</v>
      </c>
    </row>
    <row r="22" spans="2:13" x14ac:dyDescent="0.25">
      <c r="B22" s="45"/>
      <c r="C22" s="50">
        <v>591</v>
      </c>
      <c r="D22" s="51">
        <v>37.700000000000003</v>
      </c>
      <c r="E22" s="26">
        <f t="shared" si="4"/>
        <v>-0.2748930971288932</v>
      </c>
      <c r="F22" s="7">
        <f t="shared" si="5"/>
        <v>7.9612860246356112</v>
      </c>
      <c r="G22" s="1"/>
      <c r="H22" s="14">
        <f t="shared" si="6"/>
        <v>1.0796128602463562</v>
      </c>
      <c r="I22" s="2">
        <f t="shared" si="3"/>
        <v>1.1182727372047798</v>
      </c>
    </row>
    <row r="23" spans="2:13" x14ac:dyDescent="0.25">
      <c r="B23" s="45"/>
      <c r="C23" s="50">
        <v>644</v>
      </c>
      <c r="D23" s="51">
        <v>46</v>
      </c>
      <c r="E23" s="26">
        <f t="shared" si="4"/>
        <v>1.415190388922827</v>
      </c>
      <c r="F23" s="7">
        <f t="shared" si="5"/>
        <v>31.729951117592513</v>
      </c>
      <c r="H23" s="14">
        <f t="shared" si="6"/>
        <v>1.3172995111759251</v>
      </c>
      <c r="I23" s="2">
        <f t="shared" si="3"/>
        <v>1.1182727372047798</v>
      </c>
    </row>
    <row r="24" spans="2:13" x14ac:dyDescent="0.25">
      <c r="B24" s="45"/>
      <c r="C24" s="50">
        <v>689</v>
      </c>
      <c r="D24" s="51">
        <v>34.299999999999997</v>
      </c>
      <c r="E24" s="26">
        <f t="shared" si="4"/>
        <v>-0.9672164528609245</v>
      </c>
      <c r="F24" s="7">
        <f t="shared" si="5"/>
        <v>-1.7752755797081994</v>
      </c>
      <c r="H24" s="14">
        <f t="shared" si="6"/>
        <v>0.98224724420291809</v>
      </c>
      <c r="I24" s="2">
        <f t="shared" si="3"/>
        <v>1.1182727372047798</v>
      </c>
    </row>
    <row r="25" spans="2:13" x14ac:dyDescent="0.25">
      <c r="B25" s="45"/>
      <c r="C25" s="50">
        <v>744</v>
      </c>
      <c r="D25" s="51">
        <v>48.1</v>
      </c>
      <c r="E25" s="26">
        <f t="shared" si="4"/>
        <v>1.8428018733455518</v>
      </c>
      <c r="F25" s="7">
        <f t="shared" si="5"/>
        <v>37.743709755569569</v>
      </c>
      <c r="H25" s="14">
        <f t="shared" ref="H25:H26" si="7">(100+F25)/100</f>
        <v>1.3774370975556958</v>
      </c>
      <c r="I25" s="2">
        <f t="shared" si="3"/>
        <v>1.1182727372047798</v>
      </c>
    </row>
    <row r="26" spans="2:13" x14ac:dyDescent="0.25">
      <c r="B26" s="45"/>
      <c r="C26" s="50">
        <v>881</v>
      </c>
      <c r="D26" s="54">
        <v>39</v>
      </c>
      <c r="E26" s="26">
        <f t="shared" si="4"/>
        <v>-1.0181225819588101E-2</v>
      </c>
      <c r="F26" s="7">
        <f t="shared" si="5"/>
        <v>11.684088991002348</v>
      </c>
      <c r="H26" s="14">
        <f t="shared" si="7"/>
        <v>1.1168408899100235</v>
      </c>
      <c r="I26" s="2">
        <f t="shared" si="3"/>
        <v>1.1182727372047798</v>
      </c>
    </row>
    <row r="27" spans="2:13" x14ac:dyDescent="0.25">
      <c r="B27" s="46"/>
      <c r="C27" s="17">
        <v>904</v>
      </c>
      <c r="D27" s="51">
        <v>33</v>
      </c>
      <c r="E27" s="26">
        <f t="shared" ref="E27:E28" si="8">(D27-$D$3)/$D$4</f>
        <v>-1.2319283241702297</v>
      </c>
      <c r="F27" s="7">
        <f t="shared" ref="F27:F28" si="9">((D27-D$2)/D$2)*100</f>
        <v>-5.498078546074936</v>
      </c>
      <c r="H27" s="14">
        <f t="shared" ref="H27:H28" si="10">(100+F27)/100</f>
        <v>0.94501921453925064</v>
      </c>
      <c r="I27" s="2">
        <f t="shared" si="3"/>
        <v>1.1182727372047798</v>
      </c>
    </row>
    <row r="28" spans="2:13" x14ac:dyDescent="0.25">
      <c r="B28" s="45"/>
      <c r="C28" s="17">
        <v>928</v>
      </c>
      <c r="D28" s="51">
        <v>45.1</v>
      </c>
      <c r="E28" s="26">
        <f t="shared" si="8"/>
        <v>1.231928324170231</v>
      </c>
      <c r="F28" s="7">
        <f t="shared" si="9"/>
        <v>29.152625987030923</v>
      </c>
      <c r="H28" s="14">
        <f t="shared" si="10"/>
        <v>1.2915262598703092</v>
      </c>
      <c r="I28" s="2">
        <f t="shared" si="3"/>
        <v>1.1182727372047798</v>
      </c>
    </row>
    <row r="29" spans="2:13" x14ac:dyDescent="0.25">
      <c r="B29" s="47"/>
      <c r="D29" s="55"/>
    </row>
    <row r="30" spans="2:13" x14ac:dyDescent="0.25">
      <c r="B30" s="1"/>
    </row>
    <row r="31" spans="2:13" x14ac:dyDescent="0.25"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4:13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4:13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4:13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4:13" x14ac:dyDescent="0.25">
      <c r="D36" s="1"/>
      <c r="E36" s="1"/>
      <c r="F36" s="1"/>
      <c r="G36" s="33"/>
      <c r="H36" s="1"/>
      <c r="I36" s="1"/>
      <c r="J36" s="1"/>
      <c r="K36" s="1"/>
      <c r="L36" s="1"/>
      <c r="M36" s="1"/>
    </row>
    <row r="37" spans="4:13" x14ac:dyDescent="0.25">
      <c r="D37" s="1"/>
      <c r="E37" s="1"/>
      <c r="F37" s="1"/>
      <c r="G37" s="33"/>
      <c r="H37" s="1"/>
      <c r="I37" s="1"/>
      <c r="J37" s="1"/>
      <c r="K37" s="47"/>
      <c r="L37" s="1"/>
      <c r="M37" s="1"/>
    </row>
    <row r="38" spans="4:13" x14ac:dyDescent="0.25">
      <c r="D38" s="1"/>
      <c r="E38" s="47"/>
      <c r="F38" s="37"/>
      <c r="G38" s="33"/>
      <c r="H38" s="1"/>
      <c r="I38" s="1"/>
      <c r="J38" s="1"/>
      <c r="K38" s="47"/>
      <c r="L38" s="1"/>
      <c r="M38" s="1"/>
    </row>
    <row r="39" spans="4:13" x14ac:dyDescent="0.25">
      <c r="D39" s="1"/>
      <c r="E39" s="47"/>
      <c r="F39" s="37"/>
      <c r="G39" s="33"/>
      <c r="H39" s="1"/>
      <c r="I39" s="1"/>
      <c r="J39" s="1"/>
      <c r="K39" s="47"/>
      <c r="L39" s="1"/>
      <c r="M39" s="1"/>
    </row>
    <row r="40" spans="4:13" x14ac:dyDescent="0.25">
      <c r="D40" s="1"/>
      <c r="E40" s="47"/>
      <c r="F40" s="37"/>
      <c r="G40" s="33"/>
      <c r="H40" s="1"/>
      <c r="I40" s="1"/>
      <c r="J40" s="1"/>
      <c r="K40" s="47"/>
      <c r="L40" s="1"/>
      <c r="M40" s="1"/>
    </row>
    <row r="41" spans="4:13" x14ac:dyDescent="0.25">
      <c r="D41" s="1"/>
      <c r="E41" s="47"/>
      <c r="F41" s="38"/>
      <c r="G41" s="33"/>
      <c r="H41" s="1"/>
      <c r="I41" s="1"/>
      <c r="J41" s="1"/>
      <c r="K41" s="47"/>
      <c r="L41" s="1"/>
      <c r="M41" s="1"/>
    </row>
    <row r="42" spans="4:13" x14ac:dyDescent="0.25">
      <c r="D42" s="1"/>
      <c r="E42" s="47"/>
      <c r="F42" s="37"/>
      <c r="G42" s="33"/>
      <c r="H42" s="1"/>
      <c r="I42" s="1"/>
      <c r="J42" s="1"/>
      <c r="K42" s="47"/>
      <c r="L42" s="1"/>
      <c r="M42" s="1"/>
    </row>
    <row r="43" spans="4:13" x14ac:dyDescent="0.25">
      <c r="D43" s="1"/>
      <c r="E43" s="47"/>
      <c r="F43" s="37"/>
      <c r="G43" s="33"/>
      <c r="H43" s="1"/>
      <c r="I43" s="1"/>
      <c r="J43" s="1"/>
      <c r="K43" s="47"/>
      <c r="L43" s="1"/>
      <c r="M43" s="1"/>
    </row>
    <row r="44" spans="4:13" x14ac:dyDescent="0.25">
      <c r="D44" s="1"/>
      <c r="E44" s="47"/>
      <c r="F44" s="37"/>
      <c r="G44" s="33"/>
      <c r="H44" s="1"/>
      <c r="I44" s="1"/>
      <c r="J44" s="1"/>
      <c r="K44" s="47"/>
      <c r="L44" s="1"/>
      <c r="M44" s="1"/>
    </row>
    <row r="45" spans="4:13" x14ac:dyDescent="0.25">
      <c r="D45" s="1"/>
      <c r="E45" s="47"/>
      <c r="F45" s="37"/>
      <c r="G45" s="33"/>
      <c r="H45" s="1"/>
      <c r="I45" s="1"/>
      <c r="J45" s="1"/>
      <c r="K45" s="47"/>
      <c r="L45" s="1"/>
      <c r="M45" s="1"/>
    </row>
    <row r="46" spans="4:13" x14ac:dyDescent="0.25">
      <c r="D46" s="1"/>
      <c r="E46" s="47"/>
      <c r="F46" s="37"/>
      <c r="G46" s="33"/>
      <c r="H46" s="1"/>
      <c r="I46" s="1"/>
      <c r="J46" s="1"/>
      <c r="K46" s="47"/>
      <c r="L46" s="1"/>
      <c r="M46" s="1"/>
    </row>
    <row r="47" spans="4:13" x14ac:dyDescent="0.25">
      <c r="D47" s="1"/>
      <c r="E47" s="47"/>
      <c r="F47" s="39"/>
      <c r="G47" s="33"/>
      <c r="H47" s="1"/>
      <c r="I47" s="1"/>
      <c r="J47" s="1"/>
      <c r="K47" s="47"/>
      <c r="L47" s="1"/>
      <c r="M47" s="1"/>
    </row>
    <row r="48" spans="4:13" x14ac:dyDescent="0.25">
      <c r="D48" s="1"/>
      <c r="E48" s="47"/>
      <c r="F48" s="37"/>
      <c r="G48" s="33"/>
      <c r="H48" s="1"/>
      <c r="I48" s="1"/>
      <c r="J48" s="1"/>
      <c r="K48" s="47"/>
      <c r="L48" s="1"/>
      <c r="M48" s="1"/>
    </row>
    <row r="49" spans="4:13" x14ac:dyDescent="0.25">
      <c r="D49" s="1"/>
      <c r="E49" s="47"/>
      <c r="F49" s="37"/>
      <c r="G49" s="33"/>
      <c r="H49" s="1"/>
      <c r="I49" s="1"/>
      <c r="J49" s="1"/>
      <c r="K49" s="48"/>
      <c r="L49" s="1"/>
      <c r="M49" s="1"/>
    </row>
    <row r="50" spans="4:13" x14ac:dyDescent="0.25">
      <c r="D50" s="1"/>
      <c r="E50" s="48"/>
      <c r="F50" s="37"/>
      <c r="G50" s="33"/>
      <c r="H50" s="1"/>
      <c r="I50" s="1"/>
      <c r="J50" s="1"/>
      <c r="K50" s="48"/>
      <c r="L50" s="1"/>
      <c r="M50" s="1"/>
    </row>
    <row r="51" spans="4:13" x14ac:dyDescent="0.25">
      <c r="D51" s="1"/>
      <c r="E51" s="48"/>
      <c r="F51" s="37"/>
      <c r="G51" s="33"/>
      <c r="H51" s="1"/>
      <c r="I51" s="1"/>
      <c r="J51" s="1"/>
      <c r="K51" s="47"/>
      <c r="L51" s="1"/>
      <c r="M51" s="1"/>
    </row>
    <row r="52" spans="4:13" x14ac:dyDescent="0.25">
      <c r="D52" s="1"/>
      <c r="E52" s="47"/>
      <c r="F52" s="37"/>
      <c r="G52" s="33"/>
      <c r="H52" s="1"/>
      <c r="I52" s="1"/>
      <c r="J52" s="1"/>
      <c r="K52" s="47"/>
      <c r="L52" s="1"/>
      <c r="M52" s="1"/>
    </row>
    <row r="53" spans="4:13" x14ac:dyDescent="0.25">
      <c r="D53" s="1"/>
      <c r="E53" s="47"/>
      <c r="F53" s="40"/>
      <c r="G53" s="33"/>
      <c r="H53" s="1"/>
      <c r="I53" s="1"/>
      <c r="J53" s="1"/>
      <c r="K53" s="47"/>
      <c r="L53" s="1"/>
      <c r="M53" s="1"/>
    </row>
    <row r="54" spans="4:13" x14ac:dyDescent="0.25">
      <c r="D54" s="1"/>
      <c r="E54" s="47"/>
      <c r="F54" s="37"/>
      <c r="G54" s="33"/>
      <c r="H54" s="1"/>
      <c r="I54" s="1"/>
      <c r="J54" s="1"/>
      <c r="K54" s="47"/>
      <c r="L54" s="1"/>
      <c r="M54" s="1"/>
    </row>
    <row r="55" spans="4:13" x14ac:dyDescent="0.25">
      <c r="D55" s="1"/>
      <c r="E55" s="47"/>
      <c r="F55" s="37"/>
      <c r="G55" s="33"/>
      <c r="H55" s="1"/>
      <c r="I55" s="1"/>
      <c r="J55" s="1"/>
      <c r="K55" s="47"/>
      <c r="L55" s="1"/>
      <c r="M55" s="1"/>
    </row>
    <row r="56" spans="4:13" x14ac:dyDescent="0.25">
      <c r="D56" s="1"/>
      <c r="E56" s="47"/>
      <c r="F56" s="37"/>
      <c r="G56" s="33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x14ac:dyDescent="0.25">
      <c r="D66" s="1"/>
      <c r="E66" s="1"/>
      <c r="F66" s="49"/>
      <c r="G66" s="1"/>
      <c r="H66" s="1"/>
      <c r="I66" s="1"/>
      <c r="J66" s="1"/>
      <c r="K66" s="1"/>
      <c r="L66" s="1"/>
      <c r="M66" s="1"/>
    </row>
    <row r="67" spans="4:13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</row>
    <row r="72" spans="4:13" ht="16.5" thickBot="1" x14ac:dyDescent="0.3">
      <c r="K72" s="41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10</v>
      </c>
      <c r="E1" s="13"/>
      <c r="F1" s="3"/>
    </row>
    <row r="2" spans="1:9" ht="18" x14ac:dyDescent="0.25">
      <c r="C2" s="4" t="s">
        <v>3</v>
      </c>
      <c r="D2" s="10">
        <v>176.71384130499038</v>
      </c>
      <c r="E2" s="2" t="s">
        <v>4</v>
      </c>
    </row>
    <row r="3" spans="1:9" ht="18" x14ac:dyDescent="0.25">
      <c r="C3" s="4" t="s">
        <v>26</v>
      </c>
      <c r="D3" s="10" t="s">
        <v>58</v>
      </c>
      <c r="E3" s="2" t="s">
        <v>4</v>
      </c>
      <c r="F3" s="5"/>
    </row>
    <row r="4" spans="1:9" ht="18" x14ac:dyDescent="0.25">
      <c r="C4" s="4" t="s">
        <v>27</v>
      </c>
      <c r="D4" s="10" t="s">
        <v>59</v>
      </c>
      <c r="E4" s="2" t="s">
        <v>4</v>
      </c>
      <c r="F4" s="5"/>
    </row>
    <row r="5" spans="1:9" x14ac:dyDescent="0.25">
      <c r="C5" s="4" t="s">
        <v>28</v>
      </c>
      <c r="D5" s="19">
        <f>(D4/D3)*100</f>
        <v>4.8822544642857153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175</v>
      </c>
      <c r="E11" s="26">
        <f t="shared" ref="E11:E24" si="0">(D11-$D$3)/$D$4</f>
        <v>-0.48005486341296016</v>
      </c>
      <c r="F11" s="7">
        <f t="shared" ref="F11:F24" si="1">((D11-D$2)/D$2)*100</f>
        <v>-0.96983987917079084</v>
      </c>
      <c r="H11" s="14">
        <f t="shared" ref="H11:H19" si="2">(100+F11)/100</f>
        <v>0.99030160120829214</v>
      </c>
      <c r="I11" s="2">
        <f t="shared" ref="I11:I28" si="3">1+($D$3-$D$2)/$D$2</f>
        <v>1.014068839637291</v>
      </c>
    </row>
    <row r="12" spans="1:9" x14ac:dyDescent="0.25">
      <c r="A12" s="8"/>
      <c r="B12" s="8"/>
      <c r="C12" s="50">
        <v>223</v>
      </c>
      <c r="D12" s="56">
        <v>185</v>
      </c>
      <c r="E12" s="26">
        <f t="shared" si="0"/>
        <v>0.6629329066179005</v>
      </c>
      <c r="F12" s="7">
        <f t="shared" si="1"/>
        <v>4.6890264134480208</v>
      </c>
      <c r="H12" s="14">
        <f t="shared" si="2"/>
        <v>1.0468902641344802</v>
      </c>
      <c r="I12" s="2">
        <f t="shared" si="3"/>
        <v>1.014068839637291</v>
      </c>
    </row>
    <row r="13" spans="1:9" x14ac:dyDescent="0.25">
      <c r="C13" s="50">
        <v>225</v>
      </c>
      <c r="D13" s="56">
        <v>173</v>
      </c>
      <c r="E13" s="26">
        <f t="shared" si="0"/>
        <v>-0.70865241741913232</v>
      </c>
      <c r="F13" s="7">
        <f t="shared" si="1"/>
        <v>-2.101613137694553</v>
      </c>
      <c r="H13" s="14">
        <f t="shared" si="2"/>
        <v>0.97898386862305442</v>
      </c>
      <c r="I13" s="2">
        <f t="shared" si="3"/>
        <v>1.014068839637291</v>
      </c>
    </row>
    <row r="14" spans="1:9" x14ac:dyDescent="0.25">
      <c r="C14" s="50">
        <v>295</v>
      </c>
      <c r="D14" s="56">
        <v>185</v>
      </c>
      <c r="E14" s="26">
        <f t="shared" si="0"/>
        <v>0.6629329066179005</v>
      </c>
      <c r="F14" s="7">
        <f t="shared" si="1"/>
        <v>4.6890264134480208</v>
      </c>
      <c r="H14" s="14">
        <f t="shared" si="2"/>
        <v>1.0468902641344802</v>
      </c>
      <c r="I14" s="2">
        <f t="shared" si="3"/>
        <v>1.014068839637291</v>
      </c>
    </row>
    <row r="15" spans="1:9" x14ac:dyDescent="0.25">
      <c r="C15" s="50">
        <v>339</v>
      </c>
      <c r="D15" s="56">
        <v>184</v>
      </c>
      <c r="E15" s="26">
        <f t="shared" si="0"/>
        <v>0.54863412961481439</v>
      </c>
      <c r="F15" s="7">
        <f t="shared" si="1"/>
        <v>4.1231397841861392</v>
      </c>
      <c r="H15" s="14">
        <f t="shared" si="2"/>
        <v>1.0412313978418615</v>
      </c>
      <c r="I15" s="2">
        <f t="shared" si="3"/>
        <v>1.014068839637291</v>
      </c>
    </row>
    <row r="16" spans="1:9" x14ac:dyDescent="0.25">
      <c r="C16" s="50">
        <v>428</v>
      </c>
      <c r="D16" s="56">
        <v>172</v>
      </c>
      <c r="E16" s="26">
        <f t="shared" si="0"/>
        <v>-0.82295119442221831</v>
      </c>
      <c r="F16" s="7">
        <f t="shared" si="1"/>
        <v>-2.6674997669564342</v>
      </c>
      <c r="H16" s="14">
        <f t="shared" si="2"/>
        <v>0.97332500233043562</v>
      </c>
      <c r="I16" s="2">
        <f t="shared" si="3"/>
        <v>1.014068839637291</v>
      </c>
    </row>
    <row r="17" spans="3:9" x14ac:dyDescent="0.25">
      <c r="C17" s="50">
        <v>446</v>
      </c>
      <c r="D17" s="56">
        <v>168</v>
      </c>
      <c r="E17" s="26">
        <f t="shared" si="0"/>
        <v>-1.2801463024345625</v>
      </c>
      <c r="F17" s="7">
        <f t="shared" si="1"/>
        <v>-4.9310462840039593</v>
      </c>
      <c r="H17" s="14">
        <f t="shared" si="2"/>
        <v>0.95068953715996041</v>
      </c>
      <c r="I17" s="2">
        <f t="shared" si="3"/>
        <v>1.014068839637291</v>
      </c>
    </row>
    <row r="18" spans="3:9" x14ac:dyDescent="0.25">
      <c r="C18" s="50">
        <v>509</v>
      </c>
      <c r="D18" s="56">
        <v>174</v>
      </c>
      <c r="E18" s="26">
        <f t="shared" si="0"/>
        <v>-0.59435364041604621</v>
      </c>
      <c r="F18" s="7">
        <f t="shared" si="1"/>
        <v>-1.5357265084326721</v>
      </c>
      <c r="H18" s="14">
        <f t="shared" si="2"/>
        <v>0.98464273491567322</v>
      </c>
      <c r="I18" s="2">
        <f t="shared" si="3"/>
        <v>1.014068839637291</v>
      </c>
    </row>
    <row r="19" spans="3:9" x14ac:dyDescent="0.25">
      <c r="C19" s="50">
        <v>512</v>
      </c>
      <c r="D19" s="56">
        <v>178</v>
      </c>
      <c r="E19" s="26">
        <f t="shared" si="0"/>
        <v>-0.13715853240370196</v>
      </c>
      <c r="F19" s="7">
        <f t="shared" si="1"/>
        <v>0.72782000861485274</v>
      </c>
      <c r="H19" s="14">
        <f t="shared" si="2"/>
        <v>1.0072782000861487</v>
      </c>
      <c r="I19" s="2">
        <f t="shared" si="3"/>
        <v>1.014068839637291</v>
      </c>
    </row>
    <row r="20" spans="3:9" x14ac:dyDescent="0.25">
      <c r="C20" s="50">
        <v>551</v>
      </c>
      <c r="D20" s="56" t="s">
        <v>68</v>
      </c>
      <c r="E20" s="7"/>
      <c r="F20" s="7"/>
      <c r="H20" s="14"/>
      <c r="I20" s="2">
        <f t="shared" si="3"/>
        <v>1.014068839637291</v>
      </c>
    </row>
    <row r="21" spans="3:9" x14ac:dyDescent="0.25">
      <c r="C21" s="50">
        <v>579</v>
      </c>
      <c r="D21" s="56">
        <v>180</v>
      </c>
      <c r="E21" s="26">
        <f t="shared" si="0"/>
        <v>9.1439021602470152E-2</v>
      </c>
      <c r="F21" s="7">
        <f t="shared" si="1"/>
        <v>1.8595932671386151</v>
      </c>
      <c r="H21" s="14">
        <f t="shared" ref="H21:H24" si="4">(100+F21)/100</f>
        <v>1.0185959326713863</v>
      </c>
      <c r="I21" s="2">
        <f t="shared" si="3"/>
        <v>1.014068839637291</v>
      </c>
    </row>
    <row r="22" spans="3:9" x14ac:dyDescent="0.25">
      <c r="C22" s="50">
        <v>591</v>
      </c>
      <c r="D22" s="56">
        <v>189</v>
      </c>
      <c r="E22" s="26">
        <f t="shared" si="0"/>
        <v>1.1201280146302446</v>
      </c>
      <c r="F22" s="7">
        <f t="shared" si="1"/>
        <v>6.9525729304955455</v>
      </c>
      <c r="G22" s="1"/>
      <c r="H22" s="14">
        <f t="shared" si="4"/>
        <v>1.0695257293049556</v>
      </c>
      <c r="I22" s="2">
        <f t="shared" si="3"/>
        <v>1.014068839637291</v>
      </c>
    </row>
    <row r="23" spans="3:9" x14ac:dyDescent="0.25">
      <c r="C23" s="50">
        <v>644</v>
      </c>
      <c r="D23" s="56">
        <v>187</v>
      </c>
      <c r="E23" s="26">
        <f t="shared" si="0"/>
        <v>0.8915304606240726</v>
      </c>
      <c r="F23" s="7">
        <f t="shared" si="1"/>
        <v>5.8207996719717832</v>
      </c>
      <c r="H23" s="14">
        <f t="shared" si="4"/>
        <v>1.0582079967197178</v>
      </c>
      <c r="I23" s="2">
        <f t="shared" si="3"/>
        <v>1.014068839637291</v>
      </c>
    </row>
    <row r="24" spans="3:9" x14ac:dyDescent="0.25">
      <c r="C24" s="50">
        <v>689</v>
      </c>
      <c r="D24" s="56">
        <v>170</v>
      </c>
      <c r="E24" s="26">
        <f t="shared" si="0"/>
        <v>-1.0515487484283905</v>
      </c>
      <c r="F24" s="7">
        <f t="shared" si="1"/>
        <v>-3.7992730254801965</v>
      </c>
      <c r="H24" s="14">
        <f t="shared" si="4"/>
        <v>0.96200726974519812</v>
      </c>
      <c r="I24" s="2">
        <f t="shared" si="3"/>
        <v>1.014068839637291</v>
      </c>
    </row>
    <row r="25" spans="3:9" x14ac:dyDescent="0.25">
      <c r="C25" s="50">
        <v>744</v>
      </c>
      <c r="D25" s="56">
        <v>175</v>
      </c>
      <c r="E25" s="26">
        <f t="shared" ref="E25:E26" si="5">(D25-$D$3)/$D$4</f>
        <v>-0.48005486341296016</v>
      </c>
      <c r="F25" s="7">
        <f t="shared" ref="F25:F26" si="6">((D25-D$2)/D$2)*100</f>
        <v>-0.96983987917079084</v>
      </c>
      <c r="H25" s="14">
        <f t="shared" ref="H25:H26" si="7">(100+F25)/100</f>
        <v>0.99030160120829214</v>
      </c>
      <c r="I25" s="2">
        <f t="shared" si="3"/>
        <v>1.014068839637291</v>
      </c>
    </row>
    <row r="26" spans="3:9" x14ac:dyDescent="0.25">
      <c r="C26" s="50">
        <v>881</v>
      </c>
      <c r="D26" s="56">
        <v>190</v>
      </c>
      <c r="E26" s="26">
        <f t="shared" si="5"/>
        <v>1.2344267916333307</v>
      </c>
      <c r="F26" s="7">
        <f t="shared" si="6"/>
        <v>7.5184595597574271</v>
      </c>
      <c r="H26" s="14">
        <f t="shared" si="7"/>
        <v>1.0751845955975743</v>
      </c>
      <c r="I26" s="2">
        <f t="shared" si="3"/>
        <v>1.014068839637291</v>
      </c>
    </row>
    <row r="27" spans="3:9" x14ac:dyDescent="0.25">
      <c r="C27" s="17">
        <v>904</v>
      </c>
      <c r="D27" s="56">
        <v>170</v>
      </c>
      <c r="E27" s="26">
        <f t="shared" ref="E27:E28" si="8">(D27-$D$3)/$D$4</f>
        <v>-1.0515487484283905</v>
      </c>
      <c r="F27" s="7">
        <f t="shared" ref="F27:F28" si="9">((D27-D$2)/D$2)*100</f>
        <v>-3.7992730254801965</v>
      </c>
      <c r="H27" s="14">
        <f t="shared" ref="H27:H28" si="10">(100+F27)/100</f>
        <v>0.96200726974519812</v>
      </c>
      <c r="I27" s="2">
        <f t="shared" si="3"/>
        <v>1.014068839637291</v>
      </c>
    </row>
    <row r="28" spans="3:9" x14ac:dyDescent="0.25">
      <c r="C28" s="17">
        <v>928</v>
      </c>
      <c r="D28" s="56">
        <v>191</v>
      </c>
      <c r="E28" s="26">
        <f t="shared" si="8"/>
        <v>1.3487255686364168</v>
      </c>
      <c r="F28" s="7">
        <f t="shared" si="9"/>
        <v>8.0843461890193069</v>
      </c>
      <c r="H28" s="14">
        <f t="shared" si="10"/>
        <v>1.080843461890193</v>
      </c>
      <c r="I28" s="2">
        <f t="shared" si="3"/>
        <v>1.014068839637291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34</v>
      </c>
      <c r="E1" s="13"/>
      <c r="F1" s="3"/>
    </row>
    <row r="2" spans="1:9" ht="18" x14ac:dyDescent="0.25">
      <c r="C2" s="4" t="s">
        <v>3</v>
      </c>
      <c r="D2" s="10">
        <v>90.878815570594512</v>
      </c>
      <c r="E2" s="2" t="s">
        <v>4</v>
      </c>
    </row>
    <row r="3" spans="1:9" ht="18" x14ac:dyDescent="0.25">
      <c r="C3" s="4" t="s">
        <v>26</v>
      </c>
      <c r="D3" s="10" t="s">
        <v>60</v>
      </c>
      <c r="E3" s="2" t="s">
        <v>4</v>
      </c>
      <c r="F3" s="5"/>
    </row>
    <row r="4" spans="1:9" ht="18" x14ac:dyDescent="0.25">
      <c r="C4" s="4" t="s">
        <v>27</v>
      </c>
      <c r="D4" s="10" t="s">
        <v>61</v>
      </c>
      <c r="E4" s="2" t="s">
        <v>4</v>
      </c>
      <c r="F4" s="5"/>
    </row>
    <row r="5" spans="1:9" x14ac:dyDescent="0.25">
      <c r="C5" s="4" t="s">
        <v>28</v>
      </c>
      <c r="D5" s="19">
        <f>(D4/D3)*100</f>
        <v>4.7442680776014114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87.4</v>
      </c>
      <c r="E11" s="26">
        <f t="shared" ref="E11:E24" si="0">(D11-$D$3)/$D$4</f>
        <v>-0.77137546468401319</v>
      </c>
      <c r="F11" s="7">
        <f t="shared" ref="F11:F24" si="1">((D11-D$2)/D$2)*100</f>
        <v>-3.8279719522666622</v>
      </c>
      <c r="H11" s="14">
        <f t="shared" ref="H11:H19" si="2">(100+F11)/100</f>
        <v>0.96172028047733338</v>
      </c>
      <c r="I11" s="2">
        <f t="shared" ref="I11:I28" si="3">1+($D$3-$D$2)/$D$2</f>
        <v>0.99825244673802838</v>
      </c>
    </row>
    <row r="12" spans="1:9" x14ac:dyDescent="0.25">
      <c r="A12" s="8"/>
      <c r="B12" s="8"/>
      <c r="C12" s="50">
        <v>223</v>
      </c>
      <c r="D12" s="56">
        <v>92.4</v>
      </c>
      <c r="E12" s="26">
        <f t="shared" si="0"/>
        <v>0.39033457249070785</v>
      </c>
      <c r="F12" s="7">
        <f t="shared" si="1"/>
        <v>1.673860315910302</v>
      </c>
      <c r="H12" s="14">
        <f t="shared" si="2"/>
        <v>1.016738603159103</v>
      </c>
      <c r="I12" s="2">
        <f t="shared" si="3"/>
        <v>0.99825244673802838</v>
      </c>
    </row>
    <row r="13" spans="1:9" x14ac:dyDescent="0.25">
      <c r="C13" s="50">
        <v>225</v>
      </c>
      <c r="D13" s="56">
        <v>88.5</v>
      </c>
      <c r="E13" s="26">
        <f t="shared" si="0"/>
        <v>-0.5157992565055759</v>
      </c>
      <c r="F13" s="7">
        <f t="shared" si="1"/>
        <v>-2.6175688532677359</v>
      </c>
      <c r="H13" s="14">
        <f t="shared" si="2"/>
        <v>0.97382431146732262</v>
      </c>
      <c r="I13" s="2">
        <f t="shared" si="3"/>
        <v>0.99825244673802838</v>
      </c>
    </row>
    <row r="14" spans="1:9" x14ac:dyDescent="0.25">
      <c r="C14" s="50">
        <v>295</v>
      </c>
      <c r="D14" s="56">
        <v>94.2</v>
      </c>
      <c r="E14" s="26">
        <f t="shared" si="0"/>
        <v>0.80855018587360683</v>
      </c>
      <c r="F14" s="7">
        <f t="shared" si="1"/>
        <v>3.6545199324540061</v>
      </c>
      <c r="H14" s="14">
        <f t="shared" si="2"/>
        <v>1.03654519932454</v>
      </c>
      <c r="I14" s="2">
        <f t="shared" si="3"/>
        <v>0.99825244673802838</v>
      </c>
    </row>
    <row r="15" spans="1:9" x14ac:dyDescent="0.25">
      <c r="C15" s="50">
        <v>339</v>
      </c>
      <c r="D15" s="56">
        <v>93.9</v>
      </c>
      <c r="E15" s="26">
        <f t="shared" si="0"/>
        <v>0.73884758364312419</v>
      </c>
      <c r="F15" s="7">
        <f t="shared" si="1"/>
        <v>3.3244099963633915</v>
      </c>
      <c r="H15" s="14">
        <f t="shared" si="2"/>
        <v>1.0332440999636339</v>
      </c>
      <c r="I15" s="2">
        <f t="shared" si="3"/>
        <v>0.99825244673802838</v>
      </c>
    </row>
    <row r="16" spans="1:9" x14ac:dyDescent="0.25">
      <c r="C16" s="50">
        <v>428</v>
      </c>
      <c r="D16" s="56">
        <v>86.3</v>
      </c>
      <c r="E16" s="26">
        <f t="shared" si="0"/>
        <v>-1.0269516728624539</v>
      </c>
      <c r="F16" s="7">
        <f t="shared" si="1"/>
        <v>-5.0383750512656036</v>
      </c>
      <c r="H16" s="14">
        <f t="shared" si="2"/>
        <v>0.94961624948734391</v>
      </c>
      <c r="I16" s="2">
        <f t="shared" si="3"/>
        <v>0.99825244673802838</v>
      </c>
    </row>
    <row r="17" spans="3:9" x14ac:dyDescent="0.25">
      <c r="C17" s="50">
        <v>446</v>
      </c>
      <c r="D17" s="56">
        <v>88.9</v>
      </c>
      <c r="E17" s="26">
        <f t="shared" si="0"/>
        <v>-0.4228624535315969</v>
      </c>
      <c r="F17" s="7">
        <f t="shared" si="1"/>
        <v>-2.1774222718135725</v>
      </c>
      <c r="H17" s="14">
        <f t="shared" si="2"/>
        <v>0.97822577728186433</v>
      </c>
      <c r="I17" s="2">
        <f t="shared" si="3"/>
        <v>0.99825244673802838</v>
      </c>
    </row>
    <row r="18" spans="3:9" x14ac:dyDescent="0.25">
      <c r="C18" s="50">
        <v>509</v>
      </c>
      <c r="D18" s="56">
        <v>94.3</v>
      </c>
      <c r="E18" s="26">
        <f t="shared" si="0"/>
        <v>0.83178438661709997</v>
      </c>
      <c r="F18" s="7">
        <f t="shared" si="1"/>
        <v>3.7645565778175389</v>
      </c>
      <c r="H18" s="14">
        <f t="shared" si="2"/>
        <v>1.0376455657781753</v>
      </c>
      <c r="I18" s="2">
        <f t="shared" si="3"/>
        <v>0.99825244673802838</v>
      </c>
    </row>
    <row r="19" spans="3:9" x14ac:dyDescent="0.25">
      <c r="C19" s="50">
        <v>512</v>
      </c>
      <c r="D19" s="56">
        <v>91.5</v>
      </c>
      <c r="E19" s="26">
        <f t="shared" si="0"/>
        <v>0.18122676579925676</v>
      </c>
      <c r="F19" s="7">
        <f t="shared" si="1"/>
        <v>0.68353050763844236</v>
      </c>
      <c r="H19" s="14">
        <f t="shared" si="2"/>
        <v>1.0068353050763843</v>
      </c>
      <c r="I19" s="2">
        <f t="shared" si="3"/>
        <v>0.99825244673802838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0.99825244673802838</v>
      </c>
    </row>
    <row r="21" spans="3:9" x14ac:dyDescent="0.25">
      <c r="C21" s="50">
        <v>579</v>
      </c>
      <c r="D21" s="56">
        <v>89.7</v>
      </c>
      <c r="E21" s="26">
        <f t="shared" si="0"/>
        <v>-0.23698884758364219</v>
      </c>
      <c r="F21" s="7">
        <f t="shared" si="1"/>
        <v>-1.2971291089052615</v>
      </c>
      <c r="H21" s="14">
        <f t="shared" ref="H21:H24" si="4">(100+F21)/100</f>
        <v>0.98702870891094729</v>
      </c>
      <c r="I21" s="2">
        <f t="shared" si="3"/>
        <v>0.99825244673802838</v>
      </c>
    </row>
    <row r="22" spans="3:9" x14ac:dyDescent="0.25">
      <c r="C22" s="50">
        <v>591</v>
      </c>
      <c r="D22" s="56">
        <v>97</v>
      </c>
      <c r="E22" s="26">
        <f t="shared" si="0"/>
        <v>1.45910780669145</v>
      </c>
      <c r="F22" s="7">
        <f t="shared" si="1"/>
        <v>6.7355460026331029</v>
      </c>
      <c r="G22" s="1"/>
      <c r="H22" s="14">
        <f t="shared" si="4"/>
        <v>1.0673554600263311</v>
      </c>
      <c r="I22" s="2">
        <f t="shared" si="3"/>
        <v>0.99825244673802838</v>
      </c>
    </row>
    <row r="23" spans="3:9" x14ac:dyDescent="0.25">
      <c r="C23" s="50">
        <v>644</v>
      </c>
      <c r="D23" s="56">
        <v>92</v>
      </c>
      <c r="E23" s="26">
        <f t="shared" si="0"/>
        <v>0.29739776951672886</v>
      </c>
      <c r="F23" s="7">
        <f t="shared" si="1"/>
        <v>1.2337137344561389</v>
      </c>
      <c r="H23" s="14">
        <f t="shared" si="4"/>
        <v>1.0123371373445615</v>
      </c>
      <c r="I23" s="2">
        <f t="shared" si="3"/>
        <v>0.99825244673802838</v>
      </c>
    </row>
    <row r="24" spans="3:9" x14ac:dyDescent="0.25">
      <c r="C24" s="50">
        <v>689</v>
      </c>
      <c r="D24" s="56">
        <v>85.4</v>
      </c>
      <c r="E24" s="26">
        <f t="shared" si="0"/>
        <v>-1.2360594795539017</v>
      </c>
      <c r="F24" s="7">
        <f t="shared" si="1"/>
        <v>-6.0287048595374477</v>
      </c>
      <c r="H24" s="14">
        <f t="shared" si="4"/>
        <v>0.93971295140462563</v>
      </c>
      <c r="I24" s="2">
        <f t="shared" si="3"/>
        <v>0.99825244673802838</v>
      </c>
    </row>
    <row r="25" spans="3:9" x14ac:dyDescent="0.25">
      <c r="C25" s="50">
        <v>744</v>
      </c>
      <c r="D25" s="56">
        <v>85.5</v>
      </c>
      <c r="E25" s="26">
        <f t="shared" ref="E25:E26" si="5">(D25-$D$3)/$D$4</f>
        <v>-1.2128252788104086</v>
      </c>
      <c r="F25" s="7">
        <f t="shared" ref="F25:F26" si="6">((D25-D$2)/D$2)*100</f>
        <v>-5.9186682141739144</v>
      </c>
      <c r="H25" s="14">
        <f t="shared" ref="H25:H26" si="7">(100+F25)/100</f>
        <v>0.94081331785826083</v>
      </c>
      <c r="I25" s="2">
        <f t="shared" si="3"/>
        <v>0.99825244673802838</v>
      </c>
    </row>
    <row r="26" spans="3:9" x14ac:dyDescent="0.25">
      <c r="C26" s="50">
        <v>881</v>
      </c>
      <c r="D26" s="56">
        <v>91</v>
      </c>
      <c r="E26" s="26">
        <f t="shared" si="5"/>
        <v>6.5055762081784652E-2</v>
      </c>
      <c r="F26" s="7">
        <f t="shared" si="6"/>
        <v>0.13334728082074596</v>
      </c>
      <c r="H26" s="14">
        <f t="shared" si="7"/>
        <v>1.0013334728082075</v>
      </c>
      <c r="I26" s="2">
        <f t="shared" si="3"/>
        <v>0.99825244673802838</v>
      </c>
    </row>
    <row r="27" spans="3:9" x14ac:dyDescent="0.25">
      <c r="C27" s="17">
        <v>904</v>
      </c>
      <c r="D27" s="56">
        <v>87</v>
      </c>
      <c r="E27" s="26">
        <f t="shared" ref="E27:E28" si="8">(D27-$D$3)/$D$4</f>
        <v>-0.86431226765799229</v>
      </c>
      <c r="F27" s="7">
        <f t="shared" ref="F27:F28" si="9">((D27-D$2)/D$2)*100</f>
        <v>-4.2681185337208252</v>
      </c>
      <c r="H27" s="14">
        <f t="shared" ref="H27:H28" si="10">(100+F27)/100</f>
        <v>0.95731881466279178</v>
      </c>
      <c r="I27" s="2">
        <f t="shared" si="3"/>
        <v>0.99825244673802838</v>
      </c>
    </row>
    <row r="28" spans="3:9" x14ac:dyDescent="0.25">
      <c r="C28" s="17">
        <v>928</v>
      </c>
      <c r="D28" s="56">
        <v>105</v>
      </c>
      <c r="E28" s="35">
        <f t="shared" si="8"/>
        <v>3.3178438661710037</v>
      </c>
      <c r="F28" s="7">
        <f t="shared" si="9"/>
        <v>15.538477631716246</v>
      </c>
      <c r="H28" s="14">
        <f t="shared" si="10"/>
        <v>1.1553847763171625</v>
      </c>
      <c r="I28" s="2">
        <f t="shared" si="3"/>
        <v>0.99825244673802838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35</v>
      </c>
      <c r="E1" s="13"/>
      <c r="F1" s="3"/>
    </row>
    <row r="2" spans="1:9" ht="18" x14ac:dyDescent="0.25">
      <c r="C2" s="4" t="s">
        <v>3</v>
      </c>
      <c r="D2" s="10">
        <v>57.080582044120852</v>
      </c>
      <c r="E2" s="2" t="s">
        <v>4</v>
      </c>
    </row>
    <row r="3" spans="1:9" ht="18" x14ac:dyDescent="0.25">
      <c r="C3" s="4" t="s">
        <v>26</v>
      </c>
      <c r="D3" s="10" t="s">
        <v>62</v>
      </c>
      <c r="E3" s="2" t="s">
        <v>4</v>
      </c>
      <c r="F3" s="5"/>
    </row>
    <row r="4" spans="1:9" ht="18" x14ac:dyDescent="0.25">
      <c r="C4" s="4" t="s">
        <v>27</v>
      </c>
      <c r="D4" s="10" t="s">
        <v>63</v>
      </c>
      <c r="E4" s="2" t="s">
        <v>4</v>
      </c>
      <c r="F4" s="5"/>
    </row>
    <row r="5" spans="1:9" x14ac:dyDescent="0.25">
      <c r="C5" s="4" t="s">
        <v>28</v>
      </c>
      <c r="D5" s="19">
        <f>(D4/D3)*100</f>
        <v>7.8203550711900158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55.3</v>
      </c>
      <c r="E11" s="26">
        <f t="shared" ref="E11:E24" si="0">(D11-$D$3)/$D$4</f>
        <v>-0.35738368172623142</v>
      </c>
      <c r="F11" s="7">
        <f t="shared" ref="F11:F24" si="1">((D11-D$2)/D$2)*100</f>
        <v>-3.1194181635088118</v>
      </c>
      <c r="H11" s="14">
        <f t="shared" ref="H11:H24" si="2">(100+F11)/100</f>
        <v>0.96880581836491186</v>
      </c>
      <c r="I11" s="2">
        <f t="shared" ref="I11:I28" si="3">1+($D$3-$D$2)/$D$2</f>
        <v>0.99666117552947275</v>
      </c>
    </row>
    <row r="12" spans="1:9" x14ac:dyDescent="0.25">
      <c r="A12" s="8"/>
      <c r="B12" s="8"/>
      <c r="C12" s="50">
        <v>223</v>
      </c>
      <c r="D12" s="56">
        <v>57.9</v>
      </c>
      <c r="E12" s="26">
        <f t="shared" si="0"/>
        <v>0.227017307260058</v>
      </c>
      <c r="F12" s="7">
        <f t="shared" si="1"/>
        <v>1.4355459011363461</v>
      </c>
      <c r="H12" s="14">
        <f t="shared" si="2"/>
        <v>1.0143554590113635</v>
      </c>
      <c r="I12" s="2">
        <f t="shared" si="3"/>
        <v>0.99666117552947275</v>
      </c>
    </row>
    <row r="13" spans="1:9" x14ac:dyDescent="0.25">
      <c r="C13" s="50">
        <v>225</v>
      </c>
      <c r="D13" s="56">
        <v>55.4</v>
      </c>
      <c r="E13" s="26">
        <f t="shared" si="0"/>
        <v>-0.33490672061137378</v>
      </c>
      <c r="F13" s="7">
        <f t="shared" si="1"/>
        <v>-2.9442272379455341</v>
      </c>
      <c r="H13" s="14">
        <f t="shared" si="2"/>
        <v>0.9705577276205446</v>
      </c>
      <c r="I13" s="2">
        <f t="shared" si="3"/>
        <v>0.99666117552947275</v>
      </c>
    </row>
    <row r="14" spans="1:9" x14ac:dyDescent="0.25">
      <c r="C14" s="50">
        <v>295</v>
      </c>
      <c r="D14" s="56">
        <v>59.6</v>
      </c>
      <c r="E14" s="26">
        <f t="shared" si="0"/>
        <v>0.60912564621263221</v>
      </c>
      <c r="F14" s="7">
        <f t="shared" si="1"/>
        <v>4.4137916357120295</v>
      </c>
      <c r="H14" s="14">
        <f t="shared" si="2"/>
        <v>1.0441379163571203</v>
      </c>
      <c r="I14" s="2">
        <f t="shared" si="3"/>
        <v>0.99666117552947275</v>
      </c>
    </row>
    <row r="15" spans="1:9" x14ac:dyDescent="0.25">
      <c r="C15" s="50">
        <v>339</v>
      </c>
      <c r="D15" s="56">
        <v>61.6</v>
      </c>
      <c r="E15" s="26">
        <f t="shared" si="0"/>
        <v>1.0586648685097777</v>
      </c>
      <c r="F15" s="7">
        <f t="shared" si="1"/>
        <v>7.917610146977534</v>
      </c>
      <c r="H15" s="14">
        <f t="shared" si="2"/>
        <v>1.0791761014697754</v>
      </c>
      <c r="I15" s="2">
        <f t="shared" si="3"/>
        <v>0.99666117552947275</v>
      </c>
    </row>
    <row r="16" spans="1:9" x14ac:dyDescent="0.25">
      <c r="C16" s="50">
        <v>428</v>
      </c>
      <c r="D16" s="56">
        <v>53.6</v>
      </c>
      <c r="E16" s="26">
        <f t="shared" si="0"/>
        <v>-0.73949202067880404</v>
      </c>
      <c r="F16" s="7">
        <f t="shared" si="1"/>
        <v>-6.0976638980844831</v>
      </c>
      <c r="H16" s="14">
        <f t="shared" si="2"/>
        <v>0.93902336101915518</v>
      </c>
      <c r="I16" s="2">
        <f t="shared" si="3"/>
        <v>0.99666117552947275</v>
      </c>
    </row>
    <row r="17" spans="3:9" x14ac:dyDescent="0.25">
      <c r="C17" s="50">
        <v>446</v>
      </c>
      <c r="D17" s="56">
        <v>55.7</v>
      </c>
      <c r="E17" s="26">
        <f t="shared" si="0"/>
        <v>-0.26747583726680102</v>
      </c>
      <c r="F17" s="7">
        <f t="shared" si="1"/>
        <v>-2.4186544612557008</v>
      </c>
      <c r="H17" s="14">
        <f t="shared" si="2"/>
        <v>0.97581345538744302</v>
      </c>
      <c r="I17" s="2">
        <f t="shared" si="3"/>
        <v>0.99666117552947275</v>
      </c>
    </row>
    <row r="18" spans="3:9" x14ac:dyDescent="0.25">
      <c r="C18" s="50">
        <v>509</v>
      </c>
      <c r="D18" s="56">
        <v>59.8</v>
      </c>
      <c r="E18" s="26">
        <f t="shared" si="0"/>
        <v>0.65407956844234583</v>
      </c>
      <c r="F18" s="7">
        <f t="shared" si="1"/>
        <v>4.7641734868385726</v>
      </c>
      <c r="H18" s="14">
        <f t="shared" si="2"/>
        <v>1.0476417348683857</v>
      </c>
      <c r="I18" s="2">
        <f t="shared" si="3"/>
        <v>0.99666117552947275</v>
      </c>
    </row>
    <row r="19" spans="3:9" x14ac:dyDescent="0.25">
      <c r="C19" s="50">
        <v>512</v>
      </c>
      <c r="D19" s="56">
        <v>53.6</v>
      </c>
      <c r="E19" s="26">
        <f t="shared" si="0"/>
        <v>-0.73949202067880404</v>
      </c>
      <c r="F19" s="7">
        <f t="shared" si="1"/>
        <v>-6.0976638980844831</v>
      </c>
      <c r="H19" s="14">
        <f t="shared" si="2"/>
        <v>0.93902336101915518</v>
      </c>
      <c r="I19" s="2">
        <f t="shared" si="3"/>
        <v>0.99666117552947275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0.99666117552947275</v>
      </c>
    </row>
    <row r="21" spans="3:9" x14ac:dyDescent="0.25">
      <c r="C21" s="50">
        <v>579</v>
      </c>
      <c r="D21" s="56">
        <v>53.8</v>
      </c>
      <c r="E21" s="26">
        <f t="shared" si="0"/>
        <v>-0.69453809844909042</v>
      </c>
      <c r="F21" s="7">
        <f t="shared" si="1"/>
        <v>-5.74728204695794</v>
      </c>
      <c r="H21" s="14">
        <f t="shared" si="2"/>
        <v>0.94252717953042064</v>
      </c>
      <c r="I21" s="2">
        <f t="shared" si="3"/>
        <v>0.99666117552947275</v>
      </c>
    </row>
    <row r="22" spans="3:9" x14ac:dyDescent="0.25">
      <c r="C22" s="50">
        <v>591</v>
      </c>
      <c r="D22" s="56">
        <v>70.7</v>
      </c>
      <c r="E22" s="35">
        <f t="shared" si="0"/>
        <v>3.1040683299617897</v>
      </c>
      <c r="F22" s="7">
        <f t="shared" si="1"/>
        <v>23.859984373235584</v>
      </c>
      <c r="G22" s="1"/>
      <c r="H22" s="14">
        <f t="shared" si="2"/>
        <v>1.238599843732356</v>
      </c>
      <c r="I22" s="2">
        <f t="shared" si="3"/>
        <v>0.99666117552947275</v>
      </c>
    </row>
    <row r="23" spans="3:9" x14ac:dyDescent="0.25">
      <c r="C23" s="50">
        <v>644</v>
      </c>
      <c r="D23" s="56">
        <v>61</v>
      </c>
      <c r="E23" s="26">
        <f t="shared" si="0"/>
        <v>0.92380310182063374</v>
      </c>
      <c r="F23" s="7">
        <f t="shared" si="1"/>
        <v>6.8664645935978808</v>
      </c>
      <c r="H23" s="14">
        <f t="shared" si="2"/>
        <v>1.0686646459359788</v>
      </c>
      <c r="I23" s="2">
        <f t="shared" si="3"/>
        <v>0.99666117552947275</v>
      </c>
    </row>
    <row r="24" spans="3:9" x14ac:dyDescent="0.25">
      <c r="C24" s="50">
        <v>689</v>
      </c>
      <c r="D24" s="56">
        <v>52.7</v>
      </c>
      <c r="E24" s="26">
        <f t="shared" si="0"/>
        <v>-0.94178467071251915</v>
      </c>
      <c r="F24" s="7">
        <f t="shared" si="1"/>
        <v>-7.6743822281539575</v>
      </c>
      <c r="H24" s="14">
        <f t="shared" si="2"/>
        <v>0.92325617771846036</v>
      </c>
      <c r="I24" s="2">
        <f t="shared" si="3"/>
        <v>0.99666117552947275</v>
      </c>
    </row>
    <row r="25" spans="3:9" x14ac:dyDescent="0.25">
      <c r="C25" s="50">
        <v>744</v>
      </c>
      <c r="D25" s="56">
        <v>51</v>
      </c>
      <c r="E25" s="26">
        <f t="shared" ref="E25:E26" si="4">(D25-$D$3)/$D$4</f>
        <v>-1.3238930096650934</v>
      </c>
      <c r="F25" s="7">
        <f t="shared" ref="F25:F26" si="5">((D25-D$2)/D$2)*100</f>
        <v>-10.652627962729641</v>
      </c>
      <c r="H25" s="14">
        <f t="shared" ref="H25:H26" si="6">(100+F25)/100</f>
        <v>0.89347372037270356</v>
      </c>
      <c r="I25" s="2">
        <f t="shared" si="3"/>
        <v>0.99666117552947275</v>
      </c>
    </row>
    <row r="26" spans="3:9" x14ac:dyDescent="0.25">
      <c r="C26" s="50">
        <v>881</v>
      </c>
      <c r="D26" s="56">
        <v>55</v>
      </c>
      <c r="E26" s="26">
        <f t="shared" si="4"/>
        <v>-0.42481456507080256</v>
      </c>
      <c r="F26" s="7">
        <f t="shared" si="5"/>
        <v>-3.6449909401986322</v>
      </c>
      <c r="H26" s="14">
        <f t="shared" si="6"/>
        <v>0.96355009059801366</v>
      </c>
      <c r="I26" s="2">
        <f t="shared" si="3"/>
        <v>0.99666117552947275</v>
      </c>
    </row>
    <row r="27" spans="3:9" x14ac:dyDescent="0.25">
      <c r="C27" s="17">
        <v>904</v>
      </c>
      <c r="D27" s="56">
        <v>54</v>
      </c>
      <c r="E27" s="26">
        <f t="shared" ref="E27:E28" si="7">(D27-$D$3)/$D$4</f>
        <v>-0.64958417621937525</v>
      </c>
      <c r="F27" s="7">
        <f t="shared" ref="F27:F28" si="8">((D27-D$2)/D$2)*100</f>
        <v>-5.3969001958313845</v>
      </c>
      <c r="H27" s="14">
        <f t="shared" ref="H27:H28" si="9">(100+F27)/100</f>
        <v>0.94603099804168622</v>
      </c>
      <c r="I27" s="2">
        <f t="shared" si="3"/>
        <v>0.99666117552947275</v>
      </c>
    </row>
    <row r="28" spans="3:9" x14ac:dyDescent="0.25">
      <c r="C28" s="17">
        <v>928</v>
      </c>
      <c r="D28" s="56">
        <v>73.8</v>
      </c>
      <c r="E28" s="35">
        <f t="shared" si="7"/>
        <v>3.8008541245223642</v>
      </c>
      <c r="F28" s="7">
        <f t="shared" si="8"/>
        <v>29.290903065697105</v>
      </c>
      <c r="H28" s="14">
        <f t="shared" si="9"/>
        <v>1.292909030656971</v>
      </c>
      <c r="I28" s="2">
        <f t="shared" si="3"/>
        <v>0.99666117552947275</v>
      </c>
    </row>
    <row r="29" spans="3:9" x14ac:dyDescent="0.25">
      <c r="D29" s="55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21</v>
      </c>
      <c r="E1" s="13"/>
      <c r="F1" s="3"/>
    </row>
    <row r="2" spans="1:9" ht="18" x14ac:dyDescent="0.25">
      <c r="C2" s="4" t="s">
        <v>3</v>
      </c>
      <c r="D2" s="10">
        <v>241.15489855412358</v>
      </c>
      <c r="E2" s="2" t="s">
        <v>4</v>
      </c>
    </row>
    <row r="3" spans="1:9" ht="18" x14ac:dyDescent="0.25">
      <c r="C3" s="4" t="s">
        <v>26</v>
      </c>
      <c r="D3" s="10" t="s">
        <v>64</v>
      </c>
      <c r="E3" s="2" t="s">
        <v>4</v>
      </c>
      <c r="F3" s="5"/>
    </row>
    <row r="4" spans="1:9" ht="18" x14ac:dyDescent="0.25">
      <c r="C4" s="4" t="s">
        <v>27</v>
      </c>
      <c r="D4" s="10" t="s">
        <v>65</v>
      </c>
      <c r="E4" s="2" t="s">
        <v>4</v>
      </c>
      <c r="F4" s="5"/>
    </row>
    <row r="5" spans="1:9" x14ac:dyDescent="0.25">
      <c r="C5" s="4" t="s">
        <v>28</v>
      </c>
      <c r="D5" s="19">
        <f>(D4/D3)*100</f>
        <v>2.3793959453868436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239</v>
      </c>
      <c r="E11" s="26">
        <f t="shared" ref="E11:E24" si="0">(D11-$D$3)/$D$4</f>
        <v>-0.46948356807511538</v>
      </c>
      <c r="F11" s="7">
        <f t="shared" ref="F11:F24" si="1">((D11-D$2)/D$2)*100</f>
        <v>-0.89357444822541821</v>
      </c>
      <c r="H11" s="14">
        <f t="shared" ref="H11:H19" si="2">(100+F11)/100</f>
        <v>0.9910642555177458</v>
      </c>
      <c r="I11" s="2">
        <f t="shared" ref="I11:I28" si="3">1+($D$3-$D$2)/$D$2</f>
        <v>1.0022603789064399</v>
      </c>
    </row>
    <row r="12" spans="1:9" x14ac:dyDescent="0.25">
      <c r="A12" s="8"/>
      <c r="B12" s="8"/>
      <c r="C12" s="50">
        <v>223</v>
      </c>
      <c r="D12" s="56">
        <v>240</v>
      </c>
      <c r="E12" s="26">
        <f t="shared" si="0"/>
        <v>-0.29560076508433114</v>
      </c>
      <c r="F12" s="7">
        <f t="shared" si="1"/>
        <v>-0.47890321160711447</v>
      </c>
      <c r="H12" s="14">
        <f t="shared" si="2"/>
        <v>0.99521096788392882</v>
      </c>
      <c r="I12" s="2">
        <f t="shared" si="3"/>
        <v>1.0022603789064399</v>
      </c>
    </row>
    <row r="13" spans="1:9" x14ac:dyDescent="0.25">
      <c r="C13" s="50">
        <v>225</v>
      </c>
      <c r="D13" s="56">
        <v>240</v>
      </c>
      <c r="E13" s="26">
        <f t="shared" si="0"/>
        <v>-0.29560076508433114</v>
      </c>
      <c r="F13" s="7">
        <f t="shared" si="1"/>
        <v>-0.47890321160711447</v>
      </c>
      <c r="H13" s="14">
        <f t="shared" si="2"/>
        <v>0.99521096788392882</v>
      </c>
      <c r="I13" s="2">
        <f t="shared" si="3"/>
        <v>1.0022603789064399</v>
      </c>
    </row>
    <row r="14" spans="1:9" x14ac:dyDescent="0.25">
      <c r="C14" s="50">
        <v>295</v>
      </c>
      <c r="D14" s="56">
        <v>246</v>
      </c>
      <c r="E14" s="26">
        <f t="shared" si="0"/>
        <v>0.74769605286037399</v>
      </c>
      <c r="F14" s="7">
        <f t="shared" si="1"/>
        <v>2.0091242081027074</v>
      </c>
      <c r="H14" s="14">
        <f t="shared" si="2"/>
        <v>1.0200912420810271</v>
      </c>
      <c r="I14" s="2">
        <f t="shared" si="3"/>
        <v>1.0022603789064399</v>
      </c>
    </row>
    <row r="15" spans="1:9" x14ac:dyDescent="0.25">
      <c r="C15" s="50">
        <v>339</v>
      </c>
      <c r="D15" s="56">
        <v>250</v>
      </c>
      <c r="E15" s="26">
        <f t="shared" si="0"/>
        <v>1.4432272648235109</v>
      </c>
      <c r="F15" s="7">
        <f t="shared" si="1"/>
        <v>3.6678091545759224</v>
      </c>
      <c r="H15" s="14">
        <f t="shared" si="2"/>
        <v>1.0366780915457592</v>
      </c>
      <c r="I15" s="2">
        <f t="shared" si="3"/>
        <v>1.0022603789064399</v>
      </c>
    </row>
    <row r="16" spans="1:9" x14ac:dyDescent="0.25">
      <c r="C16" s="50">
        <v>428</v>
      </c>
      <c r="D16" s="56">
        <v>238</v>
      </c>
      <c r="E16" s="26">
        <f t="shared" si="0"/>
        <v>-0.64336637106589956</v>
      </c>
      <c r="F16" s="7">
        <f t="shared" si="1"/>
        <v>-1.3082456848437218</v>
      </c>
      <c r="H16" s="14">
        <f t="shared" si="2"/>
        <v>0.98691754315156277</v>
      </c>
      <c r="I16" s="2">
        <f t="shared" si="3"/>
        <v>1.0022603789064399</v>
      </c>
    </row>
    <row r="17" spans="3:9" x14ac:dyDescent="0.25">
      <c r="C17" s="50">
        <v>446</v>
      </c>
      <c r="D17" s="56">
        <v>240</v>
      </c>
      <c r="E17" s="26">
        <f t="shared" si="0"/>
        <v>-0.29560076508433114</v>
      </c>
      <c r="F17" s="7">
        <f t="shared" si="1"/>
        <v>-0.47890321160711447</v>
      </c>
      <c r="H17" s="14">
        <f t="shared" si="2"/>
        <v>0.99521096788392882</v>
      </c>
      <c r="I17" s="2">
        <f t="shared" si="3"/>
        <v>1.0022603789064399</v>
      </c>
    </row>
    <row r="18" spans="3:9" x14ac:dyDescent="0.25">
      <c r="C18" s="50">
        <v>509</v>
      </c>
      <c r="D18" s="56">
        <v>244</v>
      </c>
      <c r="E18" s="26">
        <f t="shared" si="0"/>
        <v>0.39993044687880563</v>
      </c>
      <c r="F18" s="7">
        <f t="shared" si="1"/>
        <v>1.1797817348661004</v>
      </c>
      <c r="H18" s="14">
        <f t="shared" si="2"/>
        <v>1.011797817348661</v>
      </c>
      <c r="I18" s="2">
        <f t="shared" si="3"/>
        <v>1.0022603789064399</v>
      </c>
    </row>
    <row r="19" spans="3:9" x14ac:dyDescent="0.25">
      <c r="C19" s="50">
        <v>512</v>
      </c>
      <c r="D19" s="56">
        <v>238</v>
      </c>
      <c r="E19" s="26">
        <f t="shared" si="0"/>
        <v>-0.64336637106589956</v>
      </c>
      <c r="F19" s="7">
        <f t="shared" si="1"/>
        <v>-1.3082456848437218</v>
      </c>
      <c r="H19" s="14">
        <f t="shared" si="2"/>
        <v>0.98691754315156277</v>
      </c>
      <c r="I19" s="2">
        <f t="shared" si="3"/>
        <v>1.0022603789064399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1.0022603789064399</v>
      </c>
    </row>
    <row r="21" spans="3:9" x14ac:dyDescent="0.25">
      <c r="C21" s="50">
        <v>579</v>
      </c>
      <c r="D21" s="56">
        <v>240</v>
      </c>
      <c r="E21" s="26">
        <f t="shared" si="0"/>
        <v>-0.29560076508433114</v>
      </c>
      <c r="F21" s="7">
        <f t="shared" si="1"/>
        <v>-0.47890321160711447</v>
      </c>
      <c r="H21" s="14">
        <f t="shared" ref="H21:H24" si="4">(100+F21)/100</f>
        <v>0.99521096788392882</v>
      </c>
      <c r="I21" s="2">
        <f t="shared" si="3"/>
        <v>1.0022603789064399</v>
      </c>
    </row>
    <row r="22" spans="3:9" x14ac:dyDescent="0.25">
      <c r="C22" s="50">
        <v>591</v>
      </c>
      <c r="D22" s="56">
        <v>244</v>
      </c>
      <c r="E22" s="26">
        <f t="shared" si="0"/>
        <v>0.39993044687880563</v>
      </c>
      <c r="F22" s="7">
        <f t="shared" si="1"/>
        <v>1.1797817348661004</v>
      </c>
      <c r="G22" s="1"/>
      <c r="H22" s="14">
        <f t="shared" si="4"/>
        <v>1.011797817348661</v>
      </c>
      <c r="I22" s="2">
        <f t="shared" si="3"/>
        <v>1.0022603789064399</v>
      </c>
    </row>
    <row r="23" spans="3:9" x14ac:dyDescent="0.25">
      <c r="C23" s="50">
        <v>644</v>
      </c>
      <c r="D23" s="56">
        <v>248</v>
      </c>
      <c r="E23" s="26">
        <f t="shared" si="0"/>
        <v>1.0954616588419424</v>
      </c>
      <c r="F23" s="7">
        <f t="shared" si="1"/>
        <v>2.8384666813393151</v>
      </c>
      <c r="H23" s="14">
        <f t="shared" si="4"/>
        <v>1.0283846668133931</v>
      </c>
      <c r="I23" s="2">
        <f t="shared" si="3"/>
        <v>1.0022603789064399</v>
      </c>
    </row>
    <row r="24" spans="3:9" x14ac:dyDescent="0.25">
      <c r="C24" s="50">
        <v>689</v>
      </c>
      <c r="D24" s="56">
        <v>233</v>
      </c>
      <c r="E24" s="26">
        <f t="shared" si="0"/>
        <v>-1.5127803860198206</v>
      </c>
      <c r="F24" s="7">
        <f t="shared" si="1"/>
        <v>-3.3816018679352404</v>
      </c>
      <c r="H24" s="14">
        <f t="shared" si="4"/>
        <v>0.96618398132064753</v>
      </c>
      <c r="I24" s="2">
        <f t="shared" si="3"/>
        <v>1.0022603789064399</v>
      </c>
    </row>
    <row r="25" spans="3:9" x14ac:dyDescent="0.25">
      <c r="C25" s="50">
        <v>744</v>
      </c>
      <c r="D25" s="56">
        <v>233</v>
      </c>
      <c r="E25" s="26">
        <f t="shared" ref="E25:E26" si="5">(D25-$D$3)/$D$4</f>
        <v>-1.5127803860198206</v>
      </c>
      <c r="F25" s="7">
        <f t="shared" ref="F25:F26" si="6">((D25-D$2)/D$2)*100</f>
        <v>-3.3816018679352404</v>
      </c>
      <c r="H25" s="14">
        <f t="shared" ref="H25:H26" si="7">(100+F25)/100</f>
        <v>0.96618398132064753</v>
      </c>
      <c r="I25" s="2">
        <f t="shared" si="3"/>
        <v>1.0022603789064399</v>
      </c>
    </row>
    <row r="26" spans="3:9" x14ac:dyDescent="0.25">
      <c r="C26" s="50">
        <v>881</v>
      </c>
      <c r="D26" s="56">
        <v>242</v>
      </c>
      <c r="E26" s="26">
        <f t="shared" si="5"/>
        <v>5.216484089723724E-2</v>
      </c>
      <c r="F26" s="7">
        <f t="shared" si="6"/>
        <v>0.35043926162949296</v>
      </c>
      <c r="H26" s="14">
        <f t="shared" si="7"/>
        <v>1.003504392616295</v>
      </c>
      <c r="I26" s="2">
        <f t="shared" si="3"/>
        <v>1.0022603789064399</v>
      </c>
    </row>
    <row r="27" spans="3:9" x14ac:dyDescent="0.25">
      <c r="C27" s="17">
        <v>904</v>
      </c>
      <c r="D27" s="56">
        <v>244</v>
      </c>
      <c r="E27" s="26">
        <f t="shared" ref="E27:E28" si="8">(D27-$D$3)/$D$4</f>
        <v>0.39993044687880563</v>
      </c>
      <c r="F27" s="7">
        <f t="shared" ref="F27:F28" si="9">((D27-D$2)/D$2)*100</f>
        <v>1.1797817348661004</v>
      </c>
      <c r="H27" s="14">
        <f t="shared" ref="H27:H28" si="10">(100+F27)/100</f>
        <v>1.011797817348661</v>
      </c>
      <c r="I27" s="2">
        <f t="shared" si="3"/>
        <v>1.0022603789064399</v>
      </c>
    </row>
    <row r="28" spans="3:9" x14ac:dyDescent="0.25">
      <c r="C28" s="17">
        <v>928</v>
      </c>
      <c r="D28" s="56">
        <v>260</v>
      </c>
      <c r="E28" s="35">
        <f t="shared" si="8"/>
        <v>3.1820552947313527</v>
      </c>
      <c r="F28" s="7">
        <f t="shared" si="9"/>
        <v>7.8145215207589587</v>
      </c>
      <c r="H28" s="14">
        <f t="shared" si="10"/>
        <v>1.0781452152075897</v>
      </c>
      <c r="I28" s="2">
        <f t="shared" si="3"/>
        <v>1.0022603789064399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11</v>
      </c>
      <c r="E1" s="13"/>
      <c r="F1" s="3"/>
    </row>
    <row r="2" spans="1:9" ht="18" x14ac:dyDescent="0.25">
      <c r="C2" s="4" t="s">
        <v>3</v>
      </c>
      <c r="D2" s="10">
        <v>407.53741321710186</v>
      </c>
      <c r="E2" s="2" t="s">
        <v>4</v>
      </c>
    </row>
    <row r="3" spans="1:9" ht="18" x14ac:dyDescent="0.25">
      <c r="C3" s="4" t="s">
        <v>26</v>
      </c>
      <c r="D3" s="10" t="s">
        <v>66</v>
      </c>
      <c r="E3" s="2" t="s">
        <v>4</v>
      </c>
      <c r="F3" s="5"/>
    </row>
    <row r="4" spans="1:9" ht="18" x14ac:dyDescent="0.25">
      <c r="C4" s="4" t="s">
        <v>27</v>
      </c>
      <c r="D4" s="10" t="s">
        <v>67</v>
      </c>
      <c r="E4" s="2" t="s">
        <v>4</v>
      </c>
      <c r="F4" s="5"/>
    </row>
    <row r="5" spans="1:9" x14ac:dyDescent="0.25">
      <c r="C5" s="4" t="s">
        <v>28</v>
      </c>
      <c r="D5" s="19">
        <f>(D4/D3)*100</f>
        <v>2.200970873786408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407</v>
      </c>
      <c r="E11" s="26">
        <f t="shared" ref="E11:E24" si="0">(D11-$D$3)/$D$4</f>
        <v>-0.55138950154389066</v>
      </c>
      <c r="F11" s="7">
        <f t="shared" ref="F11:F17" si="1">((D11-D$2)/D$2)*100</f>
        <v>-0.13186843702508572</v>
      </c>
      <c r="H11" s="14">
        <f t="shared" ref="H11:H19" si="2">(100+F11)/100</f>
        <v>0.99868131562974904</v>
      </c>
      <c r="I11" s="2">
        <f t="shared" ref="I11:I28" si="3">1+($D$3-$D$2)/$D$2</f>
        <v>1.0109501278610729</v>
      </c>
    </row>
    <row r="12" spans="1:9" x14ac:dyDescent="0.25">
      <c r="A12" s="8"/>
      <c r="B12" s="8"/>
      <c r="C12" s="50">
        <v>223</v>
      </c>
      <c r="D12" s="56">
        <v>411</v>
      </c>
      <c r="E12" s="26">
        <f t="shared" si="0"/>
        <v>-0.11027790030877813</v>
      </c>
      <c r="F12" s="7">
        <f t="shared" si="1"/>
        <v>0.84963654148081036</v>
      </c>
      <c r="H12" s="14">
        <f t="shared" si="2"/>
        <v>1.008496365414808</v>
      </c>
      <c r="I12" s="2">
        <f t="shared" si="3"/>
        <v>1.0109501278610729</v>
      </c>
    </row>
    <row r="13" spans="1:9" x14ac:dyDescent="0.25">
      <c r="C13" s="50">
        <v>225</v>
      </c>
      <c r="D13" s="56">
        <v>414</v>
      </c>
      <c r="E13" s="26">
        <f t="shared" si="0"/>
        <v>0.22055580061755625</v>
      </c>
      <c r="F13" s="7">
        <f t="shared" si="1"/>
        <v>1.5857652753602323</v>
      </c>
      <c r="H13" s="14">
        <f t="shared" si="2"/>
        <v>1.0158576527536023</v>
      </c>
      <c r="I13" s="2">
        <f t="shared" si="3"/>
        <v>1.0109501278610729</v>
      </c>
    </row>
    <row r="14" spans="1:9" x14ac:dyDescent="0.25">
      <c r="C14" s="50">
        <v>295</v>
      </c>
      <c r="D14" s="56">
        <v>411</v>
      </c>
      <c r="E14" s="26">
        <f t="shared" si="0"/>
        <v>-0.11027790030877813</v>
      </c>
      <c r="F14" s="7">
        <f t="shared" si="1"/>
        <v>0.84963654148081036</v>
      </c>
      <c r="H14" s="14">
        <f t="shared" si="2"/>
        <v>1.008496365414808</v>
      </c>
      <c r="I14" s="2">
        <f t="shared" si="3"/>
        <v>1.0109501278610729</v>
      </c>
    </row>
    <row r="15" spans="1:9" x14ac:dyDescent="0.25">
      <c r="C15" s="50">
        <v>339</v>
      </c>
      <c r="D15" s="56">
        <v>410</v>
      </c>
      <c r="E15" s="26">
        <f t="shared" si="0"/>
        <v>-0.22055580061755625</v>
      </c>
      <c r="F15" s="7">
        <f t="shared" si="1"/>
        <v>0.60426029685433624</v>
      </c>
      <c r="H15" s="14">
        <f t="shared" si="2"/>
        <v>1.0060426029685434</v>
      </c>
      <c r="I15" s="2">
        <f t="shared" si="3"/>
        <v>1.0109501278610729</v>
      </c>
    </row>
    <row r="16" spans="1:9" x14ac:dyDescent="0.25">
      <c r="C16" s="50">
        <v>428</v>
      </c>
      <c r="D16" s="56">
        <v>415</v>
      </c>
      <c r="E16" s="26">
        <f t="shared" si="0"/>
        <v>0.33083370092633435</v>
      </c>
      <c r="F16" s="7">
        <f t="shared" si="1"/>
        <v>1.831141519986706</v>
      </c>
      <c r="H16" s="14">
        <f t="shared" si="2"/>
        <v>1.0183114151998671</v>
      </c>
      <c r="I16" s="2">
        <f t="shared" si="3"/>
        <v>1.0109501278610729</v>
      </c>
    </row>
    <row r="17" spans="3:9" x14ac:dyDescent="0.25">
      <c r="C17" s="50">
        <v>446</v>
      </c>
      <c r="D17" s="56">
        <v>414</v>
      </c>
      <c r="E17" s="26">
        <f t="shared" si="0"/>
        <v>0.22055580061755625</v>
      </c>
      <c r="F17" s="7">
        <f t="shared" si="1"/>
        <v>1.5857652753602323</v>
      </c>
      <c r="H17" s="14">
        <f t="shared" si="2"/>
        <v>1.0158576527536023</v>
      </c>
      <c r="I17" s="2">
        <f t="shared" si="3"/>
        <v>1.0109501278610729</v>
      </c>
    </row>
    <row r="18" spans="3:9" x14ac:dyDescent="0.25">
      <c r="C18" s="50">
        <v>509</v>
      </c>
      <c r="D18" s="56">
        <v>418</v>
      </c>
      <c r="E18" s="26">
        <f t="shared" si="0"/>
        <v>0.6616674018526687</v>
      </c>
      <c r="F18" s="7">
        <f t="shared" ref="F18:F24" si="4">((D18-D$2)/D$2)*100</f>
        <v>2.5672702538661283</v>
      </c>
      <c r="H18" s="14">
        <f t="shared" si="2"/>
        <v>1.0256727025386612</v>
      </c>
      <c r="I18" s="2">
        <f t="shared" si="3"/>
        <v>1.0109501278610729</v>
      </c>
    </row>
    <row r="19" spans="3:9" x14ac:dyDescent="0.25">
      <c r="C19" s="50">
        <v>512</v>
      </c>
      <c r="D19" s="56">
        <v>393</v>
      </c>
      <c r="E19" s="36">
        <f t="shared" si="0"/>
        <v>-2.0952801058667845</v>
      </c>
      <c r="F19" s="7">
        <f t="shared" si="4"/>
        <v>-3.5671358617957214</v>
      </c>
      <c r="H19" s="14">
        <f t="shared" si="2"/>
        <v>0.96432864138204277</v>
      </c>
      <c r="I19" s="2">
        <f t="shared" si="3"/>
        <v>1.0109501278610729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1.0109501278610729</v>
      </c>
    </row>
    <row r="21" spans="3:9" x14ac:dyDescent="0.25">
      <c r="C21" s="50">
        <v>579</v>
      </c>
      <c r="D21" s="56">
        <v>422</v>
      </c>
      <c r="E21" s="26">
        <f t="shared" si="0"/>
        <v>1.1027790030877813</v>
      </c>
      <c r="F21" s="7">
        <f t="shared" si="4"/>
        <v>3.5487752323720243</v>
      </c>
      <c r="H21" s="14">
        <f t="shared" ref="H21:H24" si="5">(100+F21)/100</f>
        <v>1.0354877523237203</v>
      </c>
      <c r="I21" s="2">
        <f t="shared" si="3"/>
        <v>1.0109501278610729</v>
      </c>
    </row>
    <row r="22" spans="3:9" x14ac:dyDescent="0.25">
      <c r="C22" s="50">
        <v>591</v>
      </c>
      <c r="D22" s="56">
        <v>416</v>
      </c>
      <c r="E22" s="26">
        <f t="shared" si="0"/>
        <v>0.4411116012351125</v>
      </c>
      <c r="F22" s="7">
        <f t="shared" si="4"/>
        <v>2.0765177646131803</v>
      </c>
      <c r="G22" s="1"/>
      <c r="H22" s="14">
        <f t="shared" si="5"/>
        <v>1.0207651776461319</v>
      </c>
      <c r="I22" s="2">
        <f t="shared" si="3"/>
        <v>1.0109501278610729</v>
      </c>
    </row>
    <row r="23" spans="3:9" x14ac:dyDescent="0.25">
      <c r="C23" s="50">
        <v>644</v>
      </c>
      <c r="D23" s="56">
        <v>414</v>
      </c>
      <c r="E23" s="26">
        <f t="shared" si="0"/>
        <v>0.22055580061755625</v>
      </c>
      <c r="F23" s="7">
        <f t="shared" si="4"/>
        <v>1.5857652753602323</v>
      </c>
      <c r="H23" s="14">
        <f t="shared" si="5"/>
        <v>1.0158576527536023</v>
      </c>
      <c r="I23" s="2">
        <f t="shared" si="3"/>
        <v>1.0109501278610729</v>
      </c>
    </row>
    <row r="24" spans="3:9" x14ac:dyDescent="0.25">
      <c r="C24" s="50">
        <v>689</v>
      </c>
      <c r="D24" s="56">
        <v>398</v>
      </c>
      <c r="E24" s="26">
        <f t="shared" si="0"/>
        <v>-1.5438906043228937</v>
      </c>
      <c r="F24" s="7">
        <f t="shared" si="4"/>
        <v>-2.3402546386633518</v>
      </c>
      <c r="H24" s="14">
        <f t="shared" si="5"/>
        <v>0.97659745361336647</v>
      </c>
      <c r="I24" s="2">
        <f t="shared" si="3"/>
        <v>1.0109501278610729</v>
      </c>
    </row>
    <row r="25" spans="3:9" x14ac:dyDescent="0.25">
      <c r="C25" s="50">
        <v>744</v>
      </c>
      <c r="D25" s="56">
        <v>404</v>
      </c>
      <c r="E25" s="26">
        <f t="shared" ref="E25:E26" si="6">(D25-$D$3)/$D$4</f>
        <v>-0.88222320247022501</v>
      </c>
      <c r="F25" s="7">
        <f t="shared" ref="F25:F26" si="7">((D25-D$2)/D$2)*100</f>
        <v>-0.86799717090450756</v>
      </c>
      <c r="H25" s="14">
        <f t="shared" ref="H25:H26" si="8">(100+F25)/100</f>
        <v>0.991320028290955</v>
      </c>
      <c r="I25" s="2">
        <f t="shared" si="3"/>
        <v>1.0109501278610729</v>
      </c>
    </row>
    <row r="26" spans="3:9" x14ac:dyDescent="0.25">
      <c r="C26" s="50">
        <v>881</v>
      </c>
      <c r="D26" s="56">
        <v>403</v>
      </c>
      <c r="E26" s="26">
        <f t="shared" si="6"/>
        <v>-0.99250110277900316</v>
      </c>
      <c r="F26" s="7">
        <f t="shared" si="7"/>
        <v>-1.1133734155309816</v>
      </c>
      <c r="H26" s="14">
        <f t="shared" si="8"/>
        <v>0.98886626584469017</v>
      </c>
      <c r="I26" s="2">
        <f t="shared" si="3"/>
        <v>1.0109501278610729</v>
      </c>
    </row>
    <row r="27" spans="3:9" x14ac:dyDescent="0.25">
      <c r="C27" s="17">
        <v>904</v>
      </c>
      <c r="D27" s="56">
        <v>423</v>
      </c>
      <c r="E27" s="26">
        <f t="shared" ref="E27:E28" si="9">(D27-$D$3)/$D$4</f>
        <v>1.2130569033965595</v>
      </c>
      <c r="F27" s="7">
        <f t="shared" ref="F27:F28" si="10">((D27-D$2)/D$2)*100</f>
        <v>3.7941514769984983</v>
      </c>
      <c r="H27" s="14">
        <f t="shared" ref="H27:H28" si="11">(100+F27)/100</f>
        <v>1.0379415147699849</v>
      </c>
      <c r="I27" s="2">
        <f t="shared" si="3"/>
        <v>1.0109501278610729</v>
      </c>
    </row>
    <row r="28" spans="3:9" x14ac:dyDescent="0.25">
      <c r="C28" s="17">
        <v>928</v>
      </c>
      <c r="D28" s="56">
        <v>437</v>
      </c>
      <c r="E28" s="36">
        <f t="shared" si="9"/>
        <v>2.756947507719453</v>
      </c>
      <c r="F28" s="7">
        <f t="shared" si="10"/>
        <v>7.2294189017691339</v>
      </c>
      <c r="H28" s="14">
        <f t="shared" si="11"/>
        <v>1.0722941890176914</v>
      </c>
      <c r="I28" s="2">
        <f t="shared" si="3"/>
        <v>1.0109501278610729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12</v>
      </c>
      <c r="E1" s="13"/>
      <c r="F1" s="3"/>
    </row>
    <row r="2" spans="1:9" x14ac:dyDescent="0.25">
      <c r="C2" s="4" t="s">
        <v>3</v>
      </c>
      <c r="D2" s="29">
        <v>0.39501569528130781</v>
      </c>
      <c r="E2" s="2" t="s">
        <v>17</v>
      </c>
    </row>
    <row r="3" spans="1:9" x14ac:dyDescent="0.25">
      <c r="C3" s="4" t="s">
        <v>26</v>
      </c>
      <c r="D3" s="29">
        <v>0.37763207047701353</v>
      </c>
      <c r="E3" s="2" t="s">
        <v>17</v>
      </c>
      <c r="F3" s="5"/>
    </row>
    <row r="4" spans="1:9" x14ac:dyDescent="0.25">
      <c r="C4" s="4" t="s">
        <v>27</v>
      </c>
      <c r="D4" s="29">
        <v>4.646288894812934E-2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12.303745518604606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 t="s">
        <v>36</v>
      </c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0.34</v>
      </c>
      <c r="E11" s="26">
        <f t="shared" ref="E11:E28" si="0">(D11-$D$3)/$D$4</f>
        <v>-0.80993823950606114</v>
      </c>
      <c r="F11" s="8">
        <f t="shared" ref="F11:F28" si="1">(D11-D$2)</f>
        <v>-5.5015695281307786E-2</v>
      </c>
      <c r="H11" s="14">
        <f t="shared" ref="H11:H21" si="2">(100+F11)/100</f>
        <v>0.99944984304718687</v>
      </c>
      <c r="I11" s="2">
        <f t="shared" ref="I11:I28" si="3">1+($D$3-$D$2)/100</f>
        <v>0.9998261637519571</v>
      </c>
    </row>
    <row r="12" spans="1:9" x14ac:dyDescent="0.25">
      <c r="C12" s="50">
        <v>223</v>
      </c>
      <c r="D12" s="59">
        <v>0.34</v>
      </c>
      <c r="E12" s="26">
        <f t="shared" si="0"/>
        <v>-0.80993823950606114</v>
      </c>
      <c r="F12" s="8">
        <f t="shared" si="1"/>
        <v>-5.5015695281307786E-2</v>
      </c>
      <c r="H12" s="14">
        <f t="shared" si="2"/>
        <v>0.99944984304718687</v>
      </c>
      <c r="I12" s="2">
        <f t="shared" si="3"/>
        <v>0.9998261637519571</v>
      </c>
    </row>
    <row r="13" spans="1:9" x14ac:dyDescent="0.25">
      <c r="C13" s="50">
        <v>225</v>
      </c>
      <c r="D13" s="59">
        <v>0.34</v>
      </c>
      <c r="E13" s="26">
        <f t="shared" si="0"/>
        <v>-0.80993823950606114</v>
      </c>
      <c r="F13" s="8">
        <f t="shared" si="1"/>
        <v>-5.5015695281307786E-2</v>
      </c>
      <c r="H13" s="14">
        <f t="shared" si="2"/>
        <v>0.99944984304718687</v>
      </c>
      <c r="I13" s="2">
        <f t="shared" si="3"/>
        <v>0.9998261637519571</v>
      </c>
    </row>
    <row r="14" spans="1:9" x14ac:dyDescent="0.25">
      <c r="C14" s="50">
        <v>295</v>
      </c>
      <c r="D14" s="59">
        <v>0.4</v>
      </c>
      <c r="E14" s="26">
        <f t="shared" si="0"/>
        <v>0.48141495351177599</v>
      </c>
      <c r="F14" s="8">
        <f t="shared" si="1"/>
        <v>4.9843047186922118E-3</v>
      </c>
      <c r="H14" s="14">
        <f>(100+F14)/100</f>
        <v>1.0000498430471869</v>
      </c>
      <c r="I14" s="2">
        <f t="shared" si="3"/>
        <v>0.9998261637519571</v>
      </c>
    </row>
    <row r="15" spans="1:9" x14ac:dyDescent="0.25">
      <c r="C15" s="50">
        <v>339</v>
      </c>
      <c r="D15" s="59">
        <v>0.32</v>
      </c>
      <c r="E15" s="26">
        <f t="shared" si="0"/>
        <v>-1.2403893038453406</v>
      </c>
      <c r="F15" s="8">
        <f t="shared" si="1"/>
        <v>-7.5015695281307804E-2</v>
      </c>
      <c r="H15" s="14">
        <f t="shared" si="2"/>
        <v>0.99924984304718689</v>
      </c>
      <c r="I15" s="2">
        <f t="shared" si="3"/>
        <v>0.9998261637519571</v>
      </c>
    </row>
    <row r="16" spans="1:9" x14ac:dyDescent="0.25">
      <c r="C16" s="50">
        <v>428</v>
      </c>
      <c r="D16" s="59">
        <v>0.4</v>
      </c>
      <c r="E16" s="26">
        <f t="shared" si="0"/>
        <v>0.48141495351177599</v>
      </c>
      <c r="F16" s="8">
        <f t="shared" si="1"/>
        <v>4.9843047186922118E-3</v>
      </c>
      <c r="H16" s="14">
        <f t="shared" si="2"/>
        <v>1.0000498430471869</v>
      </c>
      <c r="I16" s="2">
        <f t="shared" si="3"/>
        <v>0.9998261637519571</v>
      </c>
    </row>
    <row r="17" spans="1:9" x14ac:dyDescent="0.25">
      <c r="A17" s="8"/>
      <c r="C17" s="50">
        <v>446</v>
      </c>
      <c r="D17" s="59">
        <v>0.38</v>
      </c>
      <c r="E17" s="26">
        <f t="shared" si="0"/>
        <v>5.0963889172496543E-2</v>
      </c>
      <c r="F17" s="8">
        <f t="shared" si="1"/>
        <v>-1.5015695281307806E-2</v>
      </c>
      <c r="H17" s="14">
        <f t="shared" si="2"/>
        <v>0.99984984304718694</v>
      </c>
      <c r="I17" s="2">
        <f t="shared" si="3"/>
        <v>0.9998261637519571</v>
      </c>
    </row>
    <row r="18" spans="1:9" x14ac:dyDescent="0.25">
      <c r="C18" s="50">
        <v>509</v>
      </c>
      <c r="D18" s="59">
        <v>0.37</v>
      </c>
      <c r="E18" s="26">
        <f t="shared" si="0"/>
        <v>-0.16426164299714316</v>
      </c>
      <c r="F18" s="8">
        <f t="shared" si="1"/>
        <v>-2.5015695281307815E-2</v>
      </c>
      <c r="H18" s="14">
        <f t="shared" si="2"/>
        <v>0.99974984304718684</v>
      </c>
      <c r="I18" s="2">
        <f t="shared" si="3"/>
        <v>0.9998261637519571</v>
      </c>
    </row>
    <row r="19" spans="1:9" x14ac:dyDescent="0.25">
      <c r="C19" s="50">
        <v>512</v>
      </c>
      <c r="D19" s="59">
        <v>0.42</v>
      </c>
      <c r="E19" s="26">
        <f t="shared" si="0"/>
        <v>0.91186601785105426</v>
      </c>
      <c r="F19" s="8">
        <f t="shared" si="1"/>
        <v>2.4984304718692174E-2</v>
      </c>
      <c r="H19" s="14">
        <f t="shared" si="2"/>
        <v>1.0002498430471869</v>
      </c>
      <c r="I19" s="2">
        <f t="shared" si="3"/>
        <v>0.9998261637519571</v>
      </c>
    </row>
    <row r="20" spans="1:9" x14ac:dyDescent="0.25">
      <c r="C20" s="50">
        <v>551</v>
      </c>
      <c r="D20" s="59">
        <v>0.37</v>
      </c>
      <c r="E20" s="26">
        <f t="shared" si="0"/>
        <v>-0.16426164299714316</v>
      </c>
      <c r="F20" s="8">
        <f t="shared" si="1"/>
        <v>-2.5015695281307815E-2</v>
      </c>
      <c r="H20" s="14">
        <f t="shared" si="2"/>
        <v>0.99974984304718684</v>
      </c>
      <c r="I20" s="2">
        <f t="shared" si="3"/>
        <v>0.9998261637519571</v>
      </c>
    </row>
    <row r="21" spans="1:9" x14ac:dyDescent="0.25">
      <c r="C21" s="50">
        <v>579</v>
      </c>
      <c r="D21" s="59">
        <v>0.47</v>
      </c>
      <c r="E21" s="26">
        <f t="shared" si="0"/>
        <v>1.9879936786992516</v>
      </c>
      <c r="F21" s="8">
        <f t="shared" si="1"/>
        <v>7.4984304718692163E-2</v>
      </c>
      <c r="H21" s="14">
        <f t="shared" si="2"/>
        <v>1.0007498430471871</v>
      </c>
      <c r="I21" s="2">
        <f t="shared" si="3"/>
        <v>0.9998261637519571</v>
      </c>
    </row>
    <row r="22" spans="1:9" x14ac:dyDescent="0.25">
      <c r="C22" s="50">
        <v>591</v>
      </c>
      <c r="D22" s="59">
        <v>0.41</v>
      </c>
      <c r="E22" s="26">
        <f t="shared" si="0"/>
        <v>0.69664048568141446</v>
      </c>
      <c r="F22" s="8">
        <f t="shared" si="1"/>
        <v>1.4984304718692165E-2</v>
      </c>
      <c r="H22" s="14">
        <f t="shared" ref="H22:H26" si="4">(100+F22)/100</f>
        <v>1.0001498430471869</v>
      </c>
      <c r="I22" s="2">
        <f t="shared" si="3"/>
        <v>0.9998261637519571</v>
      </c>
    </row>
    <row r="23" spans="1:9" x14ac:dyDescent="0.25">
      <c r="C23" s="50">
        <v>644</v>
      </c>
      <c r="D23" s="59">
        <v>0.42</v>
      </c>
      <c r="E23" s="26">
        <f t="shared" si="0"/>
        <v>0.91186601785105426</v>
      </c>
      <c r="F23" s="8">
        <f t="shared" si="1"/>
        <v>2.4984304718692174E-2</v>
      </c>
      <c r="G23" s="1"/>
      <c r="H23" s="14">
        <f t="shared" si="4"/>
        <v>1.0002498430471869</v>
      </c>
      <c r="I23" s="2">
        <f t="shared" si="3"/>
        <v>0.9998261637519571</v>
      </c>
    </row>
    <row r="24" spans="1:9" x14ac:dyDescent="0.25">
      <c r="C24" s="50">
        <v>689</v>
      </c>
      <c r="D24" s="59">
        <v>0.35</v>
      </c>
      <c r="E24" s="26">
        <f t="shared" si="0"/>
        <v>-0.59471270733642256</v>
      </c>
      <c r="F24" s="8">
        <f t="shared" si="1"/>
        <v>-4.5015695281307833E-2</v>
      </c>
      <c r="H24" s="14">
        <f t="shared" si="4"/>
        <v>0.99954984304718697</v>
      </c>
      <c r="I24" s="2">
        <f t="shared" si="3"/>
        <v>0.9998261637519571</v>
      </c>
    </row>
    <row r="25" spans="1:9" x14ac:dyDescent="0.25">
      <c r="C25" s="50">
        <v>744</v>
      </c>
      <c r="D25" s="59">
        <v>0.42</v>
      </c>
      <c r="E25" s="26">
        <f t="shared" si="0"/>
        <v>0.91186601785105426</v>
      </c>
      <c r="F25" s="8">
        <f t="shared" si="1"/>
        <v>2.4984304718692174E-2</v>
      </c>
      <c r="H25" s="14">
        <f t="shared" si="4"/>
        <v>1.0002498430471869</v>
      </c>
      <c r="I25" s="2">
        <f t="shared" si="3"/>
        <v>0.9998261637519571</v>
      </c>
    </row>
    <row r="26" spans="1:9" x14ac:dyDescent="0.25">
      <c r="C26" s="50">
        <v>881</v>
      </c>
      <c r="D26" s="59">
        <v>0.31</v>
      </c>
      <c r="E26" s="26">
        <f t="shared" si="0"/>
        <v>-1.4556148360149803</v>
      </c>
      <c r="F26" s="8">
        <f t="shared" si="1"/>
        <v>-8.5015695281307813E-2</v>
      </c>
      <c r="H26" s="14">
        <f t="shared" si="4"/>
        <v>0.9991498430471869</v>
      </c>
      <c r="I26" s="2">
        <f t="shared" si="3"/>
        <v>0.9998261637519571</v>
      </c>
    </row>
    <row r="27" spans="1:9" x14ac:dyDescent="0.25">
      <c r="C27" s="17">
        <v>904</v>
      </c>
      <c r="D27" s="59">
        <v>0.34</v>
      </c>
      <c r="E27" s="26">
        <f t="shared" si="0"/>
        <v>-0.80993823950606114</v>
      </c>
      <c r="F27" s="8">
        <f t="shared" si="1"/>
        <v>-5.5015695281307786E-2</v>
      </c>
      <c r="H27" s="14">
        <f t="shared" ref="H27" si="5">(100+F27)/100</f>
        <v>0.99944984304718687</v>
      </c>
      <c r="I27" s="2">
        <f t="shared" si="3"/>
        <v>0.9998261637519571</v>
      </c>
    </row>
    <row r="28" spans="1:9" x14ac:dyDescent="0.25">
      <c r="C28" s="17">
        <v>928</v>
      </c>
      <c r="D28" s="59">
        <v>0.42</v>
      </c>
      <c r="E28" s="26">
        <f t="shared" si="0"/>
        <v>0.91186601785105426</v>
      </c>
      <c r="F28" s="8">
        <f t="shared" si="1"/>
        <v>2.4984304718692174E-2</v>
      </c>
      <c r="H28" s="14">
        <f t="shared" ref="H28" si="6">(100+F28)/100</f>
        <v>1.0002498430471869</v>
      </c>
      <c r="I28" s="2">
        <f t="shared" si="3"/>
        <v>0.9998261637519571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13</v>
      </c>
      <c r="E1" s="13"/>
      <c r="F1" s="3"/>
    </row>
    <row r="2" spans="1:9" x14ac:dyDescent="0.25">
      <c r="C2" s="4" t="s">
        <v>3</v>
      </c>
      <c r="D2" s="29">
        <v>16.070245580977975</v>
      </c>
      <c r="E2" s="2" t="s">
        <v>17</v>
      </c>
    </row>
    <row r="3" spans="1:9" x14ac:dyDescent="0.25">
      <c r="C3" s="4" t="s">
        <v>26</v>
      </c>
      <c r="D3" s="29">
        <v>16.2084331653131</v>
      </c>
      <c r="E3" s="2" t="s">
        <v>17</v>
      </c>
      <c r="F3" s="5"/>
    </row>
    <row r="4" spans="1:9" x14ac:dyDescent="0.25">
      <c r="C4" s="4" t="s">
        <v>27</v>
      </c>
      <c r="D4" s="29">
        <v>7.741009040379164E-2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0.47759144646660429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16.079999999999998</v>
      </c>
      <c r="E11" s="26">
        <f t="shared" ref="E11:E26" si="0">(D11-$D$3)/$D$4</f>
        <v>-1.6591269257426215</v>
      </c>
      <c r="F11" s="8">
        <f t="shared" ref="F11:F26" si="1">(D11-D$2)</f>
        <v>9.7544190220233418E-3</v>
      </c>
      <c r="H11" s="21">
        <f t="shared" ref="H11:H12" si="2">(100+F11)/100</f>
        <v>1.0000975441902202</v>
      </c>
      <c r="I11" s="22">
        <f t="shared" ref="I11:I28" si="3">1+($D$3-$D$2)/100</f>
        <v>1.0013818758433513</v>
      </c>
    </row>
    <row r="12" spans="1:9" x14ac:dyDescent="0.25">
      <c r="C12" s="50">
        <v>223</v>
      </c>
      <c r="D12" s="59">
        <v>16.29</v>
      </c>
      <c r="E12" s="26">
        <f t="shared" si="0"/>
        <v>1.0536977060926462</v>
      </c>
      <c r="F12" s="8">
        <f t="shared" si="1"/>
        <v>0.21975441902202419</v>
      </c>
      <c r="H12" s="21">
        <f t="shared" si="2"/>
        <v>1.0021975441902202</v>
      </c>
      <c r="I12" s="22">
        <f t="shared" si="3"/>
        <v>1.0013818758433513</v>
      </c>
    </row>
    <row r="13" spans="1:9" x14ac:dyDescent="0.25">
      <c r="C13" s="50">
        <v>225</v>
      </c>
      <c r="D13" s="59">
        <v>16.190000000000001</v>
      </c>
      <c r="E13" s="26">
        <f t="shared" si="0"/>
        <v>-0.23812354716221032</v>
      </c>
      <c r="F13" s="8">
        <f t="shared" si="1"/>
        <v>0.11975441902202633</v>
      </c>
      <c r="H13" s="21">
        <f t="shared" ref="H13:H21" si="4">(100+F13)/100</f>
        <v>1.0011975441902203</v>
      </c>
      <c r="I13" s="22">
        <f t="shared" si="3"/>
        <v>1.0013818758433513</v>
      </c>
    </row>
    <row r="14" spans="1:9" x14ac:dyDescent="0.25">
      <c r="C14" s="50">
        <v>295</v>
      </c>
      <c r="D14" s="59">
        <v>16.3</v>
      </c>
      <c r="E14" s="26">
        <f t="shared" si="0"/>
        <v>1.182879831418155</v>
      </c>
      <c r="F14" s="8">
        <f t="shared" si="1"/>
        <v>0.22975441902202576</v>
      </c>
      <c r="H14" s="21">
        <f t="shared" si="4"/>
        <v>1.0022975441902202</v>
      </c>
      <c r="I14" s="22">
        <f t="shared" si="3"/>
        <v>1.0013818758433513</v>
      </c>
    </row>
    <row r="15" spans="1:9" x14ac:dyDescent="0.25">
      <c r="C15" s="50">
        <v>339</v>
      </c>
      <c r="D15" s="59">
        <v>16.34</v>
      </c>
      <c r="E15" s="26">
        <f t="shared" si="0"/>
        <v>1.6996083327200977</v>
      </c>
      <c r="F15" s="8">
        <f t="shared" si="1"/>
        <v>0.2697544190220249</v>
      </c>
      <c r="H15" s="21">
        <f t="shared" si="4"/>
        <v>1.0026975441902202</v>
      </c>
      <c r="I15" s="22">
        <f t="shared" si="3"/>
        <v>1.0013818758433513</v>
      </c>
    </row>
    <row r="16" spans="1:9" x14ac:dyDescent="0.25">
      <c r="C16" s="50">
        <v>428</v>
      </c>
      <c r="D16" s="59">
        <v>16.21</v>
      </c>
      <c r="E16" s="26">
        <f t="shared" si="0"/>
        <v>2.024070348876101E-2</v>
      </c>
      <c r="F16" s="8">
        <f t="shared" si="1"/>
        <v>0.1397544190220259</v>
      </c>
      <c r="H16" s="21">
        <f t="shared" si="4"/>
        <v>1.0013975441902203</v>
      </c>
      <c r="I16" s="22">
        <f t="shared" si="3"/>
        <v>1.0013818758433513</v>
      </c>
    </row>
    <row r="17" spans="1:9" x14ac:dyDescent="0.25">
      <c r="A17" s="8"/>
      <c r="C17" s="50">
        <v>446</v>
      </c>
      <c r="D17" s="59">
        <v>16.22</v>
      </c>
      <c r="E17" s="26">
        <f t="shared" si="0"/>
        <v>0.14942282881422372</v>
      </c>
      <c r="F17" s="8">
        <f t="shared" si="1"/>
        <v>0.14975441902202391</v>
      </c>
      <c r="H17" s="21">
        <f t="shared" si="4"/>
        <v>1.0014975441902203</v>
      </c>
      <c r="I17" s="22">
        <f t="shared" si="3"/>
        <v>1.0013818758433513</v>
      </c>
    </row>
    <row r="18" spans="1:9" x14ac:dyDescent="0.25">
      <c r="C18" s="50">
        <v>509</v>
      </c>
      <c r="D18" s="59">
        <v>16.2</v>
      </c>
      <c r="E18" s="26">
        <f t="shared" si="0"/>
        <v>-0.1089414218367476</v>
      </c>
      <c r="F18" s="8">
        <f t="shared" si="1"/>
        <v>0.12975441902202434</v>
      </c>
      <c r="H18" s="21">
        <f t="shared" si="4"/>
        <v>1.0012975441902201</v>
      </c>
      <c r="I18" s="22">
        <f t="shared" si="3"/>
        <v>1.0013818758433513</v>
      </c>
    </row>
    <row r="19" spans="1:9" x14ac:dyDescent="0.25">
      <c r="C19" s="50">
        <v>512</v>
      </c>
      <c r="D19" s="59">
        <v>16.22</v>
      </c>
      <c r="E19" s="26">
        <f t="shared" si="0"/>
        <v>0.14942282881422372</v>
      </c>
      <c r="F19" s="8">
        <f t="shared" si="1"/>
        <v>0.14975441902202391</v>
      </c>
      <c r="H19" s="21">
        <f t="shared" si="4"/>
        <v>1.0014975441902203</v>
      </c>
      <c r="I19" s="22">
        <f t="shared" si="3"/>
        <v>1.0013818758433513</v>
      </c>
    </row>
    <row r="20" spans="1:9" x14ac:dyDescent="0.25">
      <c r="C20" s="50">
        <v>551</v>
      </c>
      <c r="D20" s="59">
        <v>16.260000000000002</v>
      </c>
      <c r="E20" s="26">
        <f t="shared" si="0"/>
        <v>0.6661513301162123</v>
      </c>
      <c r="F20" s="8">
        <f t="shared" si="1"/>
        <v>0.18975441902202661</v>
      </c>
      <c r="H20" s="21">
        <f t="shared" si="4"/>
        <v>1.0018975441902203</v>
      </c>
      <c r="I20" s="22">
        <f t="shared" si="3"/>
        <v>1.0013818758433513</v>
      </c>
    </row>
    <row r="21" spans="1:9" x14ac:dyDescent="0.25">
      <c r="C21" s="50">
        <v>579</v>
      </c>
      <c r="D21" s="59">
        <v>16.21</v>
      </c>
      <c r="E21" s="26">
        <f t="shared" si="0"/>
        <v>2.024070348876101E-2</v>
      </c>
      <c r="F21" s="8">
        <f t="shared" si="1"/>
        <v>0.1397544190220259</v>
      </c>
      <c r="H21" s="21">
        <f t="shared" si="4"/>
        <v>1.0013975441902203</v>
      </c>
      <c r="I21" s="22">
        <f t="shared" si="3"/>
        <v>1.0013818758433513</v>
      </c>
    </row>
    <row r="22" spans="1:9" x14ac:dyDescent="0.25">
      <c r="C22" s="50">
        <v>591</v>
      </c>
      <c r="D22" s="59">
        <v>16.05</v>
      </c>
      <c r="E22" s="27">
        <f t="shared" si="0"/>
        <v>-2.0466733017190557</v>
      </c>
      <c r="F22" s="8">
        <f t="shared" si="1"/>
        <v>-2.0245580977974242E-2</v>
      </c>
      <c r="H22" s="21">
        <f t="shared" ref="H22:H26" si="5">(100+F22)/100</f>
        <v>0.99979754419022027</v>
      </c>
      <c r="I22" s="22">
        <f t="shared" si="3"/>
        <v>1.0013818758433513</v>
      </c>
    </row>
    <row r="23" spans="1:9" x14ac:dyDescent="0.25">
      <c r="C23" s="50">
        <v>644</v>
      </c>
      <c r="D23" s="59">
        <v>16.18</v>
      </c>
      <c r="E23" s="26">
        <f t="shared" si="0"/>
        <v>-0.36730567248771895</v>
      </c>
      <c r="F23" s="8">
        <f t="shared" si="1"/>
        <v>0.10975441902202476</v>
      </c>
      <c r="G23" s="1"/>
      <c r="H23" s="21">
        <f t="shared" si="5"/>
        <v>1.0010975441902203</v>
      </c>
      <c r="I23" s="22">
        <f t="shared" si="3"/>
        <v>1.0013818758433513</v>
      </c>
    </row>
    <row r="24" spans="1:9" x14ac:dyDescent="0.25">
      <c r="C24" s="50">
        <v>689</v>
      </c>
      <c r="D24" s="59">
        <v>16.170000000000002</v>
      </c>
      <c r="E24" s="26">
        <f t="shared" si="0"/>
        <v>-0.49648779781318164</v>
      </c>
      <c r="F24" s="8">
        <f t="shared" si="1"/>
        <v>9.9754419022026752E-2</v>
      </c>
      <c r="H24" s="21">
        <f t="shared" si="5"/>
        <v>1.0009975441902201</v>
      </c>
      <c r="I24" s="22">
        <f t="shared" si="3"/>
        <v>1.0013818758433513</v>
      </c>
    </row>
    <row r="25" spans="1:9" x14ac:dyDescent="0.25">
      <c r="C25" s="50">
        <v>744</v>
      </c>
      <c r="D25" s="59">
        <v>16.260000000000002</v>
      </c>
      <c r="E25" s="26">
        <f t="shared" si="0"/>
        <v>0.6661513301162123</v>
      </c>
      <c r="F25" s="8">
        <f t="shared" si="1"/>
        <v>0.18975441902202661</v>
      </c>
      <c r="H25" s="21">
        <f t="shared" si="5"/>
        <v>1.0018975441902203</v>
      </c>
      <c r="I25" s="22">
        <f t="shared" si="3"/>
        <v>1.0013818758433513</v>
      </c>
    </row>
    <row r="26" spans="1:9" x14ac:dyDescent="0.25">
      <c r="C26" s="50">
        <v>881</v>
      </c>
      <c r="D26" s="59">
        <v>16.059999999999999</v>
      </c>
      <c r="E26" s="26">
        <f t="shared" si="0"/>
        <v>-1.9174911763935929</v>
      </c>
      <c r="F26" s="8">
        <f t="shared" si="1"/>
        <v>-1.0245580977976232E-2</v>
      </c>
      <c r="H26" s="21">
        <f t="shared" si="5"/>
        <v>0.99989754419022026</v>
      </c>
      <c r="I26" s="22">
        <f t="shared" si="3"/>
        <v>1.0013818758433513</v>
      </c>
    </row>
    <row r="27" spans="1:9" x14ac:dyDescent="0.25">
      <c r="C27" s="17">
        <v>904</v>
      </c>
      <c r="D27" s="59">
        <v>16.190000000000001</v>
      </c>
      <c r="E27" s="26">
        <f t="shared" ref="E27" si="6">(D27-$D$3)/$D$4</f>
        <v>-0.23812354716221032</v>
      </c>
      <c r="F27" s="8">
        <f t="shared" ref="F27" si="7">(D27-D$2)</f>
        <v>0.11975441902202633</v>
      </c>
      <c r="H27" s="21">
        <f t="shared" ref="H27" si="8">(100+F27)/100</f>
        <v>1.0011975441902203</v>
      </c>
      <c r="I27" s="22">
        <f t="shared" si="3"/>
        <v>1.0013818758433513</v>
      </c>
    </row>
    <row r="28" spans="1:9" x14ac:dyDescent="0.25">
      <c r="C28" s="17">
        <v>928</v>
      </c>
      <c r="D28" s="59">
        <v>16.25</v>
      </c>
      <c r="E28" s="26">
        <f t="shared" ref="E28" si="9">(D28-$D$3)/$D$4</f>
        <v>0.53696920479070365</v>
      </c>
      <c r="F28" s="8">
        <f t="shared" ref="F28" si="10">(D28-D$2)</f>
        <v>0.17975441902202505</v>
      </c>
      <c r="H28" s="21">
        <f t="shared" ref="H28" si="11">(100+F28)/100</f>
        <v>1.0017975441902203</v>
      </c>
      <c r="I28" s="22">
        <f t="shared" si="3"/>
        <v>1.0013818758433513</v>
      </c>
    </row>
    <row r="29" spans="1:9" x14ac:dyDescent="0.25">
      <c r="C29" s="30"/>
      <c r="D29" s="55"/>
      <c r="E29" s="8"/>
      <c r="F29" s="8"/>
      <c r="H29" s="21"/>
      <c r="I29" s="22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14</v>
      </c>
      <c r="E1" s="13"/>
      <c r="F1" s="3"/>
    </row>
    <row r="2" spans="1:9" x14ac:dyDescent="0.25">
      <c r="C2" s="4" t="s">
        <v>3</v>
      </c>
      <c r="D2" s="29">
        <v>13.679364430230942</v>
      </c>
      <c r="E2" s="2" t="s">
        <v>17</v>
      </c>
    </row>
    <row r="3" spans="1:9" x14ac:dyDescent="0.25">
      <c r="C3" s="4" t="s">
        <v>26</v>
      </c>
      <c r="D3" s="29">
        <v>13.686958379913175</v>
      </c>
      <c r="E3" s="2" t="s">
        <v>17</v>
      </c>
      <c r="F3" s="5"/>
    </row>
    <row r="4" spans="1:9" x14ac:dyDescent="0.25">
      <c r="C4" s="4" t="s">
        <v>27</v>
      </c>
      <c r="D4" s="29">
        <v>5.7007172006773917E-2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0.41650723575251747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13.58</v>
      </c>
      <c r="E11" s="26">
        <f t="shared" ref="E11:E26" si="0">(D11-$D$3)/$D$4</f>
        <v>-1.8762267298659516</v>
      </c>
      <c r="F11" s="8">
        <f t="shared" ref="F11:F26" si="1">(D11-D$2)</f>
        <v>-9.9364430230941991E-2</v>
      </c>
      <c r="H11" s="14">
        <f t="shared" ref="H11:H21" si="2">(100+F11)/100</f>
        <v>0.9990063556976907</v>
      </c>
      <c r="I11" s="22">
        <f t="shared" ref="I11:I28" si="3">1+($D$3-$D$2)/100</f>
        <v>1.0000759394968224</v>
      </c>
    </row>
    <row r="12" spans="1:9" x14ac:dyDescent="0.25">
      <c r="C12" s="50">
        <v>223</v>
      </c>
      <c r="D12" s="59">
        <v>13.74</v>
      </c>
      <c r="E12" s="26">
        <f t="shared" si="0"/>
        <v>0.93043766634349423</v>
      </c>
      <c r="F12" s="8">
        <f t="shared" si="1"/>
        <v>6.0635569769058151E-2</v>
      </c>
      <c r="H12" s="14">
        <f t="shared" si="2"/>
        <v>1.0006063556976905</v>
      </c>
      <c r="I12" s="22">
        <f t="shared" si="3"/>
        <v>1.0000759394968224</v>
      </c>
    </row>
    <row r="13" spans="1:9" x14ac:dyDescent="0.25">
      <c r="C13" s="50">
        <v>225</v>
      </c>
      <c r="D13" s="59">
        <v>13.69</v>
      </c>
      <c r="E13" s="26">
        <f t="shared" si="0"/>
        <v>5.3355042528030666E-2</v>
      </c>
      <c r="F13" s="8">
        <f t="shared" si="1"/>
        <v>1.063556976905744E-2</v>
      </c>
      <c r="H13" s="14">
        <f t="shared" si="2"/>
        <v>1.0001063556976906</v>
      </c>
      <c r="I13" s="22">
        <f t="shared" si="3"/>
        <v>1.0000759394968224</v>
      </c>
    </row>
    <row r="14" spans="1:9" x14ac:dyDescent="0.25">
      <c r="C14" s="50">
        <v>295</v>
      </c>
      <c r="D14" s="59">
        <v>13.7</v>
      </c>
      <c r="E14" s="26">
        <f t="shared" si="0"/>
        <v>0.22877156729111714</v>
      </c>
      <c r="F14" s="8">
        <f t="shared" si="1"/>
        <v>2.0635569769057227E-2</v>
      </c>
      <c r="H14" s="14">
        <f t="shared" si="2"/>
        <v>1.0002063556976906</v>
      </c>
      <c r="I14" s="22">
        <f t="shared" si="3"/>
        <v>1.0000759394968224</v>
      </c>
    </row>
    <row r="15" spans="1:9" x14ac:dyDescent="0.25">
      <c r="C15" s="50">
        <v>339</v>
      </c>
      <c r="D15" s="59">
        <v>13.86</v>
      </c>
      <c r="E15" s="35">
        <f t="shared" si="0"/>
        <v>3.035435963500563</v>
      </c>
      <c r="F15" s="8">
        <f t="shared" si="1"/>
        <v>0.18063556976905737</v>
      </c>
      <c r="H15" s="14">
        <f t="shared" si="2"/>
        <v>1.0018063556976906</v>
      </c>
      <c r="I15" s="22">
        <f t="shared" si="3"/>
        <v>1.0000759394968224</v>
      </c>
    </row>
    <row r="16" spans="1:9" x14ac:dyDescent="0.25">
      <c r="C16" s="50">
        <v>428</v>
      </c>
      <c r="D16" s="59">
        <v>13.69</v>
      </c>
      <c r="E16" s="26">
        <f t="shared" si="0"/>
        <v>5.3355042528030666E-2</v>
      </c>
      <c r="F16" s="8">
        <f t="shared" si="1"/>
        <v>1.063556976905744E-2</v>
      </c>
      <c r="H16" s="14">
        <f t="shared" si="2"/>
        <v>1.0001063556976906</v>
      </c>
      <c r="I16" s="22">
        <f t="shared" si="3"/>
        <v>1.0000759394968224</v>
      </c>
    </row>
    <row r="17" spans="1:9" x14ac:dyDescent="0.25">
      <c r="A17" s="8"/>
      <c r="C17" s="50">
        <v>446</v>
      </c>
      <c r="D17" s="59">
        <v>13.7</v>
      </c>
      <c r="E17" s="26">
        <f t="shared" si="0"/>
        <v>0.22877156729111714</v>
      </c>
      <c r="F17" s="8">
        <f t="shared" si="1"/>
        <v>2.0635569769057227E-2</v>
      </c>
      <c r="H17" s="14">
        <f t="shared" si="2"/>
        <v>1.0002063556976906</v>
      </c>
      <c r="I17" s="22">
        <f t="shared" si="3"/>
        <v>1.0000759394968224</v>
      </c>
    </row>
    <row r="18" spans="1:9" x14ac:dyDescent="0.25">
      <c r="C18" s="50">
        <v>509</v>
      </c>
      <c r="D18" s="59">
        <v>13.69</v>
      </c>
      <c r="E18" s="26">
        <f t="shared" si="0"/>
        <v>5.3355042528030666E-2</v>
      </c>
      <c r="F18" s="8">
        <f t="shared" si="1"/>
        <v>1.063556976905744E-2</v>
      </c>
      <c r="H18" s="14">
        <f t="shared" si="2"/>
        <v>1.0001063556976906</v>
      </c>
      <c r="I18" s="22">
        <f t="shared" si="3"/>
        <v>1.0000759394968224</v>
      </c>
    </row>
    <row r="19" spans="1:9" x14ac:dyDescent="0.25">
      <c r="C19" s="50">
        <v>512</v>
      </c>
      <c r="D19" s="59">
        <v>13.74</v>
      </c>
      <c r="E19" s="26">
        <f t="shared" si="0"/>
        <v>0.93043766634349423</v>
      </c>
      <c r="F19" s="8">
        <f t="shared" si="1"/>
        <v>6.0635569769058151E-2</v>
      </c>
      <c r="H19" s="14">
        <f t="shared" si="2"/>
        <v>1.0006063556976905</v>
      </c>
      <c r="I19" s="22">
        <f t="shared" si="3"/>
        <v>1.0000759394968224</v>
      </c>
    </row>
    <row r="20" spans="1:9" x14ac:dyDescent="0.25">
      <c r="C20" s="50">
        <v>551</v>
      </c>
      <c r="D20" s="59">
        <v>13.75</v>
      </c>
      <c r="E20" s="26">
        <f t="shared" si="0"/>
        <v>1.1058541911065807</v>
      </c>
      <c r="F20" s="8">
        <f t="shared" si="1"/>
        <v>7.0635569769057938E-2</v>
      </c>
      <c r="H20" s="14">
        <f t="shared" si="2"/>
        <v>1.0007063556976905</v>
      </c>
      <c r="I20" s="22">
        <f t="shared" si="3"/>
        <v>1.0000759394968224</v>
      </c>
    </row>
    <row r="21" spans="1:9" x14ac:dyDescent="0.25">
      <c r="C21" s="50">
        <v>579</v>
      </c>
      <c r="D21" s="59">
        <v>13.71</v>
      </c>
      <c r="E21" s="26">
        <f t="shared" si="0"/>
        <v>0.40418809205423478</v>
      </c>
      <c r="F21" s="8">
        <f t="shared" si="1"/>
        <v>3.063556976905879E-2</v>
      </c>
      <c r="H21" s="14">
        <f t="shared" si="2"/>
        <v>1.0003063556976906</v>
      </c>
      <c r="I21" s="22">
        <f t="shared" si="3"/>
        <v>1.0000759394968224</v>
      </c>
    </row>
    <row r="22" spans="1:9" x14ac:dyDescent="0.25">
      <c r="C22" s="50">
        <v>591</v>
      </c>
      <c r="D22" s="59">
        <v>13.58</v>
      </c>
      <c r="E22" s="26">
        <f t="shared" si="0"/>
        <v>-1.8762267298659516</v>
      </c>
      <c r="F22" s="8">
        <f t="shared" si="1"/>
        <v>-9.9364430230941991E-2</v>
      </c>
      <c r="H22" s="14">
        <f t="shared" ref="H22:H26" si="4">(100+F22)/100</f>
        <v>0.9990063556976907</v>
      </c>
      <c r="I22" s="22">
        <f t="shared" si="3"/>
        <v>1.0000759394968224</v>
      </c>
    </row>
    <row r="23" spans="1:9" x14ac:dyDescent="0.25">
      <c r="C23" s="50">
        <v>644</v>
      </c>
      <c r="D23" s="59">
        <v>13.66</v>
      </c>
      <c r="E23" s="26">
        <f t="shared" si="0"/>
        <v>-0.47289453176122875</v>
      </c>
      <c r="F23" s="8">
        <f t="shared" si="1"/>
        <v>-1.936443023094192E-2</v>
      </c>
      <c r="G23" s="1"/>
      <c r="H23" s="14">
        <f t="shared" si="4"/>
        <v>0.99980635569769061</v>
      </c>
      <c r="I23" s="22">
        <f t="shared" si="3"/>
        <v>1.0000759394968224</v>
      </c>
    </row>
    <row r="24" spans="1:9" x14ac:dyDescent="0.25">
      <c r="C24" s="50">
        <v>689</v>
      </c>
      <c r="D24" s="59">
        <v>13.65</v>
      </c>
      <c r="E24" s="26">
        <f t="shared" si="0"/>
        <v>-0.6483110565243152</v>
      </c>
      <c r="F24" s="8">
        <f t="shared" si="1"/>
        <v>-2.9364430230941707E-2</v>
      </c>
      <c r="H24" s="14">
        <f t="shared" si="4"/>
        <v>0.99970635569769062</v>
      </c>
      <c r="I24" s="22">
        <f t="shared" si="3"/>
        <v>1.0000759394968224</v>
      </c>
    </row>
    <row r="25" spans="1:9" x14ac:dyDescent="0.25">
      <c r="C25" s="50">
        <v>744</v>
      </c>
      <c r="D25" s="59">
        <v>13.73</v>
      </c>
      <c r="E25" s="26">
        <f t="shared" si="0"/>
        <v>0.75502114158040767</v>
      </c>
      <c r="F25" s="8">
        <f t="shared" si="1"/>
        <v>5.0635569769058364E-2</v>
      </c>
      <c r="H25" s="14">
        <f t="shared" si="4"/>
        <v>1.0005063556976905</v>
      </c>
      <c r="I25" s="22">
        <f t="shared" si="3"/>
        <v>1.0000759394968224</v>
      </c>
    </row>
    <row r="26" spans="1:9" x14ac:dyDescent="0.25">
      <c r="C26" s="50">
        <v>881</v>
      </c>
      <c r="D26" s="59">
        <v>13.63</v>
      </c>
      <c r="E26" s="26">
        <f t="shared" si="0"/>
        <v>-0.9991441060504882</v>
      </c>
      <c r="F26" s="8">
        <f t="shared" si="1"/>
        <v>-4.9364430230941281E-2</v>
      </c>
      <c r="H26" s="14">
        <f t="shared" si="4"/>
        <v>0.99950635569769064</v>
      </c>
      <c r="I26" s="22">
        <f t="shared" si="3"/>
        <v>1.0000759394968224</v>
      </c>
    </row>
    <row r="27" spans="1:9" x14ac:dyDescent="0.25">
      <c r="C27" s="17">
        <v>904</v>
      </c>
      <c r="D27" s="59">
        <v>13.63</v>
      </c>
      <c r="E27" s="26">
        <f t="shared" ref="E27" si="5">(D27-$D$3)/$D$4</f>
        <v>-0.9991441060504882</v>
      </c>
      <c r="F27" s="8">
        <f t="shared" ref="F27" si="6">(D27-D$2)</f>
        <v>-4.9364430230941281E-2</v>
      </c>
      <c r="H27" s="14">
        <f t="shared" ref="H27" si="7">(100+F27)/100</f>
        <v>0.99950635569769064</v>
      </c>
      <c r="I27" s="22">
        <f t="shared" si="3"/>
        <v>1.0000759394968224</v>
      </c>
    </row>
    <row r="28" spans="1:9" x14ac:dyDescent="0.25">
      <c r="C28" s="17">
        <v>928</v>
      </c>
      <c r="D28" s="59">
        <v>13.68</v>
      </c>
      <c r="E28" s="26">
        <f t="shared" ref="E28" si="8">(D28-$D$3)/$D$4</f>
        <v>-0.12206148223505581</v>
      </c>
      <c r="F28" s="8">
        <f t="shared" ref="F28" si="9">(D28-D$2)</f>
        <v>6.3556976905765339E-4</v>
      </c>
      <c r="H28" s="14">
        <f t="shared" ref="H28" si="10">(100+F28)/100</f>
        <v>1.0000063556976906</v>
      </c>
      <c r="I28" s="22">
        <f t="shared" si="3"/>
        <v>1.0000759394968224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23</v>
      </c>
      <c r="E1" s="13"/>
      <c r="F1" s="3"/>
    </row>
    <row r="2" spans="1:9" x14ac:dyDescent="0.25">
      <c r="C2" s="4" t="s">
        <v>3</v>
      </c>
      <c r="D2" s="29">
        <v>6.6269645882371684</v>
      </c>
      <c r="E2" s="2" t="s">
        <v>17</v>
      </c>
    </row>
    <row r="3" spans="1:9" x14ac:dyDescent="0.25">
      <c r="C3" s="4" t="s">
        <v>26</v>
      </c>
      <c r="D3" s="29">
        <v>6.6021996865368093</v>
      </c>
      <c r="E3" s="2" t="s">
        <v>17</v>
      </c>
      <c r="F3" s="5"/>
    </row>
    <row r="4" spans="1:9" x14ac:dyDescent="0.25">
      <c r="C4" s="4" t="s">
        <v>27</v>
      </c>
      <c r="D4" s="29">
        <v>4.8597722313518707E-2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0.73608379965572801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6.56</v>
      </c>
      <c r="E11" s="26">
        <f t="shared" ref="E11:E26" si="0">(D11-$D$3)/$D$4</f>
        <v>-0.86834700327243097</v>
      </c>
      <c r="F11" s="8">
        <f t="shared" ref="F11:F26" si="1">(D11-D$2)</f>
        <v>-6.6964588237168776E-2</v>
      </c>
      <c r="H11" s="14">
        <f>(100+F11)/100</f>
        <v>0.99933035411762827</v>
      </c>
      <c r="I11" s="22">
        <f>1+($D$3-$D$2)/100</f>
        <v>0.99975235098299642</v>
      </c>
    </row>
    <row r="12" spans="1:9" x14ac:dyDescent="0.25">
      <c r="C12" s="50">
        <v>223</v>
      </c>
      <c r="D12" s="59">
        <v>6.6</v>
      </c>
      <c r="E12" s="26">
        <f t="shared" si="0"/>
        <v>-4.5263161154319921E-2</v>
      </c>
      <c r="F12" s="8">
        <f t="shared" si="1"/>
        <v>-2.6964588237168741E-2</v>
      </c>
      <c r="H12" s="14">
        <f>(100+F12)/100</f>
        <v>0.99973035411762834</v>
      </c>
      <c r="I12" s="22">
        <f t="shared" ref="I12:I28" si="2">1+($D$3-$D$2)/100</f>
        <v>0.99975235098299642</v>
      </c>
    </row>
    <row r="13" spans="1:9" x14ac:dyDescent="0.25">
      <c r="C13" s="50">
        <v>225</v>
      </c>
      <c r="D13" s="59">
        <v>6.57</v>
      </c>
      <c r="E13" s="26">
        <f t="shared" si="0"/>
        <v>-0.6625760427428895</v>
      </c>
      <c r="F13" s="8">
        <f t="shared" si="1"/>
        <v>-5.6964588237168101E-2</v>
      </c>
      <c r="H13" s="14">
        <f t="shared" ref="H13:H21" si="3">(100+F13)/100</f>
        <v>0.99943035411762837</v>
      </c>
      <c r="I13" s="22">
        <f t="shared" si="2"/>
        <v>0.99975235098299642</v>
      </c>
    </row>
    <row r="14" spans="1:9" x14ac:dyDescent="0.25">
      <c r="C14" s="50">
        <v>295</v>
      </c>
      <c r="D14" s="59">
        <v>6.6</v>
      </c>
      <c r="E14" s="26">
        <f t="shared" si="0"/>
        <v>-4.5263161154319921E-2</v>
      </c>
      <c r="F14" s="8">
        <f t="shared" si="1"/>
        <v>-2.6964588237168741E-2</v>
      </c>
      <c r="H14" s="14">
        <f t="shared" si="3"/>
        <v>0.99973035411762834</v>
      </c>
      <c r="I14" s="22">
        <f t="shared" si="2"/>
        <v>0.99975235098299642</v>
      </c>
    </row>
    <row r="15" spans="1:9" x14ac:dyDescent="0.25">
      <c r="C15" s="50">
        <v>339</v>
      </c>
      <c r="D15" s="59">
        <v>6.82</v>
      </c>
      <c r="E15" s="35">
        <f t="shared" si="0"/>
        <v>4.4816979704953006</v>
      </c>
      <c r="F15" s="8">
        <f t="shared" si="1"/>
        <v>0.1930354117628319</v>
      </c>
      <c r="H15" s="14">
        <f t="shared" si="3"/>
        <v>1.0019303541176283</v>
      </c>
      <c r="I15" s="22">
        <f t="shared" si="2"/>
        <v>0.99975235098299642</v>
      </c>
    </row>
    <row r="16" spans="1:9" x14ac:dyDescent="0.25">
      <c r="C16" s="50">
        <v>428</v>
      </c>
      <c r="D16" s="59">
        <v>6.57</v>
      </c>
      <c r="E16" s="26">
        <f t="shared" si="0"/>
        <v>-0.6625760427428895</v>
      </c>
      <c r="F16" s="8">
        <f t="shared" si="1"/>
        <v>-5.6964588237168101E-2</v>
      </c>
      <c r="H16" s="14">
        <f t="shared" si="3"/>
        <v>0.99943035411762837</v>
      </c>
      <c r="I16" s="22">
        <f t="shared" si="2"/>
        <v>0.99975235098299642</v>
      </c>
    </row>
    <row r="17" spans="1:9" x14ac:dyDescent="0.25">
      <c r="A17" s="8"/>
      <c r="C17" s="50">
        <v>446</v>
      </c>
      <c r="D17" s="59">
        <v>6.61</v>
      </c>
      <c r="E17" s="26">
        <f t="shared" si="0"/>
        <v>0.16050779937522155</v>
      </c>
      <c r="F17" s="8">
        <f t="shared" si="1"/>
        <v>-1.6964588237168066E-2</v>
      </c>
      <c r="H17" s="14">
        <f t="shared" si="3"/>
        <v>0.99983035411762833</v>
      </c>
      <c r="I17" s="22">
        <f t="shared" si="2"/>
        <v>0.99975235098299642</v>
      </c>
    </row>
    <row r="18" spans="1:9" x14ac:dyDescent="0.25">
      <c r="C18" s="50">
        <v>509</v>
      </c>
      <c r="D18" s="59">
        <v>6.61</v>
      </c>
      <c r="E18" s="26">
        <f t="shared" si="0"/>
        <v>0.16050779937522155</v>
      </c>
      <c r="F18" s="8">
        <f t="shared" si="1"/>
        <v>-1.6964588237168066E-2</v>
      </c>
      <c r="H18" s="14">
        <f t="shared" si="3"/>
        <v>0.99983035411762833</v>
      </c>
      <c r="I18" s="22">
        <f t="shared" si="2"/>
        <v>0.99975235098299642</v>
      </c>
    </row>
    <row r="19" spans="1:9" x14ac:dyDescent="0.25">
      <c r="C19" s="50">
        <v>512</v>
      </c>
      <c r="D19" s="59">
        <v>6.65</v>
      </c>
      <c r="E19" s="26">
        <f t="shared" si="0"/>
        <v>0.98359164149333267</v>
      </c>
      <c r="F19" s="8">
        <f t="shared" si="1"/>
        <v>2.303541176283197E-2</v>
      </c>
      <c r="H19" s="14">
        <f t="shared" si="3"/>
        <v>1.0002303541176283</v>
      </c>
      <c r="I19" s="22">
        <f t="shared" si="2"/>
        <v>0.99975235098299642</v>
      </c>
    </row>
    <row r="20" spans="1:9" x14ac:dyDescent="0.25">
      <c r="C20" s="50">
        <v>551</v>
      </c>
      <c r="D20" s="59">
        <v>6.73</v>
      </c>
      <c r="E20" s="36">
        <f t="shared" si="0"/>
        <v>2.6297593257295548</v>
      </c>
      <c r="F20" s="8">
        <f t="shared" si="1"/>
        <v>0.10303541176283204</v>
      </c>
      <c r="H20" s="14">
        <f t="shared" si="3"/>
        <v>1.0010303541176284</v>
      </c>
      <c r="I20" s="22">
        <f t="shared" si="2"/>
        <v>0.99975235098299642</v>
      </c>
    </row>
    <row r="21" spans="1:9" x14ac:dyDescent="0.25">
      <c r="C21" s="50">
        <v>579</v>
      </c>
      <c r="D21" s="59">
        <v>6.65</v>
      </c>
      <c r="E21" s="26">
        <f t="shared" si="0"/>
        <v>0.98359164149333267</v>
      </c>
      <c r="F21" s="8">
        <f t="shared" si="1"/>
        <v>2.303541176283197E-2</v>
      </c>
      <c r="H21" s="14">
        <f t="shared" si="3"/>
        <v>1.0002303541176283</v>
      </c>
      <c r="I21" s="22">
        <f t="shared" si="2"/>
        <v>0.99975235098299642</v>
      </c>
    </row>
    <row r="22" spans="1:9" x14ac:dyDescent="0.25">
      <c r="C22" s="50">
        <v>591</v>
      </c>
      <c r="D22" s="59">
        <v>6.57</v>
      </c>
      <c r="E22" s="26">
        <f t="shared" si="0"/>
        <v>-0.6625760427428895</v>
      </c>
      <c r="F22" s="8">
        <f t="shared" si="1"/>
        <v>-5.6964588237168101E-2</v>
      </c>
      <c r="H22" s="14">
        <f t="shared" ref="H22:H26" si="4">(100+F22)/100</f>
        <v>0.99943035411762837</v>
      </c>
      <c r="I22" s="22">
        <f t="shared" si="2"/>
        <v>0.99975235098299642</v>
      </c>
    </row>
    <row r="23" spans="1:9" x14ac:dyDescent="0.25">
      <c r="C23" s="50">
        <v>644</v>
      </c>
      <c r="D23" s="59">
        <v>6.61</v>
      </c>
      <c r="E23" s="26">
        <f t="shared" si="0"/>
        <v>0.16050779937522155</v>
      </c>
      <c r="F23" s="8">
        <f t="shared" si="1"/>
        <v>-1.6964588237168066E-2</v>
      </c>
      <c r="G23" s="1"/>
      <c r="H23" s="14">
        <f t="shared" si="4"/>
        <v>0.99983035411762833</v>
      </c>
      <c r="I23" s="22">
        <f t="shared" si="2"/>
        <v>0.99975235098299642</v>
      </c>
    </row>
    <row r="24" spans="1:9" x14ac:dyDescent="0.25">
      <c r="C24" s="50">
        <v>689</v>
      </c>
      <c r="D24" s="59">
        <v>6.6</v>
      </c>
      <c r="E24" s="26">
        <f t="shared" si="0"/>
        <v>-4.5263161154319921E-2</v>
      </c>
      <c r="F24" s="8">
        <f t="shared" si="1"/>
        <v>-2.6964588237168741E-2</v>
      </c>
      <c r="H24" s="14">
        <f t="shared" si="4"/>
        <v>0.99973035411762834</v>
      </c>
      <c r="I24" s="22">
        <f t="shared" si="2"/>
        <v>0.99975235098299642</v>
      </c>
    </row>
    <row r="25" spans="1:9" x14ac:dyDescent="0.25">
      <c r="C25" s="50">
        <v>744</v>
      </c>
      <c r="D25" s="59">
        <v>6.62</v>
      </c>
      <c r="E25" s="26">
        <f t="shared" si="0"/>
        <v>0.36627875990474479</v>
      </c>
      <c r="F25" s="8">
        <f t="shared" si="1"/>
        <v>-6.9645882371682788E-3</v>
      </c>
      <c r="H25" s="14">
        <f t="shared" si="4"/>
        <v>0.99993035411762832</v>
      </c>
      <c r="I25" s="22">
        <f t="shared" si="2"/>
        <v>0.99975235098299642</v>
      </c>
    </row>
    <row r="26" spans="1:9" x14ac:dyDescent="0.25">
      <c r="C26" s="50">
        <v>881</v>
      </c>
      <c r="D26" s="59">
        <v>6.61</v>
      </c>
      <c r="E26" s="26">
        <f t="shared" si="0"/>
        <v>0.16050779937522155</v>
      </c>
      <c r="F26" s="8">
        <f t="shared" si="1"/>
        <v>-1.6964588237168066E-2</v>
      </c>
      <c r="H26" s="14">
        <f t="shared" si="4"/>
        <v>0.99983035411762833</v>
      </c>
      <c r="I26" s="22">
        <f t="shared" si="2"/>
        <v>0.99975235098299642</v>
      </c>
    </row>
    <row r="27" spans="1:9" x14ac:dyDescent="0.25">
      <c r="C27" s="17">
        <v>904</v>
      </c>
      <c r="D27" s="59">
        <v>6.52</v>
      </c>
      <c r="E27" s="26">
        <f t="shared" ref="E27" si="5">(D27-$D$3)/$D$4</f>
        <v>-1.691430845390542</v>
      </c>
      <c r="F27" s="8">
        <f t="shared" ref="F27" si="6">(D27-D$2)</f>
        <v>-0.10696458823716881</v>
      </c>
      <c r="H27" s="14">
        <f t="shared" ref="H27" si="7">(100+F27)/100</f>
        <v>0.99893035411762843</v>
      </c>
      <c r="I27" s="22">
        <f t="shared" si="2"/>
        <v>0.99975235098299642</v>
      </c>
    </row>
    <row r="28" spans="1:9" x14ac:dyDescent="0.25">
      <c r="C28" s="17">
        <v>928</v>
      </c>
      <c r="D28" s="59">
        <v>6.53</v>
      </c>
      <c r="E28" s="26">
        <f t="shared" ref="E28" si="8">(D28-$D$3)/$D$4</f>
        <v>-1.4856598848610005</v>
      </c>
      <c r="F28" s="8">
        <f t="shared" ref="F28" si="9">(D28-D$2)</f>
        <v>-9.6964588237168137E-2</v>
      </c>
      <c r="H28" s="14">
        <f t="shared" ref="H28" si="10">(100+F28)/100</f>
        <v>0.99903035411762831</v>
      </c>
      <c r="I28" s="22">
        <f t="shared" si="2"/>
        <v>0.99975235098299642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32</v>
      </c>
      <c r="E1" s="13"/>
      <c r="F1" s="3"/>
    </row>
    <row r="2" spans="1:9" ht="18" x14ac:dyDescent="0.25">
      <c r="C2" s="4" t="s">
        <v>3</v>
      </c>
      <c r="D2" s="10">
        <v>40.46880448290139</v>
      </c>
      <c r="E2" s="2" t="s">
        <v>4</v>
      </c>
    </row>
    <row r="3" spans="1:9" ht="18" x14ac:dyDescent="0.25">
      <c r="C3" s="4" t="s">
        <v>26</v>
      </c>
      <c r="D3" s="10" t="s">
        <v>41</v>
      </c>
      <c r="E3" s="2" t="s">
        <v>4</v>
      </c>
      <c r="F3" s="5"/>
    </row>
    <row r="4" spans="1:9" ht="18" x14ac:dyDescent="0.25">
      <c r="C4" s="4" t="s">
        <v>27</v>
      </c>
      <c r="D4" s="10" t="s">
        <v>42</v>
      </c>
      <c r="E4" s="2" t="s">
        <v>4</v>
      </c>
      <c r="F4" s="5"/>
    </row>
    <row r="5" spans="1:9" x14ac:dyDescent="0.25">
      <c r="C5" s="4" t="s">
        <v>28</v>
      </c>
      <c r="D5" s="19">
        <f>(D4/D3)*100</f>
        <v>3.1578947368421053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C11" s="50">
        <v>139</v>
      </c>
      <c r="D11" s="56">
        <v>43</v>
      </c>
      <c r="E11" s="26">
        <v>1.51</v>
      </c>
      <c r="F11" s="17">
        <f t="shared" ref="F11:F26" si="0">((D11-D$2)/D$2)*100</f>
        <v>6.2546832046102914</v>
      </c>
      <c r="H11" s="14">
        <f t="shared" ref="H11:H12" si="1">(100+F11)/100</f>
        <v>1.0625468320461029</v>
      </c>
      <c r="I11" s="2">
        <f t="shared" ref="I11:I28" si="2">1+($D$3-$D$2)/$D$2</f>
        <v>1.014114464817955</v>
      </c>
    </row>
    <row r="12" spans="1:9" x14ac:dyDescent="0.25">
      <c r="C12" s="50">
        <v>223</v>
      </c>
      <c r="D12" s="56">
        <v>40.6</v>
      </c>
      <c r="E12" s="26">
        <f t="shared" ref="E12:E26" si="3">(D12-$D$3)/$D$4</f>
        <v>-0.33950617283950441</v>
      </c>
      <c r="F12" s="17">
        <f t="shared" si="0"/>
        <v>0.32418925830646378</v>
      </c>
      <c r="H12" s="14">
        <f t="shared" si="1"/>
        <v>1.0032418925830646</v>
      </c>
      <c r="I12" s="2">
        <f t="shared" si="2"/>
        <v>1.014114464817955</v>
      </c>
    </row>
    <row r="13" spans="1:9" x14ac:dyDescent="0.25">
      <c r="C13" s="50">
        <v>225</v>
      </c>
      <c r="D13" s="56">
        <v>38.200000000000003</v>
      </c>
      <c r="E13" s="36">
        <f t="shared" si="3"/>
        <v>-2.1913580246913553</v>
      </c>
      <c r="F13" s="17">
        <f t="shared" si="0"/>
        <v>-5.6063046879973628</v>
      </c>
      <c r="H13" s="14">
        <f t="shared" ref="H13:H20" si="4">(100+F13)/100</f>
        <v>0.94393695312002635</v>
      </c>
      <c r="I13" s="2">
        <f t="shared" si="2"/>
        <v>1.014114464817955</v>
      </c>
    </row>
    <row r="14" spans="1:9" x14ac:dyDescent="0.25">
      <c r="C14" s="50">
        <v>295</v>
      </c>
      <c r="D14" s="56">
        <v>41</v>
      </c>
      <c r="E14" s="26">
        <f t="shared" si="3"/>
        <v>-3.086419753086354E-2</v>
      </c>
      <c r="F14" s="17">
        <f t="shared" si="0"/>
        <v>1.3126049160237654</v>
      </c>
      <c r="H14" s="14">
        <f t="shared" si="4"/>
        <v>1.0131260491602376</v>
      </c>
      <c r="I14" s="2">
        <f t="shared" si="2"/>
        <v>1.014114464817955</v>
      </c>
    </row>
    <row r="15" spans="1:9" x14ac:dyDescent="0.25">
      <c r="C15" s="50">
        <v>339</v>
      </c>
      <c r="D15" s="56">
        <v>41.3</v>
      </c>
      <c r="E15" s="26">
        <f t="shared" si="3"/>
        <v>0.20061728395061573</v>
      </c>
      <c r="F15" s="17">
        <f t="shared" si="0"/>
        <v>2.0539166593117373</v>
      </c>
      <c r="H15" s="14">
        <f t="shared" si="4"/>
        <v>1.0205391665931174</v>
      </c>
      <c r="I15" s="2">
        <f t="shared" si="2"/>
        <v>1.014114464817955</v>
      </c>
    </row>
    <row r="16" spans="1:9" x14ac:dyDescent="0.25">
      <c r="A16" s="8"/>
      <c r="C16" s="50">
        <v>428</v>
      </c>
      <c r="D16" s="56">
        <v>40.200000000000003</v>
      </c>
      <c r="E16" s="26">
        <f t="shared" si="3"/>
        <v>-0.64814814814814525</v>
      </c>
      <c r="F16" s="17">
        <f t="shared" si="0"/>
        <v>-0.66422639941083772</v>
      </c>
      <c r="H16" s="14">
        <f t="shared" si="4"/>
        <v>0.99335773600589161</v>
      </c>
      <c r="I16" s="2">
        <f t="shared" si="2"/>
        <v>1.014114464817955</v>
      </c>
    </row>
    <row r="17" spans="3:9" x14ac:dyDescent="0.25">
      <c r="C17" s="50">
        <v>446</v>
      </c>
      <c r="D17" s="56">
        <v>40.9</v>
      </c>
      <c r="E17" s="26">
        <f t="shared" si="3"/>
        <v>-0.10802469135802513</v>
      </c>
      <c r="F17" s="17">
        <f t="shared" si="0"/>
        <v>1.0655010015944355</v>
      </c>
      <c r="H17" s="14">
        <f t="shared" si="4"/>
        <v>1.0106550100159444</v>
      </c>
      <c r="I17" s="2">
        <f t="shared" si="2"/>
        <v>1.014114464817955</v>
      </c>
    </row>
    <row r="18" spans="3:9" x14ac:dyDescent="0.25">
      <c r="C18" s="50">
        <v>509</v>
      </c>
      <c r="D18" s="56">
        <v>41</v>
      </c>
      <c r="E18" s="26">
        <f t="shared" si="3"/>
        <v>-3.086419753086354E-2</v>
      </c>
      <c r="F18" s="17">
        <f t="shared" si="0"/>
        <v>1.3126049160237654</v>
      </c>
      <c r="H18" s="14">
        <f t="shared" si="4"/>
        <v>1.0131260491602376</v>
      </c>
      <c r="I18" s="2">
        <f t="shared" si="2"/>
        <v>1.014114464817955</v>
      </c>
    </row>
    <row r="19" spans="3:9" x14ac:dyDescent="0.25">
      <c r="C19" s="50">
        <v>512</v>
      </c>
      <c r="D19" s="56">
        <v>41.8</v>
      </c>
      <c r="E19" s="26">
        <f t="shared" si="3"/>
        <v>0.58641975308641825</v>
      </c>
      <c r="F19" s="17">
        <f t="shared" si="0"/>
        <v>3.2894362314583683</v>
      </c>
      <c r="H19" s="14">
        <f t="shared" si="4"/>
        <v>1.0328943623145836</v>
      </c>
      <c r="I19" s="2">
        <f t="shared" si="2"/>
        <v>1.014114464817955</v>
      </c>
    </row>
    <row r="20" spans="3:9" x14ac:dyDescent="0.25">
      <c r="C20" s="50">
        <v>551</v>
      </c>
      <c r="D20" s="56">
        <v>40</v>
      </c>
      <c r="E20" s="26">
        <f t="shared" si="3"/>
        <v>-0.80246913580246848</v>
      </c>
      <c r="F20" s="17">
        <f t="shared" si="0"/>
        <v>-1.1584342282694973</v>
      </c>
      <c r="H20" s="14">
        <f t="shared" si="4"/>
        <v>0.988415657717305</v>
      </c>
      <c r="I20" s="2">
        <f t="shared" si="2"/>
        <v>1.014114464817955</v>
      </c>
    </row>
    <row r="21" spans="3:9" x14ac:dyDescent="0.25">
      <c r="C21" s="50">
        <v>579</v>
      </c>
      <c r="D21" s="56">
        <v>40.799999999999997</v>
      </c>
      <c r="E21" s="26">
        <f t="shared" si="3"/>
        <v>-0.1851851851851867</v>
      </c>
      <c r="F21" s="17">
        <f t="shared" si="0"/>
        <v>0.81839708716510573</v>
      </c>
      <c r="H21" s="14">
        <f t="shared" ref="H21:H24" si="5">(100+F21)/100</f>
        <v>1.0081839708716511</v>
      </c>
      <c r="I21" s="2">
        <f t="shared" si="2"/>
        <v>1.014114464817955</v>
      </c>
    </row>
    <row r="22" spans="3:9" x14ac:dyDescent="0.25">
      <c r="C22" s="50">
        <v>591</v>
      </c>
      <c r="D22" s="56">
        <v>41.3</v>
      </c>
      <c r="E22" s="26">
        <f t="shared" si="3"/>
        <v>0.20061728395061573</v>
      </c>
      <c r="F22" s="17">
        <f t="shared" si="0"/>
        <v>2.0539166593117373</v>
      </c>
      <c r="G22" s="1"/>
      <c r="H22" s="14">
        <f t="shared" si="5"/>
        <v>1.0205391665931174</v>
      </c>
      <c r="I22" s="2">
        <f t="shared" si="2"/>
        <v>1.014114464817955</v>
      </c>
    </row>
    <row r="23" spans="3:9" x14ac:dyDescent="0.25">
      <c r="C23" s="50">
        <v>644</v>
      </c>
      <c r="D23" s="56">
        <v>44</v>
      </c>
      <c r="E23" s="57">
        <f t="shared" si="3"/>
        <v>2.283950617283951</v>
      </c>
      <c r="F23" s="17">
        <f t="shared" si="0"/>
        <v>8.7257223489035525</v>
      </c>
      <c r="H23" s="14">
        <f t="shared" si="5"/>
        <v>1.0872572234890356</v>
      </c>
      <c r="I23" s="2">
        <f t="shared" si="2"/>
        <v>1.014114464817955</v>
      </c>
    </row>
    <row r="24" spans="3:9" x14ac:dyDescent="0.25">
      <c r="C24" s="50">
        <v>689</v>
      </c>
      <c r="D24" s="56">
        <v>38.799999999999997</v>
      </c>
      <c r="E24" s="26">
        <f t="shared" si="3"/>
        <v>-1.7283950617283965</v>
      </c>
      <c r="F24" s="17">
        <f t="shared" si="0"/>
        <v>-4.1236812014214195</v>
      </c>
      <c r="H24" s="14">
        <f t="shared" si="5"/>
        <v>0.95876318798578586</v>
      </c>
      <c r="I24" s="2">
        <f t="shared" si="2"/>
        <v>1.014114464817955</v>
      </c>
    </row>
    <row r="25" spans="3:9" x14ac:dyDescent="0.25">
      <c r="C25" s="50">
        <v>744</v>
      </c>
      <c r="D25" s="56">
        <v>42.1</v>
      </c>
      <c r="E25" s="26">
        <f t="shared" si="3"/>
        <v>0.81790123456790298</v>
      </c>
      <c r="F25" s="17">
        <f t="shared" si="0"/>
        <v>4.0307479747463582</v>
      </c>
      <c r="H25" s="14">
        <f t="shared" ref="H25:H26" si="6">(100+F25)/100</f>
        <v>1.0403074797474636</v>
      </c>
      <c r="I25" s="2">
        <f t="shared" si="2"/>
        <v>1.014114464817955</v>
      </c>
    </row>
    <row r="26" spans="3:9" x14ac:dyDescent="0.25">
      <c r="C26" s="50">
        <v>881</v>
      </c>
      <c r="D26" s="56">
        <v>41</v>
      </c>
      <c r="E26" s="26">
        <f t="shared" si="3"/>
        <v>-3.086419753086354E-2</v>
      </c>
      <c r="F26" s="17">
        <f t="shared" si="0"/>
        <v>1.3126049160237654</v>
      </c>
      <c r="H26" s="14">
        <f t="shared" si="6"/>
        <v>1.0131260491602376</v>
      </c>
      <c r="I26" s="2">
        <f t="shared" si="2"/>
        <v>1.014114464817955</v>
      </c>
    </row>
    <row r="27" spans="3:9" x14ac:dyDescent="0.25">
      <c r="C27" s="17">
        <v>904</v>
      </c>
      <c r="D27" s="56">
        <v>40</v>
      </c>
      <c r="E27" s="26">
        <f t="shared" ref="E27:E28" si="7">(D27-$D$3)/$D$4</f>
        <v>-0.80246913580246848</v>
      </c>
      <c r="F27" s="17">
        <f t="shared" ref="F27:F28" si="8">((D27-D$2)/D$2)*100</f>
        <v>-1.1584342282694973</v>
      </c>
      <c r="H27" s="14">
        <f t="shared" ref="H27:H28" si="9">(100+F27)/100</f>
        <v>0.988415657717305</v>
      </c>
      <c r="I27" s="2">
        <f t="shared" si="2"/>
        <v>1.014114464817955</v>
      </c>
    </row>
    <row r="28" spans="3:9" x14ac:dyDescent="0.25">
      <c r="C28" s="17">
        <v>928</v>
      </c>
      <c r="D28" s="56">
        <v>42.5</v>
      </c>
      <c r="E28" s="26">
        <f t="shared" si="7"/>
        <v>1.1265432098765438</v>
      </c>
      <c r="F28" s="17">
        <f t="shared" si="8"/>
        <v>5.019163632463659</v>
      </c>
      <c r="H28" s="14">
        <f t="shared" si="9"/>
        <v>1.0501916363246366</v>
      </c>
      <c r="I28" s="2">
        <f t="shared" si="2"/>
        <v>1.014114464817955</v>
      </c>
    </row>
    <row r="29" spans="3:9" x14ac:dyDescent="0.25">
      <c r="D29" s="55"/>
    </row>
    <row r="34" spans="2:2" x14ac:dyDescent="0.25">
      <c r="B34" s="1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22</v>
      </c>
      <c r="E1" s="13"/>
      <c r="F1" s="3"/>
    </row>
    <row r="2" spans="1:9" x14ac:dyDescent="0.25">
      <c r="C2" s="4" t="s">
        <v>3</v>
      </c>
      <c r="D2" s="29">
        <v>20.949321063900769</v>
      </c>
      <c r="E2" s="2" t="s">
        <v>17</v>
      </c>
    </row>
    <row r="3" spans="1:9" x14ac:dyDescent="0.25">
      <c r="C3" s="4" t="s">
        <v>26</v>
      </c>
      <c r="D3" s="29">
        <v>20.935625059825128</v>
      </c>
      <c r="E3" s="2" t="s">
        <v>17</v>
      </c>
      <c r="F3" s="5"/>
    </row>
    <row r="4" spans="1:9" x14ac:dyDescent="0.25">
      <c r="C4" s="4" t="s">
        <v>27</v>
      </c>
      <c r="D4" s="29">
        <v>7.7939278835144968E-2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0.37228063940019751</v>
      </c>
      <c r="E5" s="2" t="s">
        <v>2</v>
      </c>
      <c r="F5" s="5"/>
    </row>
    <row r="6" spans="1:9" x14ac:dyDescent="0.25">
      <c r="C6" s="4" t="s">
        <v>6</v>
      </c>
      <c r="D6" s="29">
        <f>COUNTA(F11:F31)</f>
        <v>18</v>
      </c>
      <c r="E6" s="5"/>
      <c r="F6" s="5"/>
    </row>
    <row r="7" spans="1:9" x14ac:dyDescent="0.25">
      <c r="C7" s="5"/>
      <c r="D7" s="5"/>
      <c r="E7" s="5"/>
      <c r="F7" s="5"/>
      <c r="G7" s="29"/>
    </row>
    <row r="8" spans="1:9" x14ac:dyDescent="0.25">
      <c r="C8" s="5"/>
      <c r="D8" s="5"/>
      <c r="E8" s="5"/>
      <c r="F8" s="29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20.83</v>
      </c>
      <c r="E11" s="26">
        <f t="shared" ref="E11:E26" si="0">(D11-$D$3)/$D$4</f>
        <v>-1.3552224424419532</v>
      </c>
      <c r="F11" s="8">
        <f t="shared" ref="F11:F26" si="1">(D11-D$2)</f>
        <v>-0.11932106390077024</v>
      </c>
      <c r="H11" s="14">
        <f>(100+F11)/100</f>
        <v>0.99880678936099232</v>
      </c>
      <c r="I11" s="22">
        <f>1+($D$3-$D$2)/100</f>
        <v>0.99986303995924364</v>
      </c>
    </row>
    <row r="12" spans="1:9" x14ac:dyDescent="0.25">
      <c r="C12" s="50">
        <v>223</v>
      </c>
      <c r="D12" s="59">
        <v>21.05</v>
      </c>
      <c r="E12" s="26">
        <f t="shared" si="0"/>
        <v>1.4674877915767679</v>
      </c>
      <c r="F12" s="8">
        <f t="shared" si="1"/>
        <v>0.10067893609923217</v>
      </c>
      <c r="H12" s="14">
        <f>(100+F12)/100</f>
        <v>1.0010067893609922</v>
      </c>
      <c r="I12" s="22">
        <f t="shared" ref="I12:I28" si="2">1+($D$3-$D$2)/100</f>
        <v>0.99986303995924364</v>
      </c>
    </row>
    <row r="13" spans="1:9" x14ac:dyDescent="0.25">
      <c r="C13" s="50">
        <v>225</v>
      </c>
      <c r="D13" s="59">
        <v>20.92</v>
      </c>
      <c r="E13" s="26">
        <f t="shared" si="0"/>
        <v>-0.20047734670699077</v>
      </c>
      <c r="F13" s="8">
        <f t="shared" si="1"/>
        <v>-2.9321063900766831E-2</v>
      </c>
      <c r="H13" s="14">
        <f t="shared" ref="H13:H21" si="3">(100+F13)/100</f>
        <v>0.99970678936099233</v>
      </c>
      <c r="I13" s="22">
        <f t="shared" si="2"/>
        <v>0.99986303995924364</v>
      </c>
    </row>
    <row r="14" spans="1:9" x14ac:dyDescent="0.25">
      <c r="C14" s="50">
        <v>295</v>
      </c>
      <c r="D14" s="59">
        <v>21</v>
      </c>
      <c r="E14" s="26">
        <f t="shared" si="0"/>
        <v>0.8259627383906929</v>
      </c>
      <c r="F14" s="8">
        <f t="shared" si="1"/>
        <v>5.0678936099231464E-2</v>
      </c>
      <c r="H14" s="14">
        <f t="shared" si="3"/>
        <v>1.0005067893609922</v>
      </c>
      <c r="I14" s="22">
        <f t="shared" si="2"/>
        <v>0.99986303995924364</v>
      </c>
    </row>
    <row r="15" spans="1:9" x14ac:dyDescent="0.25">
      <c r="C15" s="50">
        <v>339</v>
      </c>
      <c r="D15" s="59">
        <v>21.11</v>
      </c>
      <c r="E15" s="36">
        <f t="shared" si="0"/>
        <v>2.2373178554000308</v>
      </c>
      <c r="F15" s="8">
        <f t="shared" si="1"/>
        <v>0.1606789360992309</v>
      </c>
      <c r="H15" s="14">
        <f t="shared" si="3"/>
        <v>1.0016067893609923</v>
      </c>
      <c r="I15" s="22">
        <f t="shared" si="2"/>
        <v>0.99986303995924364</v>
      </c>
    </row>
    <row r="16" spans="1:9" x14ac:dyDescent="0.25">
      <c r="C16" s="50">
        <v>428</v>
      </c>
      <c r="D16" s="59">
        <v>20.94</v>
      </c>
      <c r="E16" s="26">
        <f t="shared" si="0"/>
        <v>5.6132674567430131E-2</v>
      </c>
      <c r="F16" s="8">
        <f t="shared" si="1"/>
        <v>-9.3210639007672569E-3</v>
      </c>
      <c r="H16" s="14">
        <f t="shared" si="3"/>
        <v>0.99990678936099231</v>
      </c>
      <c r="I16" s="22">
        <f t="shared" si="2"/>
        <v>0.99986303995924364</v>
      </c>
    </row>
    <row r="17" spans="1:9" x14ac:dyDescent="0.25">
      <c r="A17" s="8"/>
      <c r="C17" s="50">
        <v>446</v>
      </c>
      <c r="D17" s="59">
        <v>20.95</v>
      </c>
      <c r="E17" s="26">
        <f t="shared" si="0"/>
        <v>0.18443768520461779</v>
      </c>
      <c r="F17" s="8">
        <f t="shared" si="1"/>
        <v>6.789360992307536E-4</v>
      </c>
      <c r="H17" s="14">
        <f t="shared" si="3"/>
        <v>1.0000067893609923</v>
      </c>
      <c r="I17" s="22">
        <f t="shared" si="2"/>
        <v>0.99986303995924364</v>
      </c>
    </row>
    <row r="18" spans="1:9" x14ac:dyDescent="0.25">
      <c r="C18" s="50">
        <v>509</v>
      </c>
      <c r="D18" s="59">
        <v>20.95</v>
      </c>
      <c r="E18" s="26">
        <f t="shared" si="0"/>
        <v>0.18443768520461779</v>
      </c>
      <c r="F18" s="8">
        <f t="shared" si="1"/>
        <v>6.789360992307536E-4</v>
      </c>
      <c r="H18" s="14">
        <f t="shared" si="3"/>
        <v>1.0000067893609923</v>
      </c>
      <c r="I18" s="22">
        <f t="shared" si="2"/>
        <v>0.99986303995924364</v>
      </c>
    </row>
    <row r="19" spans="1:9" x14ac:dyDescent="0.25">
      <c r="C19" s="50">
        <v>512</v>
      </c>
      <c r="D19" s="59">
        <v>20.94</v>
      </c>
      <c r="E19" s="26">
        <f t="shared" si="0"/>
        <v>5.6132674567430131E-2</v>
      </c>
      <c r="F19" s="8">
        <f t="shared" si="1"/>
        <v>-9.3210639007672569E-3</v>
      </c>
      <c r="H19" s="14">
        <f t="shared" si="3"/>
        <v>0.99990678936099231</v>
      </c>
      <c r="I19" s="22">
        <f t="shared" si="2"/>
        <v>0.99986303995924364</v>
      </c>
    </row>
    <row r="20" spans="1:9" x14ac:dyDescent="0.25">
      <c r="C20" s="50">
        <v>551</v>
      </c>
      <c r="D20" s="59">
        <v>20.99</v>
      </c>
      <c r="E20" s="26">
        <f t="shared" si="0"/>
        <v>0.69765772775345958</v>
      </c>
      <c r="F20" s="8">
        <f t="shared" si="1"/>
        <v>4.0678936099229901E-2</v>
      </c>
      <c r="H20" s="14">
        <f t="shared" si="3"/>
        <v>1.0004067893609923</v>
      </c>
      <c r="I20" s="22">
        <f t="shared" si="2"/>
        <v>0.99986303995924364</v>
      </c>
    </row>
    <row r="21" spans="1:9" x14ac:dyDescent="0.25">
      <c r="C21" s="50">
        <v>579</v>
      </c>
      <c r="D21" s="59">
        <v>20.93</v>
      </c>
      <c r="E21" s="26">
        <f t="shared" si="0"/>
        <v>-7.2172336069803111E-2</v>
      </c>
      <c r="F21" s="8">
        <f t="shared" si="1"/>
        <v>-1.932106390076882E-2</v>
      </c>
      <c r="H21" s="14">
        <f t="shared" si="3"/>
        <v>0.99980678936099221</v>
      </c>
      <c r="I21" s="22">
        <f t="shared" si="2"/>
        <v>0.99986303995924364</v>
      </c>
    </row>
    <row r="22" spans="1:9" x14ac:dyDescent="0.25">
      <c r="C22" s="50">
        <v>591</v>
      </c>
      <c r="D22" s="59">
        <v>20.7</v>
      </c>
      <c r="E22" s="35">
        <f t="shared" si="0"/>
        <v>-3.023187580725712</v>
      </c>
      <c r="F22" s="8">
        <f t="shared" si="1"/>
        <v>-0.24932106390076925</v>
      </c>
      <c r="H22" s="14">
        <f t="shared" ref="H22:H26" si="4">(100+F22)/100</f>
        <v>0.99750678936099235</v>
      </c>
      <c r="I22" s="22">
        <f t="shared" si="2"/>
        <v>0.99986303995924364</v>
      </c>
    </row>
    <row r="23" spans="1:9" x14ac:dyDescent="0.25">
      <c r="C23" s="50">
        <v>644</v>
      </c>
      <c r="D23" s="59">
        <v>20.87</v>
      </c>
      <c r="E23" s="26">
        <f t="shared" si="0"/>
        <v>-0.8420023998930658</v>
      </c>
      <c r="F23" s="8">
        <f t="shared" si="1"/>
        <v>-7.9321063900767541E-2</v>
      </c>
      <c r="G23" s="1"/>
      <c r="H23" s="14">
        <f t="shared" si="4"/>
        <v>0.99920678936099239</v>
      </c>
      <c r="I23" s="22">
        <f t="shared" si="2"/>
        <v>0.99986303995924364</v>
      </c>
    </row>
    <row r="24" spans="1:9" x14ac:dyDescent="0.25">
      <c r="C24" s="50">
        <v>689</v>
      </c>
      <c r="D24" s="59">
        <v>20.93</v>
      </c>
      <c r="E24" s="26">
        <f t="shared" si="0"/>
        <v>-7.2172336069803111E-2</v>
      </c>
      <c r="F24" s="8">
        <f t="shared" si="1"/>
        <v>-1.932106390076882E-2</v>
      </c>
      <c r="H24" s="14">
        <f t="shared" si="4"/>
        <v>0.99980678936099221</v>
      </c>
      <c r="I24" s="22">
        <f t="shared" si="2"/>
        <v>0.99986303995924364</v>
      </c>
    </row>
    <row r="25" spans="1:9" x14ac:dyDescent="0.25">
      <c r="C25" s="50">
        <v>744</v>
      </c>
      <c r="D25" s="59">
        <v>20.98</v>
      </c>
      <c r="E25" s="26">
        <f t="shared" si="0"/>
        <v>0.569352717116272</v>
      </c>
      <c r="F25" s="8">
        <f t="shared" si="1"/>
        <v>3.067893609923189E-2</v>
      </c>
      <c r="H25" s="14">
        <f t="shared" si="4"/>
        <v>1.0003067893609923</v>
      </c>
      <c r="I25" s="22">
        <f t="shared" si="2"/>
        <v>0.99986303995924364</v>
      </c>
    </row>
    <row r="26" spans="1:9" x14ac:dyDescent="0.25">
      <c r="C26" s="50">
        <v>881</v>
      </c>
      <c r="D26" s="59">
        <v>20.82</v>
      </c>
      <c r="E26" s="26">
        <f t="shared" si="0"/>
        <v>-1.4835274530791409</v>
      </c>
      <c r="F26" s="8">
        <f t="shared" si="1"/>
        <v>-0.12932106390076825</v>
      </c>
      <c r="H26" s="14">
        <f t="shared" si="4"/>
        <v>0.99870678936099244</v>
      </c>
      <c r="I26" s="22">
        <f t="shared" si="2"/>
        <v>0.99986303995924364</v>
      </c>
    </row>
    <row r="27" spans="1:9" x14ac:dyDescent="0.25">
      <c r="C27" s="17">
        <v>904</v>
      </c>
      <c r="D27" s="59">
        <v>20.91</v>
      </c>
      <c r="E27" s="26">
        <f t="shared" ref="E27" si="5">(D27-$D$3)/$D$4</f>
        <v>-0.32878235734422401</v>
      </c>
      <c r="F27" s="8">
        <f t="shared" ref="F27" si="6">(D27-D$2)</f>
        <v>-3.9321063900768394E-2</v>
      </c>
      <c r="H27" s="14">
        <f t="shared" ref="H27" si="7">(100+F27)/100</f>
        <v>0.99960678936099223</v>
      </c>
      <c r="I27" s="22">
        <f t="shared" si="2"/>
        <v>0.99986303995924364</v>
      </c>
    </row>
    <row r="28" spans="1:9" x14ac:dyDescent="0.25">
      <c r="C28" s="17">
        <v>928</v>
      </c>
      <c r="D28" s="59">
        <v>20.96</v>
      </c>
      <c r="E28" s="26">
        <f t="shared" ref="E28" si="8">(D28-$D$3)/$D$4</f>
        <v>0.31274269584185105</v>
      </c>
      <c r="F28" s="8">
        <f t="shared" ref="F28" si="9">(D28-D$2)</f>
        <v>1.0678936099232317E-2</v>
      </c>
      <c r="H28" s="14">
        <f t="shared" ref="H28" si="10">(100+F28)/100</f>
        <v>1.0001067893609923</v>
      </c>
      <c r="I28" s="22">
        <f t="shared" si="2"/>
        <v>0.99986303995924364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15</v>
      </c>
      <c r="E1" s="13"/>
      <c r="F1" s="3"/>
    </row>
    <row r="2" spans="1:9" x14ac:dyDescent="0.25">
      <c r="C2" s="4" t="s">
        <v>3</v>
      </c>
      <c r="D2" s="29">
        <v>11.743730282260977</v>
      </c>
      <c r="E2" s="2" t="s">
        <v>17</v>
      </c>
    </row>
    <row r="3" spans="1:9" x14ac:dyDescent="0.25">
      <c r="C3" s="4" t="s">
        <v>26</v>
      </c>
      <c r="D3" s="29">
        <v>11.751946731133604</v>
      </c>
      <c r="E3" s="2" t="s">
        <v>17</v>
      </c>
      <c r="F3" s="5"/>
    </row>
    <row r="4" spans="1:9" x14ac:dyDescent="0.25">
      <c r="C4" s="4" t="s">
        <v>27</v>
      </c>
      <c r="D4" s="29">
        <v>6.0447690684127746E-2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0.51436321204543878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11.76</v>
      </c>
      <c r="E11" s="26">
        <f t="shared" ref="E11:E27" si="0">(D11-$D$3)/$D$4</f>
        <v>0.13322707245308774</v>
      </c>
      <c r="F11" s="8">
        <f t="shared" ref="F11:F26" si="1">(D11-D$2)</f>
        <v>1.6269717739023193E-2</v>
      </c>
      <c r="H11" s="14">
        <f>(100+F11)/100</f>
        <v>1.0001626971773903</v>
      </c>
      <c r="I11" s="22">
        <f>1+($D$3-$D$2)/100</f>
        <v>1.0000821644887263</v>
      </c>
    </row>
    <row r="12" spans="1:9" x14ac:dyDescent="0.25">
      <c r="C12" s="50">
        <v>223</v>
      </c>
      <c r="D12" s="59">
        <v>11.76</v>
      </c>
      <c r="E12" s="26">
        <f t="shared" si="0"/>
        <v>0.13322707245308774</v>
      </c>
      <c r="F12" s="8">
        <f t="shared" si="1"/>
        <v>1.6269717739023193E-2</v>
      </c>
      <c r="H12" s="14">
        <f>(100+F12)/100</f>
        <v>1.0001626971773903</v>
      </c>
      <c r="I12" s="22">
        <f t="shared" ref="I12:I28" si="2">1+($D$3-$D$2)/100</f>
        <v>1.0000821644887263</v>
      </c>
    </row>
    <row r="13" spans="1:9" x14ac:dyDescent="0.25">
      <c r="C13" s="50">
        <v>225</v>
      </c>
      <c r="D13" s="59">
        <v>11.71</v>
      </c>
      <c r="E13" s="26">
        <f t="shared" si="0"/>
        <v>-0.69393438622490033</v>
      </c>
      <c r="F13" s="8">
        <f t="shared" si="1"/>
        <v>-3.3730282260975741E-2</v>
      </c>
      <c r="H13" s="14">
        <f t="shared" ref="H13:H21" si="3">(100+F13)/100</f>
        <v>0.9996626971773902</v>
      </c>
      <c r="I13" s="22">
        <f t="shared" si="2"/>
        <v>1.0000821644887263</v>
      </c>
    </row>
    <row r="14" spans="1:9" x14ac:dyDescent="0.25">
      <c r="C14" s="50">
        <v>295</v>
      </c>
      <c r="D14" s="59">
        <v>11.8</v>
      </c>
      <c r="E14" s="26">
        <f t="shared" si="0"/>
        <v>0.79495623939550752</v>
      </c>
      <c r="F14" s="8">
        <f t="shared" si="1"/>
        <v>5.6269717739024117E-2</v>
      </c>
      <c r="H14" s="14">
        <f t="shared" si="3"/>
        <v>1.0005626971773902</v>
      </c>
      <c r="I14" s="22">
        <f t="shared" si="2"/>
        <v>1.0000821644887263</v>
      </c>
    </row>
    <row r="15" spans="1:9" x14ac:dyDescent="0.25">
      <c r="C15" s="50">
        <v>339</v>
      </c>
      <c r="D15" s="59">
        <v>11.94</v>
      </c>
      <c r="E15" s="35">
        <f t="shared" si="0"/>
        <v>3.1110083236939032</v>
      </c>
      <c r="F15" s="8">
        <f t="shared" si="1"/>
        <v>0.19626971773902291</v>
      </c>
      <c r="H15" s="14">
        <f t="shared" si="3"/>
        <v>1.0019626971773903</v>
      </c>
      <c r="I15" s="22">
        <f t="shared" si="2"/>
        <v>1.0000821644887263</v>
      </c>
    </row>
    <row r="16" spans="1:9" x14ac:dyDescent="0.25">
      <c r="C16" s="50">
        <v>428</v>
      </c>
      <c r="D16" s="59">
        <v>11.71</v>
      </c>
      <c r="E16" s="26">
        <f t="shared" si="0"/>
        <v>-0.69393438622490033</v>
      </c>
      <c r="F16" s="8">
        <f t="shared" si="1"/>
        <v>-3.3730282260975741E-2</v>
      </c>
      <c r="H16" s="14">
        <f t="shared" si="3"/>
        <v>0.9996626971773902</v>
      </c>
      <c r="I16" s="22">
        <f t="shared" si="2"/>
        <v>1.0000821644887263</v>
      </c>
    </row>
    <row r="17" spans="1:9" x14ac:dyDescent="0.25">
      <c r="A17" s="8"/>
      <c r="C17" s="50">
        <v>446</v>
      </c>
      <c r="D17" s="59">
        <v>11.75</v>
      </c>
      <c r="E17" s="26">
        <f t="shared" si="0"/>
        <v>-3.220521928250987E-2</v>
      </c>
      <c r="F17" s="8">
        <f t="shared" si="1"/>
        <v>6.269717739023406E-3</v>
      </c>
      <c r="H17" s="14">
        <f t="shared" si="3"/>
        <v>1.0000626971773903</v>
      </c>
      <c r="I17" s="22">
        <f t="shared" si="2"/>
        <v>1.0000821644887263</v>
      </c>
    </row>
    <row r="18" spans="1:9" x14ac:dyDescent="0.25">
      <c r="C18" s="50">
        <v>509</v>
      </c>
      <c r="D18" s="59">
        <v>11.74</v>
      </c>
      <c r="E18" s="26">
        <f t="shared" si="0"/>
        <v>-0.19763751101810748</v>
      </c>
      <c r="F18" s="8">
        <f t="shared" si="1"/>
        <v>-3.7302822609763808E-3</v>
      </c>
      <c r="H18" s="14">
        <f t="shared" si="3"/>
        <v>0.99996269717739028</v>
      </c>
      <c r="I18" s="22">
        <f t="shared" si="2"/>
        <v>1.0000821644887263</v>
      </c>
    </row>
    <row r="19" spans="1:9" x14ac:dyDescent="0.25">
      <c r="C19" s="50">
        <v>512</v>
      </c>
      <c r="D19" s="59">
        <v>11.75</v>
      </c>
      <c r="E19" s="26">
        <f t="shared" si="0"/>
        <v>-3.220521928250987E-2</v>
      </c>
      <c r="F19" s="8">
        <f t="shared" si="1"/>
        <v>6.269717739023406E-3</v>
      </c>
      <c r="H19" s="14">
        <f t="shared" si="3"/>
        <v>1.0000626971773903</v>
      </c>
      <c r="I19" s="22">
        <f t="shared" si="2"/>
        <v>1.0000821644887263</v>
      </c>
    </row>
    <row r="20" spans="1:9" x14ac:dyDescent="0.25">
      <c r="C20" s="50">
        <v>551</v>
      </c>
      <c r="D20" s="59">
        <v>11.83</v>
      </c>
      <c r="E20" s="26">
        <f t="shared" si="0"/>
        <v>1.2912531146023003</v>
      </c>
      <c r="F20" s="8">
        <f t="shared" si="1"/>
        <v>8.6269717739023477E-2</v>
      </c>
      <c r="H20" s="14">
        <f t="shared" si="3"/>
        <v>1.0008626971773902</v>
      </c>
      <c r="I20" s="22">
        <f t="shared" si="2"/>
        <v>1.0000821644887263</v>
      </c>
    </row>
    <row r="21" spans="1:9" x14ac:dyDescent="0.25">
      <c r="C21" s="50">
        <v>579</v>
      </c>
      <c r="D21" s="59">
        <v>11.76</v>
      </c>
      <c r="E21" s="26">
        <f t="shared" si="0"/>
        <v>0.13322707245308774</v>
      </c>
      <c r="F21" s="8">
        <f t="shared" si="1"/>
        <v>1.6269717739023193E-2</v>
      </c>
      <c r="H21" s="14">
        <f t="shared" si="3"/>
        <v>1.0001626971773903</v>
      </c>
      <c r="I21" s="22">
        <f t="shared" si="2"/>
        <v>1.0000821644887263</v>
      </c>
    </row>
    <row r="22" spans="1:9" x14ac:dyDescent="0.25">
      <c r="C22" s="50">
        <v>591</v>
      </c>
      <c r="D22" s="59">
        <v>11.64</v>
      </c>
      <c r="E22" s="26">
        <f t="shared" si="0"/>
        <v>-1.8519604283741129</v>
      </c>
      <c r="F22" s="8">
        <f t="shared" si="1"/>
        <v>-0.10373028226097603</v>
      </c>
      <c r="H22" s="14">
        <f t="shared" ref="H22:H26" si="4">(100+F22)/100</f>
        <v>0.99896269717739017</v>
      </c>
      <c r="I22" s="22">
        <f t="shared" si="2"/>
        <v>1.0000821644887263</v>
      </c>
    </row>
    <row r="23" spans="1:9" x14ac:dyDescent="0.25">
      <c r="C23" s="50">
        <v>644</v>
      </c>
      <c r="D23" s="59">
        <v>11.71</v>
      </c>
      <c r="E23" s="26">
        <f t="shared" si="0"/>
        <v>-0.69393438622490033</v>
      </c>
      <c r="F23" s="8">
        <f t="shared" si="1"/>
        <v>-3.3730282260975741E-2</v>
      </c>
      <c r="G23" s="1"/>
      <c r="H23" s="14">
        <f t="shared" si="4"/>
        <v>0.9996626971773902</v>
      </c>
      <c r="I23" s="22">
        <f t="shared" si="2"/>
        <v>1.0000821644887263</v>
      </c>
    </row>
    <row r="24" spans="1:9" x14ac:dyDescent="0.25">
      <c r="C24" s="50">
        <v>689</v>
      </c>
      <c r="D24" s="59">
        <v>11.78</v>
      </c>
      <c r="E24" s="26">
        <f t="shared" si="0"/>
        <v>0.46409165592428292</v>
      </c>
      <c r="F24" s="8">
        <f t="shared" si="1"/>
        <v>3.6269717739022767E-2</v>
      </c>
      <c r="H24" s="14">
        <f t="shared" si="4"/>
        <v>1.0003626971773902</v>
      </c>
      <c r="I24" s="22">
        <f t="shared" si="2"/>
        <v>1.0000821644887263</v>
      </c>
    </row>
    <row r="25" spans="1:9" x14ac:dyDescent="0.25">
      <c r="C25" s="50">
        <v>744</v>
      </c>
      <c r="D25" s="59">
        <v>11.79</v>
      </c>
      <c r="E25" s="26">
        <f t="shared" si="0"/>
        <v>0.62952394765988051</v>
      </c>
      <c r="F25" s="8">
        <f t="shared" si="1"/>
        <v>4.6269717739022553E-2</v>
      </c>
      <c r="H25" s="14">
        <f t="shared" si="4"/>
        <v>1.0004626971773902</v>
      </c>
      <c r="I25" s="22">
        <f t="shared" si="2"/>
        <v>1.0000821644887263</v>
      </c>
    </row>
    <row r="26" spans="1:9" x14ac:dyDescent="0.25">
      <c r="C26" s="50">
        <v>881</v>
      </c>
      <c r="D26" s="59">
        <v>11.82</v>
      </c>
      <c r="E26" s="26">
        <f t="shared" si="0"/>
        <v>1.1258208228667028</v>
      </c>
      <c r="F26" s="8">
        <f t="shared" si="1"/>
        <v>7.626971773902369E-2</v>
      </c>
      <c r="H26" s="14">
        <f t="shared" si="4"/>
        <v>1.0007626971773902</v>
      </c>
      <c r="I26" s="22">
        <f t="shared" si="2"/>
        <v>1.0000821644887263</v>
      </c>
    </row>
    <row r="27" spans="1:9" x14ac:dyDescent="0.25">
      <c r="C27" s="17">
        <v>904</v>
      </c>
      <c r="D27" s="59">
        <v>11.7</v>
      </c>
      <c r="E27" s="26">
        <f t="shared" si="0"/>
        <v>-0.85936667796052724</v>
      </c>
      <c r="F27" s="8">
        <f t="shared" ref="F27" si="5">(D27-D$2)</f>
        <v>-4.3730282260977305E-2</v>
      </c>
      <c r="H27" s="14">
        <f t="shared" ref="H27" si="6">(100+F27)/100</f>
        <v>0.99956269717739021</v>
      </c>
      <c r="I27" s="22">
        <f t="shared" si="2"/>
        <v>1.0000821644887263</v>
      </c>
    </row>
    <row r="28" spans="1:9" x14ac:dyDescent="0.25">
      <c r="C28" s="17">
        <v>928</v>
      </c>
      <c r="D28" s="59">
        <v>11.6</v>
      </c>
      <c r="E28" s="36">
        <f t="shared" ref="E28" si="7">(D28-$D$3)/$D$4</f>
        <v>-2.5136895953165328</v>
      </c>
      <c r="F28" s="8">
        <f t="shared" ref="F28" si="8">(D28-D$2)</f>
        <v>-0.14373028226097695</v>
      </c>
      <c r="H28" s="14">
        <f t="shared" ref="H28" si="9">(100+F28)/100</f>
        <v>0.99856269717739021</v>
      </c>
      <c r="I28" s="22">
        <f t="shared" si="2"/>
        <v>1.0000821644887263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32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.42578125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16</v>
      </c>
      <c r="E1" s="13"/>
      <c r="F1" s="3"/>
    </row>
    <row r="2" spans="1:9" x14ac:dyDescent="0.25">
      <c r="C2" s="4" t="s">
        <v>3</v>
      </c>
      <c r="D2" s="29">
        <v>5.321150723443445</v>
      </c>
      <c r="E2" s="2" t="s">
        <v>17</v>
      </c>
    </row>
    <row r="3" spans="1:9" x14ac:dyDescent="0.25">
      <c r="C3" s="4" t="s">
        <v>26</v>
      </c>
      <c r="D3" s="29">
        <v>5.2995661881234533</v>
      </c>
      <c r="E3" s="2" t="s">
        <v>17</v>
      </c>
      <c r="F3" s="5"/>
    </row>
    <row r="4" spans="1:9" x14ac:dyDescent="0.25">
      <c r="C4" s="4" t="s">
        <v>27</v>
      </c>
      <c r="D4" s="29">
        <v>3.1030614172473419E-2</v>
      </c>
      <c r="E4" s="2" t="s">
        <v>17</v>
      </c>
      <c r="F4" s="5"/>
    </row>
    <row r="5" spans="1:9" x14ac:dyDescent="0.25">
      <c r="C5" s="4" t="s">
        <v>28</v>
      </c>
      <c r="D5" s="25">
        <f>(D4/D3)*100</f>
        <v>0.58553121276255227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19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9">
        <v>5.3</v>
      </c>
      <c r="E11" s="26">
        <f t="shared" ref="E11:E26" si="0">(D11-$D$3)/$D$4</f>
        <v>1.3980125373457442E-2</v>
      </c>
      <c r="F11" s="8">
        <f t="shared" ref="F11:F26" si="1">(D11-D$2)</f>
        <v>-2.1150723443445152E-2</v>
      </c>
      <c r="H11" s="14">
        <f>(100+F11)/100</f>
        <v>0.99978849276556558</v>
      </c>
      <c r="I11" s="22">
        <f>1+($D$3-$D$2)/100</f>
        <v>0.99978415464680004</v>
      </c>
    </row>
    <row r="12" spans="1:9" x14ac:dyDescent="0.25">
      <c r="C12" s="50">
        <v>223</v>
      </c>
      <c r="D12" s="59">
        <v>5.27</v>
      </c>
      <c r="E12" s="26">
        <f t="shared" si="0"/>
        <v>-0.95280705561030132</v>
      </c>
      <c r="F12" s="8">
        <f t="shared" si="1"/>
        <v>-5.1150723443445401E-2</v>
      </c>
      <c r="H12" s="14">
        <f>(100+F12)/100</f>
        <v>0.99948849276556562</v>
      </c>
      <c r="I12" s="22">
        <f t="shared" ref="I12:I28" si="2">1+($D$3-$D$2)/100</f>
        <v>0.99978415464680004</v>
      </c>
    </row>
    <row r="13" spans="1:9" x14ac:dyDescent="0.25">
      <c r="C13" s="50">
        <v>225</v>
      </c>
      <c r="D13" s="59">
        <v>5.24</v>
      </c>
      <c r="E13" s="26">
        <f t="shared" si="0"/>
        <v>-1.9195942365940315</v>
      </c>
      <c r="F13" s="8">
        <f t="shared" si="1"/>
        <v>-8.1150723443444761E-2</v>
      </c>
      <c r="H13" s="14">
        <f t="shared" ref="H13:H21" si="3">(100+F13)/100</f>
        <v>0.99918849276556554</v>
      </c>
      <c r="I13" s="22">
        <f t="shared" si="2"/>
        <v>0.99978415464680004</v>
      </c>
    </row>
    <row r="14" spans="1:9" x14ac:dyDescent="0.25">
      <c r="C14" s="50">
        <v>295</v>
      </c>
      <c r="D14" s="59">
        <v>5.3</v>
      </c>
      <c r="E14" s="26">
        <f t="shared" si="0"/>
        <v>1.3980125373457442E-2</v>
      </c>
      <c r="F14" s="8">
        <f t="shared" si="1"/>
        <v>-2.1150723443445152E-2</v>
      </c>
      <c r="H14" s="14">
        <f t="shared" si="3"/>
        <v>0.99978849276556558</v>
      </c>
      <c r="I14" s="22">
        <f t="shared" si="2"/>
        <v>0.99978415464680004</v>
      </c>
    </row>
    <row r="15" spans="1:9" x14ac:dyDescent="0.25">
      <c r="C15" s="50">
        <v>339</v>
      </c>
      <c r="D15" s="59">
        <v>5.44</v>
      </c>
      <c r="E15" s="35">
        <f t="shared" si="0"/>
        <v>4.5256536366309792</v>
      </c>
      <c r="F15" s="8">
        <f t="shared" si="1"/>
        <v>0.11884927655655542</v>
      </c>
      <c r="H15" s="14">
        <f t="shared" si="3"/>
        <v>1.0011884927655657</v>
      </c>
      <c r="I15" s="22">
        <f t="shared" si="2"/>
        <v>0.99978415464680004</v>
      </c>
    </row>
    <row r="16" spans="1:9" x14ac:dyDescent="0.25">
      <c r="C16" s="50">
        <v>428</v>
      </c>
      <c r="D16" s="59">
        <v>5.28</v>
      </c>
      <c r="E16" s="26">
        <f t="shared" si="0"/>
        <v>-0.63054466194902936</v>
      </c>
      <c r="F16" s="8">
        <f t="shared" si="1"/>
        <v>-4.1150723443444726E-2</v>
      </c>
      <c r="H16" s="14">
        <f t="shared" si="3"/>
        <v>0.9995884927655655</v>
      </c>
      <c r="I16" s="22">
        <f t="shared" si="2"/>
        <v>0.99978415464680004</v>
      </c>
    </row>
    <row r="17" spans="1:9" x14ac:dyDescent="0.25">
      <c r="A17" s="8"/>
      <c r="C17" s="50">
        <v>446</v>
      </c>
      <c r="D17" s="59">
        <v>5.3</v>
      </c>
      <c r="E17" s="26">
        <f t="shared" si="0"/>
        <v>1.3980125373457442E-2</v>
      </c>
      <c r="F17" s="8">
        <f t="shared" si="1"/>
        <v>-2.1150723443445152E-2</v>
      </c>
      <c r="H17" s="14">
        <f t="shared" si="3"/>
        <v>0.99978849276556558</v>
      </c>
      <c r="I17" s="22">
        <f t="shared" si="2"/>
        <v>0.99978415464680004</v>
      </c>
    </row>
    <row r="18" spans="1:9" x14ac:dyDescent="0.25">
      <c r="C18" s="50">
        <v>509</v>
      </c>
      <c r="D18" s="59">
        <v>5.3</v>
      </c>
      <c r="E18" s="26">
        <f t="shared" si="0"/>
        <v>1.3980125373457442E-2</v>
      </c>
      <c r="F18" s="8">
        <f t="shared" si="1"/>
        <v>-2.1150723443445152E-2</v>
      </c>
      <c r="H18" s="14">
        <f t="shared" si="3"/>
        <v>0.99978849276556558</v>
      </c>
      <c r="I18" s="22">
        <f t="shared" si="2"/>
        <v>0.99978415464680004</v>
      </c>
    </row>
    <row r="19" spans="1:9" x14ac:dyDescent="0.25">
      <c r="C19" s="50">
        <v>512</v>
      </c>
      <c r="D19" s="59">
        <v>5.32</v>
      </c>
      <c r="E19" s="26">
        <f t="shared" si="0"/>
        <v>0.65850491269597278</v>
      </c>
      <c r="F19" s="8">
        <f t="shared" si="1"/>
        <v>-1.15072344344469E-3</v>
      </c>
      <c r="H19" s="14">
        <f t="shared" si="3"/>
        <v>0.99998849276556556</v>
      </c>
      <c r="I19" s="22">
        <f t="shared" si="2"/>
        <v>0.99978415464680004</v>
      </c>
    </row>
    <row r="20" spans="1:9" x14ac:dyDescent="0.25">
      <c r="C20" s="50">
        <v>551</v>
      </c>
      <c r="D20" s="59">
        <v>5.31</v>
      </c>
      <c r="E20" s="26">
        <f t="shared" si="0"/>
        <v>0.33624251903470082</v>
      </c>
      <c r="F20" s="8">
        <f t="shared" si="1"/>
        <v>-1.1150723443445365E-2</v>
      </c>
      <c r="H20" s="14">
        <f t="shared" si="3"/>
        <v>0.99988849276556546</v>
      </c>
      <c r="I20" s="22">
        <f t="shared" si="2"/>
        <v>0.99978415464680004</v>
      </c>
    </row>
    <row r="21" spans="1:9" x14ac:dyDescent="0.25">
      <c r="C21" s="50">
        <v>579</v>
      </c>
      <c r="D21" s="59">
        <v>5.33</v>
      </c>
      <c r="E21" s="26">
        <f t="shared" si="0"/>
        <v>0.98076730635721621</v>
      </c>
      <c r="F21" s="8">
        <f t="shared" si="1"/>
        <v>8.8492765565550968E-3</v>
      </c>
      <c r="H21" s="14">
        <f t="shared" si="3"/>
        <v>1.0000884927655656</v>
      </c>
      <c r="I21" s="22">
        <f t="shared" si="2"/>
        <v>0.99978415464680004</v>
      </c>
    </row>
    <row r="22" spans="1:9" x14ac:dyDescent="0.25">
      <c r="C22" s="50">
        <v>591</v>
      </c>
      <c r="D22" s="59">
        <v>5.31</v>
      </c>
      <c r="E22" s="26">
        <f t="shared" si="0"/>
        <v>0.33624251903470082</v>
      </c>
      <c r="F22" s="8">
        <f t="shared" si="1"/>
        <v>-1.1150723443445365E-2</v>
      </c>
      <c r="H22" s="14">
        <f t="shared" ref="H22:H26" si="4">(100+F22)/100</f>
        <v>0.99988849276556546</v>
      </c>
      <c r="I22" s="22">
        <f t="shared" si="2"/>
        <v>0.99978415464680004</v>
      </c>
    </row>
    <row r="23" spans="1:9" x14ac:dyDescent="0.25">
      <c r="C23" s="50">
        <v>644</v>
      </c>
      <c r="D23" s="59">
        <v>5.31</v>
      </c>
      <c r="E23" s="26">
        <f t="shared" si="0"/>
        <v>0.33624251903470082</v>
      </c>
      <c r="F23" s="8">
        <f t="shared" si="1"/>
        <v>-1.1150723443445365E-2</v>
      </c>
      <c r="G23" s="1"/>
      <c r="H23" s="14">
        <f t="shared" si="4"/>
        <v>0.99988849276556546</v>
      </c>
      <c r="I23" s="22">
        <f t="shared" si="2"/>
        <v>0.99978415464680004</v>
      </c>
    </row>
    <row r="24" spans="1:9" x14ac:dyDescent="0.25">
      <c r="C24" s="50">
        <v>689</v>
      </c>
      <c r="D24" s="59">
        <v>5.34</v>
      </c>
      <c r="E24" s="26">
        <f t="shared" si="0"/>
        <v>1.3030297000184596</v>
      </c>
      <c r="F24" s="8">
        <f t="shared" si="1"/>
        <v>1.8849276556554884E-2</v>
      </c>
      <c r="H24" s="14">
        <f t="shared" si="4"/>
        <v>1.0001884927655655</v>
      </c>
      <c r="I24" s="22">
        <f t="shared" si="2"/>
        <v>0.99978415464680004</v>
      </c>
    </row>
    <row r="25" spans="1:9" x14ac:dyDescent="0.25">
      <c r="C25" s="50">
        <v>744</v>
      </c>
      <c r="D25" s="59">
        <v>5.31</v>
      </c>
      <c r="E25" s="26">
        <f t="shared" si="0"/>
        <v>0.33624251903470082</v>
      </c>
      <c r="F25" s="8">
        <f t="shared" si="1"/>
        <v>-1.1150723443445365E-2</v>
      </c>
      <c r="H25" s="14">
        <f t="shared" si="4"/>
        <v>0.99988849276556546</v>
      </c>
      <c r="I25" s="22">
        <f t="shared" si="2"/>
        <v>0.99978415464680004</v>
      </c>
    </row>
    <row r="26" spans="1:9" x14ac:dyDescent="0.25">
      <c r="C26" s="50">
        <v>881</v>
      </c>
      <c r="D26" s="59">
        <v>5.3</v>
      </c>
      <c r="E26" s="26">
        <f t="shared" si="0"/>
        <v>1.3980125373457442E-2</v>
      </c>
      <c r="F26" s="8">
        <f t="shared" si="1"/>
        <v>-2.1150723443445152E-2</v>
      </c>
      <c r="H26" s="14">
        <f t="shared" si="4"/>
        <v>0.99978849276556558</v>
      </c>
      <c r="I26" s="22">
        <f t="shared" si="2"/>
        <v>0.99978415464680004</v>
      </c>
    </row>
    <row r="27" spans="1:9" x14ac:dyDescent="0.25">
      <c r="C27" s="17">
        <v>904</v>
      </c>
      <c r="D27" s="59">
        <v>5.26</v>
      </c>
      <c r="E27" s="26">
        <f t="shared" ref="E27" si="5">(D27-$D$3)/$D$4</f>
        <v>-1.2750694492715446</v>
      </c>
      <c r="F27" s="8">
        <f t="shared" ref="F27" si="6">(D27-D$2)</f>
        <v>-6.1150723443445187E-2</v>
      </c>
      <c r="H27" s="14">
        <f t="shared" ref="H27" si="7">(100+F27)/100</f>
        <v>0.99938849276556552</v>
      </c>
      <c r="I27" s="22">
        <f t="shared" si="2"/>
        <v>0.99978415464680004</v>
      </c>
    </row>
    <row r="28" spans="1:9" x14ac:dyDescent="0.25">
      <c r="C28" s="17">
        <v>928</v>
      </c>
      <c r="D28" s="59">
        <v>5.16</v>
      </c>
      <c r="E28" s="35">
        <f t="shared" ref="E28" si="8">(D28-$D$3)/$D$4</f>
        <v>-4.4976933858840358</v>
      </c>
      <c r="F28" s="8">
        <f t="shared" ref="F28" si="9">(D28-D$2)</f>
        <v>-0.16115072344344483</v>
      </c>
      <c r="H28" s="14">
        <f t="shared" ref="H28" si="10">(100+F28)/100</f>
        <v>0.99838849276556563</v>
      </c>
      <c r="I28" s="22">
        <f t="shared" si="2"/>
        <v>0.99978415464680004</v>
      </c>
    </row>
    <row r="29" spans="1:9" x14ac:dyDescent="0.25">
      <c r="C29" s="30"/>
      <c r="D29" s="55"/>
    </row>
    <row r="30" spans="1:9" x14ac:dyDescent="0.25">
      <c r="C30" s="31"/>
    </row>
    <row r="31" spans="1:9" x14ac:dyDescent="0.25">
      <c r="C31" s="30"/>
    </row>
    <row r="32" spans="1:9" x14ac:dyDescent="0.25">
      <c r="C32" s="30"/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710937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38</v>
      </c>
      <c r="E1" s="13"/>
      <c r="F1" s="3"/>
    </row>
    <row r="2" spans="1:9" x14ac:dyDescent="0.25">
      <c r="C2" s="4" t="s">
        <v>3</v>
      </c>
      <c r="D2" s="10">
        <v>6.3885759568943454</v>
      </c>
      <c r="E2" s="2" t="s">
        <v>2</v>
      </c>
    </row>
    <row r="3" spans="1:9" x14ac:dyDescent="0.25">
      <c r="C3" s="4" t="s">
        <v>26</v>
      </c>
      <c r="D3" s="10">
        <v>6.4390000000000001</v>
      </c>
      <c r="E3" s="2" t="s">
        <v>2</v>
      </c>
      <c r="F3" s="5"/>
    </row>
    <row r="4" spans="1:9" x14ac:dyDescent="0.25">
      <c r="C4" s="4" t="s">
        <v>27</v>
      </c>
      <c r="D4" s="10">
        <v>0.1424</v>
      </c>
      <c r="E4" s="2" t="s">
        <v>2</v>
      </c>
      <c r="F4" s="5"/>
    </row>
    <row r="5" spans="1:9" x14ac:dyDescent="0.25">
      <c r="C5" s="4" t="s">
        <v>28</v>
      </c>
      <c r="D5" s="16">
        <f>D4/D3</f>
        <v>2.2115235284982139E-2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C11" s="50">
        <v>139</v>
      </c>
      <c r="D11" s="56">
        <v>6.3</v>
      </c>
      <c r="E11" s="26">
        <f t="shared" ref="E11:E25" si="0">(D11-$D$3)/$D$4</f>
        <v>-0.97612359550561967</v>
      </c>
      <c r="F11" s="7">
        <f t="shared" ref="F11:F23" si="1">((D11-D$2)/D$2)*100</f>
        <v>-1.3864741922455706</v>
      </c>
      <c r="H11" s="14">
        <f>(100+F11)/100</f>
        <v>0.98613525807754432</v>
      </c>
      <c r="I11" s="2">
        <f t="shared" ref="I11:I28" si="2">1+($D$3-$D$2)/$D$2</f>
        <v>1.0078928455176679</v>
      </c>
    </row>
    <row r="12" spans="1:9" x14ac:dyDescent="0.25">
      <c r="C12" s="50">
        <v>223</v>
      </c>
      <c r="D12" s="56">
        <v>6.35</v>
      </c>
      <c r="E12" s="26">
        <f t="shared" si="0"/>
        <v>-0.62500000000000289</v>
      </c>
      <c r="F12" s="7">
        <f t="shared" si="1"/>
        <v>-0.60382716202530018</v>
      </c>
      <c r="H12" s="14">
        <f>(100+F12)/100</f>
        <v>0.99396172837974706</v>
      </c>
      <c r="I12" s="2">
        <f t="shared" si="2"/>
        <v>1.0078928455176679</v>
      </c>
    </row>
    <row r="13" spans="1:9" x14ac:dyDescent="0.25">
      <c r="C13" s="50">
        <v>225</v>
      </c>
      <c r="D13" s="56">
        <v>6.45</v>
      </c>
      <c r="E13" s="26">
        <f t="shared" si="0"/>
        <v>7.724719101123681E-2</v>
      </c>
      <c r="F13" s="7">
        <f t="shared" si="1"/>
        <v>0.96146689841525479</v>
      </c>
      <c r="H13" s="14">
        <f t="shared" ref="H13:H20" si="3">(100+F13)/100</f>
        <v>1.0096146689841525</v>
      </c>
      <c r="I13" s="2">
        <f t="shared" si="2"/>
        <v>1.0078928455176679</v>
      </c>
    </row>
    <row r="14" spans="1:9" x14ac:dyDescent="0.25">
      <c r="C14" s="50">
        <v>295</v>
      </c>
      <c r="D14" s="56">
        <v>6.37</v>
      </c>
      <c r="E14" s="26">
        <f t="shared" si="0"/>
        <v>-0.48455056179775247</v>
      </c>
      <c r="F14" s="7">
        <f t="shared" si="1"/>
        <v>-0.29076834993718359</v>
      </c>
      <c r="H14" s="14">
        <f t="shared" si="3"/>
        <v>0.99709231650062824</v>
      </c>
      <c r="I14" s="2">
        <f t="shared" si="2"/>
        <v>1.0078928455176679</v>
      </c>
    </row>
    <row r="15" spans="1:9" x14ac:dyDescent="0.25">
      <c r="C15" s="50">
        <v>339</v>
      </c>
      <c r="D15" s="56">
        <v>6.53</v>
      </c>
      <c r="E15" s="26">
        <f t="shared" si="0"/>
        <v>0.63904494382022603</v>
      </c>
      <c r="F15" s="7">
        <f t="shared" si="1"/>
        <v>2.2137021467676932</v>
      </c>
      <c r="H15" s="14">
        <f t="shared" si="3"/>
        <v>1.0221370214676768</v>
      </c>
      <c r="I15" s="2">
        <f t="shared" si="2"/>
        <v>1.0078928455176679</v>
      </c>
    </row>
    <row r="16" spans="1:9" x14ac:dyDescent="0.25">
      <c r="A16" s="8"/>
      <c r="C16" s="50">
        <v>428</v>
      </c>
      <c r="D16" s="56">
        <v>6.5</v>
      </c>
      <c r="E16" s="26">
        <f t="shared" si="0"/>
        <v>0.42837078651685356</v>
      </c>
      <c r="F16" s="7">
        <f t="shared" si="1"/>
        <v>1.7441139286355254</v>
      </c>
      <c r="H16" s="14">
        <f t="shared" si="3"/>
        <v>1.0174411392863554</v>
      </c>
      <c r="I16" s="2">
        <f t="shared" si="2"/>
        <v>1.0078928455176679</v>
      </c>
    </row>
    <row r="17" spans="3:9" x14ac:dyDescent="0.25">
      <c r="C17" s="50">
        <v>446</v>
      </c>
      <c r="D17" s="56">
        <v>6.58</v>
      </c>
      <c r="E17" s="26">
        <f t="shared" si="0"/>
        <v>0.99016853932584281</v>
      </c>
      <c r="F17" s="7">
        <f t="shared" si="1"/>
        <v>2.9963491769879638</v>
      </c>
      <c r="H17" s="14">
        <f t="shared" si="3"/>
        <v>1.0299634917698797</v>
      </c>
      <c r="I17" s="2">
        <f t="shared" si="2"/>
        <v>1.0078928455176679</v>
      </c>
    </row>
    <row r="18" spans="3:9" x14ac:dyDescent="0.25">
      <c r="C18" s="50">
        <v>509</v>
      </c>
      <c r="D18" s="56">
        <v>6.49</v>
      </c>
      <c r="E18" s="26">
        <f t="shared" si="0"/>
        <v>0.35814606741573146</v>
      </c>
      <c r="F18" s="7">
        <f t="shared" si="1"/>
        <v>1.5875845225914738</v>
      </c>
      <c r="H18" s="14">
        <f t="shared" si="3"/>
        <v>1.0158758452259147</v>
      </c>
      <c r="I18" s="2">
        <f t="shared" si="2"/>
        <v>1.0078928455176679</v>
      </c>
    </row>
    <row r="19" spans="3:9" x14ac:dyDescent="0.25">
      <c r="C19" s="50">
        <v>512</v>
      </c>
      <c r="D19" s="56">
        <v>6.27</v>
      </c>
      <c r="E19" s="26">
        <f t="shared" si="0"/>
        <v>-1.1867977528089921</v>
      </c>
      <c r="F19" s="7">
        <f t="shared" si="1"/>
        <v>-1.8560624103777383</v>
      </c>
      <c r="H19" s="14">
        <f t="shared" si="3"/>
        <v>0.98143937589622265</v>
      </c>
      <c r="I19" s="2">
        <f t="shared" si="2"/>
        <v>1.0078928455176679</v>
      </c>
    </row>
    <row r="20" spans="3:9" x14ac:dyDescent="0.25">
      <c r="C20" s="50">
        <v>551</v>
      </c>
      <c r="D20" s="56">
        <v>6.28</v>
      </c>
      <c r="E20" s="26">
        <f t="shared" si="0"/>
        <v>-1.1165730337078639</v>
      </c>
      <c r="F20" s="7">
        <f t="shared" si="1"/>
        <v>-1.6995330043336734</v>
      </c>
      <c r="H20" s="14">
        <f t="shared" si="3"/>
        <v>0.98300466995666325</v>
      </c>
      <c r="I20" s="2">
        <f t="shared" si="2"/>
        <v>1.0078928455176679</v>
      </c>
    </row>
    <row r="21" spans="3:9" x14ac:dyDescent="0.25">
      <c r="C21" s="50">
        <v>579</v>
      </c>
      <c r="D21" s="56">
        <v>6.4</v>
      </c>
      <c r="E21" s="26">
        <f t="shared" si="0"/>
        <v>-0.27387640449437994</v>
      </c>
      <c r="F21" s="7">
        <f t="shared" si="1"/>
        <v>0.17881986819498427</v>
      </c>
      <c r="H21" s="14">
        <f t="shared" ref="H21:H23" si="4">(100+F21)/100</f>
        <v>1.0017881986819497</v>
      </c>
      <c r="I21" s="2">
        <f t="shared" si="2"/>
        <v>1.0078928455176679</v>
      </c>
    </row>
    <row r="22" spans="3:9" x14ac:dyDescent="0.25">
      <c r="C22" s="50">
        <v>591</v>
      </c>
      <c r="D22" s="56">
        <v>6.4</v>
      </c>
      <c r="E22" s="26">
        <f t="shared" si="0"/>
        <v>-0.27387640449437994</v>
      </c>
      <c r="F22" s="7">
        <f t="shared" si="1"/>
        <v>0.17881986819498427</v>
      </c>
      <c r="H22" s="14">
        <f t="shared" si="4"/>
        <v>1.0017881986819497</v>
      </c>
      <c r="I22" s="2">
        <f t="shared" si="2"/>
        <v>1.0078928455176679</v>
      </c>
    </row>
    <row r="23" spans="3:9" x14ac:dyDescent="0.25">
      <c r="C23" s="50">
        <v>644</v>
      </c>
      <c r="D23" s="56">
        <v>6.54</v>
      </c>
      <c r="E23" s="26">
        <f t="shared" si="0"/>
        <v>0.70926966292134819</v>
      </c>
      <c r="F23" s="7">
        <f t="shared" si="1"/>
        <v>2.3702315528117444</v>
      </c>
      <c r="H23" s="14">
        <f t="shared" si="4"/>
        <v>1.0237023155281175</v>
      </c>
      <c r="I23" s="2">
        <f t="shared" si="2"/>
        <v>1.0078928455176679</v>
      </c>
    </row>
    <row r="24" spans="3:9" x14ac:dyDescent="0.25">
      <c r="C24" s="50">
        <v>689</v>
      </c>
      <c r="D24" s="56">
        <v>6.57</v>
      </c>
      <c r="E24" s="26">
        <f t="shared" si="0"/>
        <v>0.91994382022472065</v>
      </c>
      <c r="F24" s="7">
        <f t="shared" ref="F24:F25" si="5">((D24-D$2)/D$2)*100</f>
        <v>2.8398197709439121</v>
      </c>
      <c r="H24" s="14">
        <f t="shared" ref="H24:H25" si="6">(100+F24)/100</f>
        <v>1.0283981977094392</v>
      </c>
      <c r="I24" s="2">
        <f t="shared" si="2"/>
        <v>1.0078928455176679</v>
      </c>
    </row>
    <row r="25" spans="3:9" x14ac:dyDescent="0.25">
      <c r="C25" s="50">
        <v>744</v>
      </c>
      <c r="D25" s="56">
        <v>6.3</v>
      </c>
      <c r="E25" s="26">
        <f t="shared" si="0"/>
        <v>-0.97612359550561967</v>
      </c>
      <c r="F25" s="7">
        <f t="shared" si="5"/>
        <v>-1.3864741922455706</v>
      </c>
      <c r="H25" s="14">
        <f t="shared" si="6"/>
        <v>0.98613525807754432</v>
      </c>
      <c r="I25" s="2">
        <f t="shared" si="2"/>
        <v>1.0078928455176679</v>
      </c>
    </row>
    <row r="26" spans="3:9" x14ac:dyDescent="0.25">
      <c r="C26" s="50">
        <v>881</v>
      </c>
      <c r="D26" s="56">
        <v>6.3</v>
      </c>
      <c r="E26" s="26">
        <f t="shared" ref="E26:E28" si="7">(D26-$D$3)/$D$4</f>
        <v>-0.97612359550561967</v>
      </c>
      <c r="F26" s="7">
        <f t="shared" ref="F26:F28" si="8">((D26-D$2)/D$2)*100</f>
        <v>-1.3864741922455706</v>
      </c>
      <c r="H26" s="14">
        <f t="shared" ref="H26:H27" si="9">(100+F26)/100</f>
        <v>0.98613525807754432</v>
      </c>
      <c r="I26" s="2">
        <f t="shared" si="2"/>
        <v>1.0078928455176679</v>
      </c>
    </row>
    <row r="27" spans="3:9" x14ac:dyDescent="0.25">
      <c r="C27" s="17">
        <v>904</v>
      </c>
      <c r="D27" s="56">
        <v>6.62</v>
      </c>
      <c r="E27" s="26">
        <f t="shared" si="7"/>
        <v>1.2710674157303374</v>
      </c>
      <c r="F27" s="7">
        <f t="shared" si="8"/>
        <v>3.6224668011641827</v>
      </c>
      <c r="H27" s="14">
        <f t="shared" si="9"/>
        <v>1.0362246680116418</v>
      </c>
      <c r="I27" s="2">
        <f t="shared" si="2"/>
        <v>1.0078928455176679</v>
      </c>
    </row>
    <row r="28" spans="3:9" x14ac:dyDescent="0.25">
      <c r="C28" s="17">
        <v>928</v>
      </c>
      <c r="D28" s="56">
        <v>6.9</v>
      </c>
      <c r="E28" s="35">
        <f t="shared" si="7"/>
        <v>3.2373595505617998</v>
      </c>
      <c r="F28" s="7">
        <f t="shared" si="8"/>
        <v>8.005290170397716</v>
      </c>
      <c r="H28" s="14">
        <f>(100+F28)/100</f>
        <v>1.0800529017039771</v>
      </c>
      <c r="I28" s="2">
        <f t="shared" si="2"/>
        <v>1.0078928455176679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28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710937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37</v>
      </c>
      <c r="E1" s="13"/>
      <c r="F1" s="3"/>
    </row>
    <row r="2" spans="1:9" x14ac:dyDescent="0.25">
      <c r="C2" s="4" t="s">
        <v>3</v>
      </c>
      <c r="D2" s="10">
        <v>3.0752210828001139</v>
      </c>
      <c r="E2" s="2" t="s">
        <v>2</v>
      </c>
    </row>
    <row r="3" spans="1:9" x14ac:dyDescent="0.25">
      <c r="C3" s="4" t="s">
        <v>26</v>
      </c>
      <c r="D3" s="10">
        <v>3.1560000000000001</v>
      </c>
      <c r="E3" s="2" t="s">
        <v>2</v>
      </c>
      <c r="F3" s="5"/>
    </row>
    <row r="4" spans="1:9" x14ac:dyDescent="0.25">
      <c r="C4" s="4" t="s">
        <v>27</v>
      </c>
      <c r="D4" s="10">
        <v>0.1038</v>
      </c>
      <c r="E4" s="2" t="s">
        <v>2</v>
      </c>
      <c r="F4" s="5"/>
    </row>
    <row r="5" spans="1:9" x14ac:dyDescent="0.25">
      <c r="C5" s="4" t="s">
        <v>28</v>
      </c>
      <c r="D5" s="16">
        <f>D4/D3</f>
        <v>3.2889733840304185E-2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32">
        <v>3.1</v>
      </c>
      <c r="E11" s="26">
        <f t="shared" ref="E11" si="0">(D11-$D$3)/$D$4</f>
        <v>-0.53949903660886367</v>
      </c>
      <c r="F11" s="7">
        <f t="shared" ref="F11" si="1">((D11-D$2)/D$2)*100</f>
        <v>0.80576051388552583</v>
      </c>
      <c r="H11" s="14">
        <f>(100+F11)/100</f>
        <v>1.0080576051388552</v>
      </c>
      <c r="I11" s="2">
        <f>1+($D$3-$D$2)/$D$2</f>
        <v>1.0262676780058797</v>
      </c>
    </row>
    <row r="12" spans="1:9" x14ac:dyDescent="0.25">
      <c r="C12" s="50">
        <v>223</v>
      </c>
      <c r="D12" s="32">
        <v>3.1</v>
      </c>
      <c r="E12" s="26">
        <f t="shared" ref="E12:E28" si="2">(D12-$D$3)/$D$4</f>
        <v>-0.53949903660886367</v>
      </c>
      <c r="F12" s="7">
        <f t="shared" ref="F12:F28" si="3">((D12-D$2)/D$2)*100</f>
        <v>0.80576051388552583</v>
      </c>
      <c r="H12" s="14">
        <f t="shared" ref="H12:H28" si="4">(100+F12)/100</f>
        <v>1.0080576051388552</v>
      </c>
      <c r="I12" s="2">
        <f t="shared" ref="I12:I28" si="5">1+($D$3-$D$2)/$D$2</f>
        <v>1.0262676780058797</v>
      </c>
    </row>
    <row r="13" spans="1:9" x14ac:dyDescent="0.25">
      <c r="C13" s="50">
        <v>225</v>
      </c>
      <c r="D13" s="32">
        <v>3.15</v>
      </c>
      <c r="E13" s="26">
        <f t="shared" si="2"/>
        <v>-5.7803468208094677E-2</v>
      </c>
      <c r="F13" s="7">
        <f t="shared" si="3"/>
        <v>2.4316598770127058</v>
      </c>
      <c r="H13" s="14">
        <f t="shared" si="4"/>
        <v>1.024316598770127</v>
      </c>
      <c r="I13" s="2">
        <f t="shared" si="5"/>
        <v>1.0262676780058797</v>
      </c>
    </row>
    <row r="14" spans="1:9" x14ac:dyDescent="0.25">
      <c r="C14" s="50">
        <v>295</v>
      </c>
      <c r="D14" s="32">
        <v>3.12</v>
      </c>
      <c r="E14" s="26">
        <f t="shared" si="2"/>
        <v>-0.34682080924855518</v>
      </c>
      <c r="F14" s="7">
        <f t="shared" si="3"/>
        <v>1.4561202591364009</v>
      </c>
      <c r="H14" s="14">
        <f t="shared" si="4"/>
        <v>1.014561202591364</v>
      </c>
      <c r="I14" s="2">
        <f t="shared" si="5"/>
        <v>1.0262676780058797</v>
      </c>
    </row>
    <row r="15" spans="1:9" x14ac:dyDescent="0.25">
      <c r="C15" s="50">
        <v>339</v>
      </c>
      <c r="D15" s="32">
        <v>3.22</v>
      </c>
      <c r="E15" s="26">
        <f t="shared" si="2"/>
        <v>0.61657032755298702</v>
      </c>
      <c r="F15" s="7">
        <f t="shared" si="3"/>
        <v>4.7079189853907755</v>
      </c>
      <c r="H15" s="14">
        <f t="shared" si="4"/>
        <v>1.0470791898539078</v>
      </c>
      <c r="I15" s="2">
        <f t="shared" si="5"/>
        <v>1.0262676780058797</v>
      </c>
    </row>
    <row r="16" spans="1:9" x14ac:dyDescent="0.25">
      <c r="A16" s="8"/>
      <c r="C16" s="50">
        <v>428</v>
      </c>
      <c r="D16" s="32">
        <v>3.25</v>
      </c>
      <c r="E16" s="26">
        <f t="shared" si="2"/>
        <v>0.90558766859344753</v>
      </c>
      <c r="F16" s="7">
        <f t="shared" si="3"/>
        <v>5.6834586032670806</v>
      </c>
      <c r="H16" s="14">
        <f t="shared" si="4"/>
        <v>1.0568345860326709</v>
      </c>
      <c r="I16" s="2">
        <f t="shared" si="5"/>
        <v>1.0262676780058797</v>
      </c>
    </row>
    <row r="17" spans="3:9" x14ac:dyDescent="0.25">
      <c r="C17" s="50">
        <v>446</v>
      </c>
      <c r="D17" s="32">
        <v>3.24</v>
      </c>
      <c r="E17" s="26">
        <f t="shared" si="2"/>
        <v>0.8092485549132955</v>
      </c>
      <c r="F17" s="7">
        <f t="shared" si="3"/>
        <v>5.3582787306416506</v>
      </c>
      <c r="H17" s="14">
        <f t="shared" si="4"/>
        <v>1.0535827873064165</v>
      </c>
      <c r="I17" s="2">
        <f t="shared" si="5"/>
        <v>1.0262676780058797</v>
      </c>
    </row>
    <row r="18" spans="3:9" x14ac:dyDescent="0.25">
      <c r="C18" s="50">
        <v>509</v>
      </c>
      <c r="D18" s="32">
        <v>3.18</v>
      </c>
      <c r="E18" s="26">
        <f t="shared" si="2"/>
        <v>0.23121387283237013</v>
      </c>
      <c r="F18" s="7">
        <f t="shared" si="3"/>
        <v>3.4071994948890252</v>
      </c>
      <c r="H18" s="14">
        <f t="shared" si="4"/>
        <v>1.0340719949488903</v>
      </c>
      <c r="I18" s="2">
        <f t="shared" si="5"/>
        <v>1.0262676780058797</v>
      </c>
    </row>
    <row r="19" spans="3:9" x14ac:dyDescent="0.25">
      <c r="C19" s="50">
        <v>512</v>
      </c>
      <c r="D19" s="32">
        <v>3.14</v>
      </c>
      <c r="E19" s="26">
        <f t="shared" si="2"/>
        <v>-0.15414258188824675</v>
      </c>
      <c r="F19" s="7">
        <f t="shared" si="3"/>
        <v>2.1064800043872758</v>
      </c>
      <c r="H19" s="14">
        <f t="shared" si="4"/>
        <v>1.0210648000438729</v>
      </c>
      <c r="I19" s="2">
        <f t="shared" si="5"/>
        <v>1.0262676780058797</v>
      </c>
    </row>
    <row r="20" spans="3:9" x14ac:dyDescent="0.25">
      <c r="C20" s="50">
        <v>551</v>
      </c>
      <c r="D20" s="32">
        <v>3.05</v>
      </c>
      <c r="E20" s="26">
        <f t="shared" si="2"/>
        <v>-1.021194605009637</v>
      </c>
      <c r="F20" s="7">
        <f t="shared" si="3"/>
        <v>-0.82013884924166858</v>
      </c>
      <c r="H20" s="14">
        <f t="shared" si="4"/>
        <v>0.99179861150758331</v>
      </c>
      <c r="I20" s="2">
        <f t="shared" si="5"/>
        <v>1.0262676780058797</v>
      </c>
    </row>
    <row r="21" spans="3:9" x14ac:dyDescent="0.25">
      <c r="C21" s="50">
        <v>579</v>
      </c>
      <c r="D21" s="32">
        <v>3.03</v>
      </c>
      <c r="E21" s="26">
        <f t="shared" si="2"/>
        <v>-1.2138728323699455</v>
      </c>
      <c r="F21" s="7">
        <f t="shared" si="3"/>
        <v>-1.4704985944925435</v>
      </c>
      <c r="H21" s="14">
        <f t="shared" si="4"/>
        <v>0.98529501405507458</v>
      </c>
      <c r="I21" s="2">
        <f t="shared" si="5"/>
        <v>1.0262676780058797</v>
      </c>
    </row>
    <row r="22" spans="3:9" x14ac:dyDescent="0.25">
      <c r="C22" s="50">
        <v>591</v>
      </c>
      <c r="D22" s="32">
        <v>3.07</v>
      </c>
      <c r="E22" s="26">
        <f t="shared" si="2"/>
        <v>-0.82851637764932851</v>
      </c>
      <c r="F22" s="7">
        <f t="shared" si="3"/>
        <v>-0.16977910399079374</v>
      </c>
      <c r="H22" s="14">
        <f t="shared" si="4"/>
        <v>0.99830220896009214</v>
      </c>
      <c r="I22" s="2">
        <f t="shared" si="5"/>
        <v>1.0262676780058797</v>
      </c>
    </row>
    <row r="23" spans="3:9" x14ac:dyDescent="0.25">
      <c r="C23" s="50">
        <v>644</v>
      </c>
      <c r="D23" s="32">
        <v>3.23</v>
      </c>
      <c r="E23" s="26">
        <f t="shared" si="2"/>
        <v>0.71290944123313915</v>
      </c>
      <c r="F23" s="7">
        <f t="shared" si="3"/>
        <v>5.0330988580162055</v>
      </c>
      <c r="H23" s="14">
        <f t="shared" si="4"/>
        <v>1.0503309885801619</v>
      </c>
      <c r="I23" s="2">
        <f t="shared" si="5"/>
        <v>1.0262676780058797</v>
      </c>
    </row>
    <row r="24" spans="3:9" x14ac:dyDescent="0.25">
      <c r="C24" s="50">
        <v>689</v>
      </c>
      <c r="D24" s="32">
        <v>3.24</v>
      </c>
      <c r="E24" s="26">
        <f t="shared" si="2"/>
        <v>0.8092485549132955</v>
      </c>
      <c r="F24" s="7">
        <f t="shared" si="3"/>
        <v>5.3582787306416506</v>
      </c>
      <c r="H24" s="14">
        <f t="shared" si="4"/>
        <v>1.0535827873064165</v>
      </c>
      <c r="I24" s="2">
        <f t="shared" si="5"/>
        <v>1.0262676780058797</v>
      </c>
    </row>
    <row r="25" spans="3:9" x14ac:dyDescent="0.25">
      <c r="C25" s="50">
        <v>744</v>
      </c>
      <c r="D25" s="32">
        <v>3.1</v>
      </c>
      <c r="E25" s="26">
        <f t="shared" si="2"/>
        <v>-0.53949903660886367</v>
      </c>
      <c r="F25" s="7">
        <f t="shared" si="3"/>
        <v>0.80576051388552583</v>
      </c>
      <c r="H25" s="14">
        <f t="shared" si="4"/>
        <v>1.0080576051388552</v>
      </c>
      <c r="I25" s="2">
        <f t="shared" si="5"/>
        <v>1.0262676780058797</v>
      </c>
    </row>
    <row r="26" spans="3:9" x14ac:dyDescent="0.25">
      <c r="C26" s="50">
        <v>881</v>
      </c>
      <c r="D26" s="32">
        <v>2.7</v>
      </c>
      <c r="E26" s="35">
        <f t="shared" si="2"/>
        <v>-4.393063583815028</v>
      </c>
      <c r="F26" s="7">
        <f t="shared" si="3"/>
        <v>-12.201434391131958</v>
      </c>
      <c r="H26" s="14">
        <f t="shared" si="4"/>
        <v>0.87798565608868051</v>
      </c>
      <c r="I26" s="2">
        <f t="shared" si="5"/>
        <v>1.0262676780058797</v>
      </c>
    </row>
    <row r="27" spans="3:9" x14ac:dyDescent="0.25">
      <c r="C27" s="17">
        <v>904</v>
      </c>
      <c r="D27" s="32">
        <v>3.28</v>
      </c>
      <c r="E27" s="26">
        <f t="shared" si="2"/>
        <v>1.194605009633908</v>
      </c>
      <c r="F27" s="7">
        <f t="shared" si="3"/>
        <v>6.6589982211433867</v>
      </c>
      <c r="H27" s="14">
        <f t="shared" si="4"/>
        <v>1.066589982211434</v>
      </c>
      <c r="I27" s="2">
        <f t="shared" si="5"/>
        <v>1.0262676780058797</v>
      </c>
    </row>
    <row r="28" spans="3:9" x14ac:dyDescent="0.25">
      <c r="C28" s="17">
        <v>928</v>
      </c>
      <c r="D28" s="32">
        <v>11.6</v>
      </c>
      <c r="E28" s="35">
        <f t="shared" si="2"/>
        <v>81.348747591522141</v>
      </c>
      <c r="F28" s="7">
        <f t="shared" si="3"/>
        <v>277.2086522455071</v>
      </c>
      <c r="H28" s="14">
        <f t="shared" si="4"/>
        <v>3.772086522455071</v>
      </c>
      <c r="I28" s="2">
        <f t="shared" si="5"/>
        <v>1.0262676780058797</v>
      </c>
    </row>
  </sheetData>
  <sheetProtection password="DC07" sheet="1" objects="1" scenarios="1" selectLockedCells="1" selectUnlockedCells="1"/>
  <sortState ref="C11:F26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31</v>
      </c>
      <c r="E1" s="13"/>
      <c r="F1" s="3"/>
    </row>
    <row r="2" spans="1:9" ht="18" x14ac:dyDescent="0.25">
      <c r="C2" s="4" t="s">
        <v>3</v>
      </c>
      <c r="D2" s="11">
        <v>129.72097183555186</v>
      </c>
      <c r="E2" s="2" t="s">
        <v>4</v>
      </c>
    </row>
    <row r="3" spans="1:9" ht="18" x14ac:dyDescent="0.25">
      <c r="C3" s="4" t="s">
        <v>26</v>
      </c>
      <c r="D3" s="11" t="s">
        <v>43</v>
      </c>
      <c r="E3" s="2" t="s">
        <v>4</v>
      </c>
      <c r="F3" s="5"/>
    </row>
    <row r="4" spans="1:9" ht="18" x14ac:dyDescent="0.25">
      <c r="C4" s="4" t="s">
        <v>27</v>
      </c>
      <c r="D4" s="11" t="s">
        <v>44</v>
      </c>
      <c r="E4" s="2" t="s">
        <v>4</v>
      </c>
      <c r="F4" s="5"/>
    </row>
    <row r="5" spans="1:9" x14ac:dyDescent="0.25">
      <c r="C5" s="4" t="s">
        <v>28</v>
      </c>
      <c r="D5" s="19">
        <f>(D4/D3)*100</f>
        <v>3.5639846743295021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133</v>
      </c>
      <c r="E11" s="26">
        <f t="shared" ref="E11:E24" si="0">(D11-$D$3)/$D$4</f>
        <v>0.53751881315846062</v>
      </c>
      <c r="F11" s="7">
        <f t="shared" ref="F11:F24" si="1">((D11-D$2)/D$2)*100</f>
        <v>2.5277548557105947</v>
      </c>
      <c r="H11" s="14">
        <f t="shared" ref="H11:H24" si="2">(100+F11)/100</f>
        <v>1.025277548557106</v>
      </c>
      <c r="I11" s="2">
        <f t="shared" ref="I11:I28" si="3">1+($D$3-$D$2)/$D$2</f>
        <v>1.0060054141857318</v>
      </c>
    </row>
    <row r="12" spans="1:9" x14ac:dyDescent="0.25">
      <c r="A12" s="8"/>
      <c r="B12" s="8"/>
      <c r="C12" s="50">
        <v>223</v>
      </c>
      <c r="D12" s="56">
        <v>125</v>
      </c>
      <c r="E12" s="26">
        <f t="shared" si="0"/>
        <v>-1.1825413889486132</v>
      </c>
      <c r="F12" s="7">
        <f t="shared" si="1"/>
        <v>-3.6393281431291404</v>
      </c>
      <c r="H12" s="14">
        <f t="shared" si="2"/>
        <v>0.96360671856870861</v>
      </c>
      <c r="I12" s="2">
        <f t="shared" si="3"/>
        <v>1.0060054141857318</v>
      </c>
    </row>
    <row r="13" spans="1:9" x14ac:dyDescent="0.25">
      <c r="C13" s="50">
        <v>225</v>
      </c>
      <c r="D13" s="56">
        <v>132</v>
      </c>
      <c r="E13" s="26">
        <f t="shared" si="0"/>
        <v>0.32251128789507633</v>
      </c>
      <c r="F13" s="7">
        <f t="shared" si="1"/>
        <v>1.756869480855628</v>
      </c>
      <c r="H13" s="14">
        <f t="shared" si="2"/>
        <v>1.0175686948085563</v>
      </c>
      <c r="I13" s="2">
        <f t="shared" si="3"/>
        <v>1.0060054141857318</v>
      </c>
    </row>
    <row r="14" spans="1:9" x14ac:dyDescent="0.25">
      <c r="C14" s="50">
        <v>295</v>
      </c>
      <c r="D14" s="56">
        <v>125</v>
      </c>
      <c r="E14" s="26">
        <f t="shared" si="0"/>
        <v>-1.1825413889486132</v>
      </c>
      <c r="F14" s="7">
        <f t="shared" si="1"/>
        <v>-3.6393281431291404</v>
      </c>
      <c r="H14" s="14">
        <f t="shared" si="2"/>
        <v>0.96360671856870861</v>
      </c>
      <c r="I14" s="2">
        <f t="shared" si="3"/>
        <v>1.0060054141857318</v>
      </c>
    </row>
    <row r="15" spans="1:9" x14ac:dyDescent="0.25">
      <c r="A15" s="7"/>
      <c r="B15" s="17"/>
      <c r="C15" s="50">
        <v>339</v>
      </c>
      <c r="D15" s="56">
        <v>123</v>
      </c>
      <c r="E15" s="26">
        <f t="shared" si="0"/>
        <v>-1.6125564394753817</v>
      </c>
      <c r="F15" s="7">
        <f t="shared" si="1"/>
        <v>-5.1810988928390742</v>
      </c>
      <c r="H15" s="14">
        <f t="shared" si="2"/>
        <v>0.94818901107160924</v>
      </c>
      <c r="I15" s="2">
        <f t="shared" si="3"/>
        <v>1.0060054141857318</v>
      </c>
    </row>
    <row r="16" spans="1:9" x14ac:dyDescent="0.25">
      <c r="A16" s="8"/>
      <c r="C16" s="50">
        <v>428</v>
      </c>
      <c r="D16" s="56">
        <v>130</v>
      </c>
      <c r="E16" s="26">
        <f t="shared" si="0"/>
        <v>-0.10750376263169212</v>
      </c>
      <c r="F16" s="7">
        <f t="shared" si="1"/>
        <v>0.21509873114569419</v>
      </c>
      <c r="H16" s="14">
        <f t="shared" si="2"/>
        <v>1.0021509873114569</v>
      </c>
      <c r="I16" s="2">
        <f t="shared" si="3"/>
        <v>1.0060054141857318</v>
      </c>
    </row>
    <row r="17" spans="3:9" x14ac:dyDescent="0.25">
      <c r="C17" s="50">
        <v>446</v>
      </c>
      <c r="D17" s="56">
        <v>132</v>
      </c>
      <c r="E17" s="26">
        <f t="shared" si="0"/>
        <v>0.32251128789507633</v>
      </c>
      <c r="F17" s="7">
        <f t="shared" si="1"/>
        <v>1.756869480855628</v>
      </c>
      <c r="H17" s="14">
        <f t="shared" si="2"/>
        <v>1.0175686948085563</v>
      </c>
      <c r="I17" s="2">
        <f t="shared" si="3"/>
        <v>1.0060054141857318</v>
      </c>
    </row>
    <row r="18" spans="3:9" x14ac:dyDescent="0.25">
      <c r="C18" s="50">
        <v>509</v>
      </c>
      <c r="D18" s="56">
        <v>130</v>
      </c>
      <c r="E18" s="26">
        <f t="shared" si="0"/>
        <v>-0.10750376263169212</v>
      </c>
      <c r="F18" s="7">
        <f t="shared" si="1"/>
        <v>0.21509873114569419</v>
      </c>
      <c r="H18" s="14">
        <f t="shared" si="2"/>
        <v>1.0021509873114569</v>
      </c>
      <c r="I18" s="2">
        <f t="shared" si="3"/>
        <v>1.0060054141857318</v>
      </c>
    </row>
    <row r="19" spans="3:9" x14ac:dyDescent="0.25">
      <c r="C19" s="50">
        <v>512</v>
      </c>
      <c r="D19" s="56">
        <v>129</v>
      </c>
      <c r="E19" s="26">
        <f t="shared" si="0"/>
        <v>-0.32251128789507633</v>
      </c>
      <c r="F19" s="7">
        <f t="shared" si="1"/>
        <v>-0.55578664370927278</v>
      </c>
      <c r="H19" s="14">
        <f t="shared" si="2"/>
        <v>0.99444213356290734</v>
      </c>
      <c r="I19" s="2">
        <f t="shared" si="3"/>
        <v>1.0060054141857318</v>
      </c>
    </row>
    <row r="20" spans="3:9" x14ac:dyDescent="0.25">
      <c r="C20" s="50">
        <v>551</v>
      </c>
      <c r="D20" s="56">
        <v>131</v>
      </c>
      <c r="E20" s="26">
        <f t="shared" si="0"/>
        <v>0.10750376263169212</v>
      </c>
      <c r="F20" s="7">
        <f t="shared" si="1"/>
        <v>0.985984106000661</v>
      </c>
      <c r="H20" s="14">
        <f t="shared" si="2"/>
        <v>1.0098598410600066</v>
      </c>
      <c r="I20" s="2">
        <f t="shared" si="3"/>
        <v>1.0060054141857318</v>
      </c>
    </row>
    <row r="21" spans="3:9" x14ac:dyDescent="0.25">
      <c r="C21" s="50">
        <v>579</v>
      </c>
      <c r="D21" s="56">
        <v>132</v>
      </c>
      <c r="E21" s="26">
        <f t="shared" si="0"/>
        <v>0.32251128789507633</v>
      </c>
      <c r="F21" s="7">
        <f t="shared" si="1"/>
        <v>1.756869480855628</v>
      </c>
      <c r="H21" s="14">
        <f t="shared" si="2"/>
        <v>1.0175686948085563</v>
      </c>
      <c r="I21" s="2">
        <f t="shared" si="3"/>
        <v>1.0060054141857318</v>
      </c>
    </row>
    <row r="22" spans="3:9" x14ac:dyDescent="0.25">
      <c r="C22" s="50">
        <v>591</v>
      </c>
      <c r="D22" s="56">
        <v>123</v>
      </c>
      <c r="E22" s="26">
        <f t="shared" si="0"/>
        <v>-1.6125564394753817</v>
      </c>
      <c r="F22" s="7">
        <f t="shared" si="1"/>
        <v>-5.1810988928390742</v>
      </c>
      <c r="G22" s="1"/>
      <c r="H22" s="14">
        <f t="shared" si="2"/>
        <v>0.94818901107160924</v>
      </c>
      <c r="I22" s="2">
        <f t="shared" si="3"/>
        <v>1.0060054141857318</v>
      </c>
    </row>
    <row r="23" spans="3:9" x14ac:dyDescent="0.25">
      <c r="C23" s="50">
        <v>644</v>
      </c>
      <c r="D23" s="56">
        <v>136</v>
      </c>
      <c r="E23" s="26">
        <f t="shared" si="0"/>
        <v>1.1825413889486132</v>
      </c>
      <c r="F23" s="7">
        <f t="shared" si="1"/>
        <v>4.8404109802754958</v>
      </c>
      <c r="H23" s="14">
        <f t="shared" si="2"/>
        <v>1.048404109802755</v>
      </c>
      <c r="I23" s="2">
        <f t="shared" si="3"/>
        <v>1.0060054141857318</v>
      </c>
    </row>
    <row r="24" spans="3:9" x14ac:dyDescent="0.25">
      <c r="C24" s="50">
        <v>689</v>
      </c>
      <c r="D24" s="56">
        <v>130</v>
      </c>
      <c r="E24" s="26">
        <f t="shared" si="0"/>
        <v>-0.10750376263169212</v>
      </c>
      <c r="F24" s="7">
        <f t="shared" si="1"/>
        <v>0.21509873114569419</v>
      </c>
      <c r="H24" s="14">
        <f t="shared" si="2"/>
        <v>1.0021509873114569</v>
      </c>
      <c r="I24" s="2">
        <f t="shared" si="3"/>
        <v>1.0060054141857318</v>
      </c>
    </row>
    <row r="25" spans="3:9" x14ac:dyDescent="0.25">
      <c r="C25" s="50">
        <v>744</v>
      </c>
      <c r="D25" s="56">
        <v>132</v>
      </c>
      <c r="E25" s="26">
        <f t="shared" ref="E25:E26" si="4">(D25-$D$3)/$D$4</f>
        <v>0.32251128789507633</v>
      </c>
      <c r="F25" s="7">
        <f t="shared" ref="F25:F26" si="5">((D25-D$2)/D$2)*100</f>
        <v>1.756869480855628</v>
      </c>
      <c r="H25" s="14">
        <f t="shared" ref="H25:H26" si="6">(100+F25)/100</f>
        <v>1.0175686948085563</v>
      </c>
      <c r="I25" s="2">
        <f t="shared" si="3"/>
        <v>1.0060054141857318</v>
      </c>
    </row>
    <row r="26" spans="3:9" x14ac:dyDescent="0.25">
      <c r="C26" s="50">
        <v>881</v>
      </c>
      <c r="D26" s="56">
        <v>136</v>
      </c>
      <c r="E26" s="26">
        <f t="shared" si="4"/>
        <v>1.1825413889486132</v>
      </c>
      <c r="F26" s="7">
        <f t="shared" si="5"/>
        <v>4.8404109802754958</v>
      </c>
      <c r="H26" s="14">
        <f t="shared" si="6"/>
        <v>1.048404109802755</v>
      </c>
      <c r="I26" s="2">
        <f t="shared" si="3"/>
        <v>1.0060054141857318</v>
      </c>
    </row>
    <row r="27" spans="3:9" x14ac:dyDescent="0.25">
      <c r="C27" s="17">
        <v>904</v>
      </c>
      <c r="D27" s="56">
        <v>131</v>
      </c>
      <c r="E27" s="26">
        <f t="shared" ref="E27:E28" si="7">(D27-$D$3)/$D$4</f>
        <v>0.10750376263169212</v>
      </c>
      <c r="F27" s="7">
        <f t="shared" ref="F27:F28" si="8">((D27-D$2)/D$2)*100</f>
        <v>0.985984106000661</v>
      </c>
      <c r="H27" s="14">
        <f t="shared" ref="H27:H28" si="9">(100+F27)/100</f>
        <v>1.0098598410600066</v>
      </c>
      <c r="I27" s="2">
        <f t="shared" si="3"/>
        <v>1.0060054141857318</v>
      </c>
    </row>
    <row r="28" spans="3:9" x14ac:dyDescent="0.25">
      <c r="C28" s="17">
        <v>928</v>
      </c>
      <c r="D28" s="56">
        <v>138</v>
      </c>
      <c r="E28" s="26">
        <f t="shared" si="7"/>
        <v>1.6125564394753817</v>
      </c>
      <c r="F28" s="7">
        <f t="shared" si="8"/>
        <v>6.3821817299854295</v>
      </c>
      <c r="H28" s="14">
        <f t="shared" si="9"/>
        <v>1.0638218172998544</v>
      </c>
      <c r="I28" s="2">
        <f t="shared" si="3"/>
        <v>1.0060054141857318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0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24</v>
      </c>
      <c r="E1" s="13"/>
      <c r="F1" s="3"/>
    </row>
    <row r="2" spans="1:9" ht="18" x14ac:dyDescent="0.25">
      <c r="C2" s="4" t="s">
        <v>3</v>
      </c>
      <c r="D2" s="10">
        <v>82.153801699629909</v>
      </c>
      <c r="E2" s="2" t="s">
        <v>4</v>
      </c>
    </row>
    <row r="3" spans="1:9" ht="18" x14ac:dyDescent="0.25">
      <c r="C3" s="4" t="s">
        <v>26</v>
      </c>
      <c r="D3" s="10" t="s">
        <v>45</v>
      </c>
      <c r="E3" s="2" t="s">
        <v>4</v>
      </c>
      <c r="F3" s="5"/>
    </row>
    <row r="4" spans="1:9" ht="18" x14ac:dyDescent="0.25">
      <c r="C4" s="4" t="s">
        <v>27</v>
      </c>
      <c r="D4" s="10" t="s">
        <v>46</v>
      </c>
      <c r="E4" s="2" t="s">
        <v>4</v>
      </c>
      <c r="F4" s="5"/>
    </row>
    <row r="5" spans="1:9" x14ac:dyDescent="0.25">
      <c r="C5" s="4" t="s">
        <v>28</v>
      </c>
      <c r="D5" s="19">
        <f>(D4/D3)*100</f>
        <v>4.1251795117281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18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8"/>
      <c r="B11" s="8"/>
      <c r="C11" s="50">
        <v>139</v>
      </c>
      <c r="D11" s="56">
        <v>86.7</v>
      </c>
      <c r="E11" s="26">
        <f t="shared" ref="E11:E24" si="0">(D11-$D$3)/$D$4</f>
        <v>0.91093704670728182</v>
      </c>
      <c r="F11" s="7">
        <f t="shared" ref="F11:F24" si="1">((D11-D$2)/D$2)*100</f>
        <v>5.5337649704780167</v>
      </c>
      <c r="H11" s="14">
        <f t="shared" ref="H11:H20" si="2">(100+F11)/100</f>
        <v>1.0553376497047802</v>
      </c>
      <c r="I11" s="2">
        <f t="shared" ref="I11:I28" si="3">1+($D$3-$D$2)/$D$2</f>
        <v>1.0171166552402702</v>
      </c>
    </row>
    <row r="12" spans="1:9" x14ac:dyDescent="0.25">
      <c r="A12" s="8"/>
      <c r="B12" s="8"/>
      <c r="C12" s="50">
        <v>223</v>
      </c>
      <c r="D12" s="56">
        <v>79</v>
      </c>
      <c r="E12" s="26">
        <f t="shared" si="0"/>
        <v>-1.3228894691035689</v>
      </c>
      <c r="F12" s="7">
        <f t="shared" si="1"/>
        <v>-3.8388992771884305</v>
      </c>
      <c r="H12" s="14">
        <f t="shared" si="2"/>
        <v>0.96161100722811566</v>
      </c>
      <c r="I12" s="2">
        <f t="shared" si="3"/>
        <v>1.0171166552402702</v>
      </c>
    </row>
    <row r="13" spans="1:9" x14ac:dyDescent="0.25">
      <c r="C13" s="50">
        <v>225</v>
      </c>
      <c r="D13" s="56">
        <v>87</v>
      </c>
      <c r="E13" s="26">
        <f t="shared" si="0"/>
        <v>0.99796924862198944</v>
      </c>
      <c r="F13" s="7">
        <f t="shared" si="1"/>
        <v>5.8989337074000829</v>
      </c>
      <c r="H13" s="14">
        <f t="shared" si="2"/>
        <v>1.0589893370740009</v>
      </c>
      <c r="I13" s="2">
        <f t="shared" si="3"/>
        <v>1.0171166552402702</v>
      </c>
    </row>
    <row r="14" spans="1:9" x14ac:dyDescent="0.25">
      <c r="C14" s="50">
        <v>295</v>
      </c>
      <c r="D14" s="56">
        <v>80</v>
      </c>
      <c r="E14" s="26">
        <f t="shared" si="0"/>
        <v>-1.0327821293878741</v>
      </c>
      <c r="F14" s="7">
        <f t="shared" si="1"/>
        <v>-2.6216701541148661</v>
      </c>
      <c r="H14" s="14">
        <f t="shared" si="2"/>
        <v>0.97378329845885137</v>
      </c>
      <c r="I14" s="2">
        <f t="shared" si="3"/>
        <v>1.0171166552402702</v>
      </c>
    </row>
    <row r="15" spans="1:9" x14ac:dyDescent="0.25">
      <c r="A15" s="7"/>
      <c r="B15" s="17"/>
      <c r="C15" s="50">
        <v>339</v>
      </c>
      <c r="D15" s="56">
        <v>79.5</v>
      </c>
      <c r="E15" s="26">
        <f t="shared" si="0"/>
        <v>-1.1778357992457216</v>
      </c>
      <c r="F15" s="7">
        <f t="shared" si="1"/>
        <v>-3.2302847156516483</v>
      </c>
      <c r="H15" s="14">
        <f t="shared" si="2"/>
        <v>0.96769715284348345</v>
      </c>
      <c r="I15" s="2">
        <f t="shared" si="3"/>
        <v>1.0171166552402702</v>
      </c>
    </row>
    <row r="16" spans="1:9" x14ac:dyDescent="0.25">
      <c r="A16" s="8"/>
      <c r="C16" s="50">
        <v>428</v>
      </c>
      <c r="D16" s="56">
        <v>85.7</v>
      </c>
      <c r="E16" s="26">
        <f t="shared" si="0"/>
        <v>0.62082970699158702</v>
      </c>
      <c r="F16" s="7">
        <f t="shared" si="1"/>
        <v>4.3165358474044524</v>
      </c>
      <c r="H16" s="14">
        <f t="shared" si="2"/>
        <v>1.0431653584740446</v>
      </c>
      <c r="I16" s="2">
        <f t="shared" si="3"/>
        <v>1.0171166552402702</v>
      </c>
    </row>
    <row r="17" spans="3:9" x14ac:dyDescent="0.25">
      <c r="C17" s="50">
        <v>446</v>
      </c>
      <c r="D17" s="56">
        <v>84</v>
      </c>
      <c r="E17" s="26">
        <f t="shared" si="0"/>
        <v>0.12764722947490506</v>
      </c>
      <c r="F17" s="7">
        <f t="shared" si="1"/>
        <v>2.2472463381793903</v>
      </c>
      <c r="H17" s="14">
        <f t="shared" si="2"/>
        <v>1.0224724633817939</v>
      </c>
      <c r="I17" s="2">
        <f t="shared" si="3"/>
        <v>1.0171166552402702</v>
      </c>
    </row>
    <row r="18" spans="3:9" x14ac:dyDescent="0.25">
      <c r="C18" s="50">
        <v>509</v>
      </c>
      <c r="D18" s="56">
        <v>83</v>
      </c>
      <c r="E18" s="26">
        <f t="shared" si="0"/>
        <v>-0.16246011024078974</v>
      </c>
      <c r="F18" s="7">
        <f t="shared" si="1"/>
        <v>1.0300172151058262</v>
      </c>
      <c r="H18" s="14">
        <f t="shared" si="2"/>
        <v>1.0103001721510583</v>
      </c>
      <c r="I18" s="2">
        <f t="shared" si="3"/>
        <v>1.0171166552402702</v>
      </c>
    </row>
    <row r="19" spans="3:9" x14ac:dyDescent="0.25">
      <c r="C19" s="50">
        <v>512</v>
      </c>
      <c r="D19" s="56">
        <v>82.5</v>
      </c>
      <c r="E19" s="26">
        <f t="shared" si="0"/>
        <v>-0.30751378009863717</v>
      </c>
      <c r="F19" s="7">
        <f t="shared" si="1"/>
        <v>0.42140265356904399</v>
      </c>
      <c r="H19" s="14">
        <f t="shared" si="2"/>
        <v>1.0042140265356905</v>
      </c>
      <c r="I19" s="2">
        <f t="shared" si="3"/>
        <v>1.0171166552402702</v>
      </c>
    </row>
    <row r="20" spans="3:9" x14ac:dyDescent="0.25">
      <c r="C20" s="50">
        <v>551</v>
      </c>
      <c r="D20" s="56">
        <v>82.5</v>
      </c>
      <c r="E20" s="26">
        <f t="shared" si="0"/>
        <v>-0.30751378009863717</v>
      </c>
      <c r="F20" s="7">
        <f t="shared" si="1"/>
        <v>0.42140265356904399</v>
      </c>
      <c r="H20" s="14">
        <f t="shared" si="2"/>
        <v>1.0042140265356905</v>
      </c>
      <c r="I20" s="2">
        <f t="shared" si="3"/>
        <v>1.0171166552402702</v>
      </c>
    </row>
    <row r="21" spans="3:9" x14ac:dyDescent="0.25">
      <c r="C21" s="50">
        <v>579</v>
      </c>
      <c r="D21" s="56">
        <v>84</v>
      </c>
      <c r="E21" s="26">
        <f t="shared" si="0"/>
        <v>0.12764722947490506</v>
      </c>
      <c r="F21" s="7">
        <f t="shared" si="1"/>
        <v>2.2472463381793903</v>
      </c>
      <c r="H21" s="14">
        <f t="shared" ref="H21:H24" si="4">(100+F21)/100</f>
        <v>1.0224724633817939</v>
      </c>
      <c r="I21" s="2">
        <f t="shared" si="3"/>
        <v>1.0171166552402702</v>
      </c>
    </row>
    <row r="22" spans="3:9" x14ac:dyDescent="0.25">
      <c r="C22" s="50">
        <v>591</v>
      </c>
      <c r="D22" s="56">
        <v>75.599999999999994</v>
      </c>
      <c r="E22" s="36">
        <f t="shared" si="0"/>
        <v>-2.3092544241369328</v>
      </c>
      <c r="F22" s="7">
        <f t="shared" si="1"/>
        <v>-7.9774782956385559</v>
      </c>
      <c r="G22" s="1"/>
      <c r="H22" s="14">
        <f t="shared" si="4"/>
        <v>0.92022521704361437</v>
      </c>
      <c r="I22" s="2">
        <f t="shared" si="3"/>
        <v>1.0171166552402702</v>
      </c>
    </row>
    <row r="23" spans="3:9" x14ac:dyDescent="0.25">
      <c r="C23" s="50">
        <v>644</v>
      </c>
      <c r="D23" s="56">
        <v>87</v>
      </c>
      <c r="E23" s="26">
        <f t="shared" si="0"/>
        <v>0.99796924862198944</v>
      </c>
      <c r="F23" s="7">
        <f t="shared" si="1"/>
        <v>5.8989337074000829</v>
      </c>
      <c r="H23" s="14">
        <f t="shared" si="4"/>
        <v>1.0589893370740009</v>
      </c>
      <c r="I23" s="2">
        <f t="shared" si="3"/>
        <v>1.0171166552402702</v>
      </c>
    </row>
    <row r="24" spans="3:9" x14ac:dyDescent="0.25">
      <c r="C24" s="50">
        <v>689</v>
      </c>
      <c r="D24" s="56">
        <v>81.599999999999994</v>
      </c>
      <c r="E24" s="26">
        <f t="shared" si="0"/>
        <v>-0.56861038584276413</v>
      </c>
      <c r="F24" s="7">
        <f t="shared" si="1"/>
        <v>-0.67410355719717063</v>
      </c>
      <c r="H24" s="14">
        <f t="shared" si="4"/>
        <v>0.9932589644280283</v>
      </c>
      <c r="I24" s="2">
        <f t="shared" si="3"/>
        <v>1.0171166552402702</v>
      </c>
    </row>
    <row r="25" spans="3:9" x14ac:dyDescent="0.25">
      <c r="C25" s="50">
        <v>744</v>
      </c>
      <c r="D25" s="56">
        <v>83.7</v>
      </c>
      <c r="E25" s="26">
        <f t="shared" ref="E25:E26" si="5">(D25-$D$3)/$D$4</f>
        <v>4.0615027560197435E-2</v>
      </c>
      <c r="F25" s="7">
        <f t="shared" ref="F25:F26" si="6">((D25-D$2)/D$2)*100</f>
        <v>1.8820776012573246</v>
      </c>
      <c r="H25" s="14">
        <f t="shared" ref="H25:H26" si="7">(100+F25)/100</f>
        <v>1.0188207760125731</v>
      </c>
      <c r="I25" s="2">
        <f t="shared" si="3"/>
        <v>1.0171166552402702</v>
      </c>
    </row>
    <row r="26" spans="3:9" x14ac:dyDescent="0.25">
      <c r="C26" s="50">
        <v>881</v>
      </c>
      <c r="D26" s="56">
        <v>84</v>
      </c>
      <c r="E26" s="26">
        <f t="shared" si="5"/>
        <v>0.12764722947490506</v>
      </c>
      <c r="F26" s="7">
        <f t="shared" si="6"/>
        <v>2.2472463381793903</v>
      </c>
      <c r="H26" s="14">
        <f t="shared" si="7"/>
        <v>1.0224724633817939</v>
      </c>
      <c r="I26" s="2">
        <f t="shared" si="3"/>
        <v>1.0171166552402702</v>
      </c>
    </row>
    <row r="27" spans="3:9" x14ac:dyDescent="0.25">
      <c r="C27" s="17">
        <v>904</v>
      </c>
      <c r="D27" s="56">
        <v>88</v>
      </c>
      <c r="E27" s="26">
        <f t="shared" ref="E27:E28" si="8">(D27-$D$3)/$D$4</f>
        <v>1.2880765883376843</v>
      </c>
      <c r="F27" s="7">
        <f t="shared" ref="F27:F28" si="9">((D27-D$2)/D$2)*100</f>
        <v>7.1161628304736464</v>
      </c>
      <c r="H27" s="14">
        <f t="shared" ref="H27:H28" si="10">(100+F27)/100</f>
        <v>1.0711616283047365</v>
      </c>
      <c r="I27" s="2">
        <f t="shared" si="3"/>
        <v>1.0171166552402702</v>
      </c>
    </row>
    <row r="28" spans="3:9" x14ac:dyDescent="0.25">
      <c r="C28" s="17">
        <v>928</v>
      </c>
      <c r="D28" s="56">
        <v>87.5</v>
      </c>
      <c r="E28" s="26">
        <f t="shared" si="8"/>
        <v>1.1430229184798368</v>
      </c>
      <c r="F28" s="7">
        <f t="shared" si="9"/>
        <v>6.5075482689368647</v>
      </c>
      <c r="H28" s="14">
        <f t="shared" si="10"/>
        <v>1.0650754826893687</v>
      </c>
      <c r="I28" s="2">
        <f t="shared" si="3"/>
        <v>1.0171166552402702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20</v>
      </c>
      <c r="E1" s="13"/>
      <c r="F1" s="3"/>
    </row>
    <row r="2" spans="1:9" ht="18" x14ac:dyDescent="0.25">
      <c r="C2" s="4" t="s">
        <v>3</v>
      </c>
      <c r="D2" s="10">
        <v>55.168288655162051</v>
      </c>
      <c r="E2" s="2" t="s">
        <v>4</v>
      </c>
    </row>
    <row r="3" spans="1:9" ht="18" x14ac:dyDescent="0.25">
      <c r="C3" s="4" t="s">
        <v>26</v>
      </c>
      <c r="D3" s="10" t="s">
        <v>47</v>
      </c>
      <c r="E3" s="2" t="s">
        <v>4</v>
      </c>
      <c r="F3" s="5"/>
    </row>
    <row r="4" spans="1:9" ht="18" x14ac:dyDescent="0.25">
      <c r="C4" s="4" t="s">
        <v>27</v>
      </c>
      <c r="D4" s="10" t="s">
        <v>48</v>
      </c>
      <c r="E4" s="2" t="s">
        <v>4</v>
      </c>
      <c r="F4" s="5"/>
    </row>
    <row r="5" spans="1:9" x14ac:dyDescent="0.25">
      <c r="C5" s="4" t="s">
        <v>28</v>
      </c>
      <c r="D5" s="19">
        <f>(D4/D3)*100</f>
        <v>5.0018155410312275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16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7"/>
      <c r="B11" s="7"/>
      <c r="C11" s="50">
        <v>139</v>
      </c>
      <c r="D11" s="56">
        <v>64.5</v>
      </c>
      <c r="E11" s="28">
        <f t="shared" ref="E11:E21" si="0">(D11-$D$3)/$D$4</f>
        <v>3.4192377495462805</v>
      </c>
      <c r="F11" s="7">
        <f t="shared" ref="F11:F21" si="1">((D11-D$2)/D$2)*100</f>
        <v>16.914991514721905</v>
      </c>
      <c r="H11" s="14">
        <f t="shared" ref="H11:H19" si="2">(100+F11)/100</f>
        <v>1.1691499151472191</v>
      </c>
      <c r="I11" s="2">
        <f t="shared" ref="I11:I28" si="3">1+($D$3-$D$2)/$D$2</f>
        <v>0.99839964846990426</v>
      </c>
    </row>
    <row r="12" spans="1:9" x14ac:dyDescent="0.25">
      <c r="A12" s="7"/>
      <c r="B12" s="7"/>
      <c r="C12" s="50">
        <v>223</v>
      </c>
      <c r="D12" s="56">
        <v>57</v>
      </c>
      <c r="E12" s="26">
        <f t="shared" si="0"/>
        <v>0.69691470054446525</v>
      </c>
      <c r="F12" s="7">
        <f t="shared" si="1"/>
        <v>3.3202250595216842</v>
      </c>
      <c r="H12" s="14">
        <f t="shared" si="2"/>
        <v>1.033202250595217</v>
      </c>
      <c r="I12" s="2">
        <f t="shared" si="3"/>
        <v>0.99839964846990426</v>
      </c>
    </row>
    <row r="13" spans="1:9" x14ac:dyDescent="0.25">
      <c r="A13" s="7"/>
      <c r="B13" s="7"/>
      <c r="C13" s="50">
        <v>225</v>
      </c>
      <c r="D13" s="56">
        <v>52.6</v>
      </c>
      <c r="E13" s="26">
        <f t="shared" si="0"/>
        <v>-0.90018148820326571</v>
      </c>
      <c r="F13" s="7">
        <f t="shared" si="1"/>
        <v>-4.6553712608624433</v>
      </c>
      <c r="H13" s="14">
        <f t="shared" si="2"/>
        <v>0.9534462873913756</v>
      </c>
      <c r="I13" s="2">
        <f t="shared" si="3"/>
        <v>0.99839964846990426</v>
      </c>
    </row>
    <row r="14" spans="1:9" x14ac:dyDescent="0.25">
      <c r="A14" s="7"/>
      <c r="B14" s="7"/>
      <c r="C14" s="50">
        <v>295</v>
      </c>
      <c r="D14" s="56">
        <v>55</v>
      </c>
      <c r="E14" s="26">
        <f t="shared" si="0"/>
        <v>-2.9038112522685407E-2</v>
      </c>
      <c r="F14" s="7">
        <f t="shared" si="1"/>
        <v>-0.305045995198375</v>
      </c>
      <c r="H14" s="14">
        <f t="shared" si="2"/>
        <v>0.99694954004801628</v>
      </c>
      <c r="I14" s="2">
        <f t="shared" si="3"/>
        <v>0.99839964846990426</v>
      </c>
    </row>
    <row r="15" spans="1:9" x14ac:dyDescent="0.25">
      <c r="C15" s="50">
        <v>339</v>
      </c>
      <c r="D15" s="56" t="s">
        <v>68</v>
      </c>
      <c r="E15" s="58"/>
      <c r="F15" s="7"/>
      <c r="H15" s="14"/>
      <c r="I15" s="2">
        <f t="shared" si="3"/>
        <v>0.99839964846990426</v>
      </c>
    </row>
    <row r="16" spans="1:9" x14ac:dyDescent="0.25">
      <c r="A16" s="8"/>
      <c r="C16" s="50">
        <v>428</v>
      </c>
      <c r="D16" s="56">
        <v>54.3</v>
      </c>
      <c r="E16" s="26">
        <f t="shared" si="0"/>
        <v>-0.28312159709618917</v>
      </c>
      <c r="F16" s="7">
        <f t="shared" si="1"/>
        <v>-1.5738908643504006</v>
      </c>
      <c r="H16" s="14">
        <f t="shared" si="2"/>
        <v>0.98426109135649598</v>
      </c>
      <c r="I16" s="2">
        <f t="shared" si="3"/>
        <v>0.99839964846990426</v>
      </c>
    </row>
    <row r="17" spans="3:9" x14ac:dyDescent="0.25">
      <c r="C17" s="50">
        <v>446</v>
      </c>
      <c r="D17" s="56">
        <v>53.7</v>
      </c>
      <c r="E17" s="26">
        <f t="shared" si="0"/>
        <v>-0.50090744101633233</v>
      </c>
      <c r="F17" s="7">
        <f t="shared" si="1"/>
        <v>-2.6614721807664083</v>
      </c>
      <c r="H17" s="14">
        <f t="shared" si="2"/>
        <v>0.97338527819233589</v>
      </c>
      <c r="I17" s="2">
        <f t="shared" si="3"/>
        <v>0.99839964846990426</v>
      </c>
    </row>
    <row r="18" spans="3:9" x14ac:dyDescent="0.25">
      <c r="C18" s="50">
        <v>509</v>
      </c>
      <c r="D18" s="56">
        <v>54</v>
      </c>
      <c r="E18" s="26">
        <f t="shared" si="0"/>
        <v>-0.39201451905626072</v>
      </c>
      <c r="F18" s="7">
        <f t="shared" si="1"/>
        <v>-2.1176815225584047</v>
      </c>
      <c r="H18" s="14">
        <f t="shared" si="2"/>
        <v>0.97882318477441599</v>
      </c>
      <c r="I18" s="2">
        <f t="shared" si="3"/>
        <v>0.99839964846990426</v>
      </c>
    </row>
    <row r="19" spans="3:9" x14ac:dyDescent="0.25">
      <c r="C19" s="50">
        <v>512</v>
      </c>
      <c r="D19" s="56">
        <v>52.8</v>
      </c>
      <c r="E19" s="26">
        <f t="shared" si="0"/>
        <v>-0.82758620689655216</v>
      </c>
      <c r="F19" s="7">
        <f t="shared" si="1"/>
        <v>-4.2928441553904451</v>
      </c>
      <c r="H19" s="14">
        <f t="shared" si="2"/>
        <v>0.95707155844609559</v>
      </c>
      <c r="I19" s="2">
        <f t="shared" si="3"/>
        <v>0.99839964846990426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0.99839964846990426</v>
      </c>
    </row>
    <row r="21" spans="3:9" x14ac:dyDescent="0.25">
      <c r="C21" s="50">
        <v>579</v>
      </c>
      <c r="D21" s="56">
        <v>53.6</v>
      </c>
      <c r="E21" s="26">
        <f t="shared" si="0"/>
        <v>-0.53720508166969039</v>
      </c>
      <c r="F21" s="7">
        <f t="shared" si="1"/>
        <v>-2.8427357335024137</v>
      </c>
      <c r="H21" s="14">
        <f t="shared" ref="H21:H23" si="4">(100+F21)/100</f>
        <v>0.97157264266497589</v>
      </c>
      <c r="I21" s="2">
        <f t="shared" si="3"/>
        <v>0.99839964846990426</v>
      </c>
    </row>
    <row r="22" spans="3:9" x14ac:dyDescent="0.25">
      <c r="C22" s="50">
        <v>591</v>
      </c>
      <c r="D22" s="56">
        <v>59.5</v>
      </c>
      <c r="E22" s="26">
        <f>(D22-$D$3)/$D$4</f>
        <v>1.6043557168784035</v>
      </c>
      <c r="F22" s="7">
        <f>((D22-D$2)/D$2)*100</f>
        <v>7.8518138779217583</v>
      </c>
      <c r="H22" s="14">
        <f t="shared" si="4"/>
        <v>1.0785181387792175</v>
      </c>
      <c r="I22" s="2">
        <f t="shared" si="3"/>
        <v>0.99839964846990426</v>
      </c>
    </row>
    <row r="23" spans="3:9" x14ac:dyDescent="0.25">
      <c r="C23" s="50">
        <v>644</v>
      </c>
      <c r="D23" s="56">
        <v>52</v>
      </c>
      <c r="E23" s="26">
        <f>(D23-$D$3)/$D$4</f>
        <v>-1.1179673321234114</v>
      </c>
      <c r="F23" s="7">
        <f>((D23-D$2)/D$2)*100</f>
        <v>-5.742952577278464</v>
      </c>
      <c r="H23" s="14">
        <f t="shared" si="4"/>
        <v>0.9425704742272154</v>
      </c>
      <c r="I23" s="2">
        <f t="shared" si="3"/>
        <v>0.99839964846990426</v>
      </c>
    </row>
    <row r="24" spans="3:9" x14ac:dyDescent="0.25">
      <c r="C24" s="50">
        <v>689</v>
      </c>
      <c r="D24" s="56">
        <v>55.6</v>
      </c>
      <c r="E24" s="26">
        <f t="shared" ref="E24:E25" si="5">(D24-$D$3)/$D$4</f>
        <v>0.18874773139746032</v>
      </c>
      <c r="F24" s="7">
        <f t="shared" ref="F24:F25" si="6">((D24-D$2)/D$2)*100</f>
        <v>0.78253532121764535</v>
      </c>
      <c r="H24" s="14">
        <f t="shared" ref="H24:H25" si="7">(100+F24)/100</f>
        <v>1.0078253532121766</v>
      </c>
      <c r="I24" s="2">
        <f t="shared" si="3"/>
        <v>0.99839964846990426</v>
      </c>
    </row>
    <row r="25" spans="3:9" x14ac:dyDescent="0.25">
      <c r="C25" s="50">
        <v>744</v>
      </c>
      <c r="D25" s="56">
        <v>52.8</v>
      </c>
      <c r="E25" s="26">
        <f t="shared" si="5"/>
        <v>-0.82758620689655216</v>
      </c>
      <c r="F25" s="7">
        <f t="shared" si="6"/>
        <v>-4.2928441553904451</v>
      </c>
      <c r="H25" s="14">
        <f t="shared" si="7"/>
        <v>0.95707155844609559</v>
      </c>
      <c r="I25" s="2">
        <f t="shared" si="3"/>
        <v>0.99839964846990426</v>
      </c>
    </row>
    <row r="26" spans="3:9" x14ac:dyDescent="0.25">
      <c r="C26" s="50">
        <v>881</v>
      </c>
      <c r="D26" s="56">
        <v>64</v>
      </c>
      <c r="E26" s="28">
        <f t="shared" ref="E26:E28" si="8">(D26-$D$3)/$D$4</f>
        <v>3.2377495462794927</v>
      </c>
      <c r="F26" s="7">
        <f t="shared" ref="F26:F28" si="9">((D26-D$2)/D$2)*100</f>
        <v>16.00867375104189</v>
      </c>
      <c r="H26" s="14">
        <f t="shared" ref="H26:H28" si="10">(100+F26)/100</f>
        <v>1.1600867375104189</v>
      </c>
      <c r="I26" s="2">
        <f t="shared" si="3"/>
        <v>0.99839964846990426</v>
      </c>
    </row>
    <row r="27" spans="3:9" x14ac:dyDescent="0.25">
      <c r="C27" s="17">
        <v>904</v>
      </c>
      <c r="D27" s="56">
        <v>56</v>
      </c>
      <c r="E27" s="26">
        <f t="shared" si="8"/>
        <v>0.33393829401088992</v>
      </c>
      <c r="F27" s="7">
        <f t="shared" si="9"/>
        <v>1.5075895321616546</v>
      </c>
      <c r="H27" s="14">
        <f t="shared" si="10"/>
        <v>1.0150758953216166</v>
      </c>
      <c r="I27" s="2">
        <f t="shared" si="3"/>
        <v>0.99839964846990426</v>
      </c>
    </row>
    <row r="28" spans="3:9" x14ac:dyDescent="0.25">
      <c r="C28" s="17">
        <v>928</v>
      </c>
      <c r="D28" s="56">
        <v>54.3</v>
      </c>
      <c r="E28" s="26">
        <f t="shared" si="8"/>
        <v>-0.28312159709618917</v>
      </c>
      <c r="F28" s="7">
        <f t="shared" si="9"/>
        <v>-1.5738908643504006</v>
      </c>
      <c r="H28" s="14">
        <f t="shared" si="10"/>
        <v>0.98426109135649598</v>
      </c>
      <c r="I28" s="2">
        <f t="shared" si="3"/>
        <v>0.99839964846990426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9</v>
      </c>
      <c r="E1" s="13"/>
      <c r="F1" s="3"/>
    </row>
    <row r="2" spans="1:9" ht="18" x14ac:dyDescent="0.25">
      <c r="C2" s="4" t="s">
        <v>3</v>
      </c>
      <c r="D2" s="10">
        <v>123.82556447732415</v>
      </c>
      <c r="E2" s="2" t="s">
        <v>4</v>
      </c>
    </row>
    <row r="3" spans="1:9" ht="18" x14ac:dyDescent="0.25">
      <c r="C3" s="4" t="s">
        <v>26</v>
      </c>
      <c r="D3" s="10" t="s">
        <v>49</v>
      </c>
      <c r="E3" s="2" t="s">
        <v>4</v>
      </c>
      <c r="F3" s="5"/>
    </row>
    <row r="4" spans="1:9" ht="18" x14ac:dyDescent="0.25">
      <c r="C4" s="4" t="s">
        <v>27</v>
      </c>
      <c r="D4" s="10" t="s">
        <v>50</v>
      </c>
      <c r="E4" s="2" t="s">
        <v>4</v>
      </c>
      <c r="F4" s="5"/>
    </row>
    <row r="5" spans="1:9" x14ac:dyDescent="0.25">
      <c r="C5" s="4" t="s">
        <v>28</v>
      </c>
      <c r="D5" s="19">
        <f>(D4/D3)*100</f>
        <v>4.2132231404958675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D10" s="5"/>
      <c r="E10" s="24"/>
      <c r="F10" s="5"/>
    </row>
    <row r="11" spans="1:9" x14ac:dyDescent="0.25">
      <c r="A11" s="7"/>
      <c r="B11" s="7"/>
      <c r="C11" s="50">
        <v>139</v>
      </c>
      <c r="D11" s="56">
        <v>144</v>
      </c>
      <c r="E11" s="35">
        <f t="shared" ref="E11:E19" si="0">(D11-$D$3)/$D$4</f>
        <v>4.5115731659474303</v>
      </c>
      <c r="F11" s="7">
        <f t="shared" ref="F11:F19" si="1">((D11-D$2)/D$2)*100</f>
        <v>16.292625523520503</v>
      </c>
      <c r="H11" s="14">
        <f t="shared" ref="H11:H19" si="2">(100+F11)/100</f>
        <v>1.1629262552352051</v>
      </c>
      <c r="I11" s="2">
        <f t="shared" ref="I11:I28" si="3">1+($D$3-$D$2)/$D$2</f>
        <v>0.97718108946847093</v>
      </c>
    </row>
    <row r="12" spans="1:9" x14ac:dyDescent="0.25">
      <c r="A12" s="7"/>
      <c r="B12" s="7"/>
      <c r="C12" s="50">
        <v>223</v>
      </c>
      <c r="D12" s="56">
        <v>125</v>
      </c>
      <c r="E12" s="26">
        <f t="shared" si="0"/>
        <v>0.78462142016477054</v>
      </c>
      <c r="F12" s="7">
        <f t="shared" si="1"/>
        <v>0.94845965583376879</v>
      </c>
      <c r="H12" s="14">
        <f t="shared" si="2"/>
        <v>1.0094845965583377</v>
      </c>
      <c r="I12" s="2">
        <f t="shared" si="3"/>
        <v>0.97718108946847093</v>
      </c>
    </row>
    <row r="13" spans="1:9" x14ac:dyDescent="0.25">
      <c r="A13" s="7"/>
      <c r="B13" s="7"/>
      <c r="C13" s="50">
        <v>225</v>
      </c>
      <c r="D13" s="56">
        <v>113</v>
      </c>
      <c r="E13" s="26">
        <f t="shared" si="0"/>
        <v>-1.5692428403295411</v>
      </c>
      <c r="F13" s="7">
        <f t="shared" si="1"/>
        <v>-8.7425924711262724</v>
      </c>
      <c r="H13" s="14">
        <f t="shared" si="2"/>
        <v>0.91257407528873724</v>
      </c>
      <c r="I13" s="2">
        <f t="shared" si="3"/>
        <v>0.97718108946847093</v>
      </c>
    </row>
    <row r="14" spans="1:9" x14ac:dyDescent="0.25">
      <c r="A14" s="7"/>
      <c r="B14" s="7"/>
      <c r="C14" s="50">
        <v>295</v>
      </c>
      <c r="D14" s="56">
        <v>121</v>
      </c>
      <c r="E14" s="26">
        <f t="shared" si="0"/>
        <v>0</v>
      </c>
      <c r="F14" s="7">
        <f t="shared" si="1"/>
        <v>-2.2818910531529117</v>
      </c>
      <c r="H14" s="14">
        <f t="shared" si="2"/>
        <v>0.97718108946847082</v>
      </c>
      <c r="I14" s="2">
        <f t="shared" si="3"/>
        <v>0.97718108946847093</v>
      </c>
    </row>
    <row r="15" spans="1:9" x14ac:dyDescent="0.25">
      <c r="C15" s="50">
        <v>339</v>
      </c>
      <c r="D15" s="56">
        <v>125</v>
      </c>
      <c r="E15" s="26">
        <f t="shared" si="0"/>
        <v>0.78462142016477054</v>
      </c>
      <c r="F15" s="7">
        <f t="shared" si="1"/>
        <v>0.94845965583376879</v>
      </c>
      <c r="H15" s="14">
        <f t="shared" si="2"/>
        <v>1.0094845965583377</v>
      </c>
      <c r="I15" s="2">
        <f t="shared" si="3"/>
        <v>0.97718108946847093</v>
      </c>
    </row>
    <row r="16" spans="1:9" x14ac:dyDescent="0.25">
      <c r="A16" s="8"/>
      <c r="C16" s="50">
        <v>428</v>
      </c>
      <c r="D16" s="56">
        <v>121</v>
      </c>
      <c r="E16" s="26">
        <f t="shared" si="0"/>
        <v>0</v>
      </c>
      <c r="F16" s="7">
        <f t="shared" si="1"/>
        <v>-2.2818910531529117</v>
      </c>
      <c r="H16" s="14">
        <f t="shared" si="2"/>
        <v>0.97718108946847082</v>
      </c>
      <c r="I16" s="2">
        <f t="shared" si="3"/>
        <v>0.97718108946847093</v>
      </c>
    </row>
    <row r="17" spans="3:9" x14ac:dyDescent="0.25">
      <c r="C17" s="50">
        <v>446</v>
      </c>
      <c r="D17" s="56">
        <v>118</v>
      </c>
      <c r="E17" s="26">
        <f t="shared" si="0"/>
        <v>-0.58846606512357791</v>
      </c>
      <c r="F17" s="7">
        <f t="shared" si="1"/>
        <v>-4.7046540848929226</v>
      </c>
      <c r="H17" s="14">
        <f t="shared" si="2"/>
        <v>0.95295345915107077</v>
      </c>
      <c r="I17" s="2">
        <f t="shared" si="3"/>
        <v>0.97718108946847093</v>
      </c>
    </row>
    <row r="18" spans="3:9" x14ac:dyDescent="0.25">
      <c r="C18" s="50">
        <v>509</v>
      </c>
      <c r="D18" s="56">
        <v>116</v>
      </c>
      <c r="E18" s="26">
        <f t="shared" si="0"/>
        <v>-0.98077677520596318</v>
      </c>
      <c r="F18" s="7">
        <f t="shared" si="1"/>
        <v>-6.3198294393862628</v>
      </c>
      <c r="H18" s="14">
        <f t="shared" si="2"/>
        <v>0.93680170560613729</v>
      </c>
      <c r="I18" s="2">
        <f t="shared" si="3"/>
        <v>0.97718108946847093</v>
      </c>
    </row>
    <row r="19" spans="3:9" x14ac:dyDescent="0.25">
      <c r="C19" s="50">
        <v>512</v>
      </c>
      <c r="D19" s="56">
        <v>120</v>
      </c>
      <c r="E19" s="26">
        <f t="shared" si="0"/>
        <v>-0.19615535504119264</v>
      </c>
      <c r="F19" s="7">
        <f t="shared" si="1"/>
        <v>-3.0894787303995823</v>
      </c>
      <c r="H19" s="14">
        <f t="shared" si="2"/>
        <v>0.96910521269600425</v>
      </c>
      <c r="I19" s="2">
        <f t="shared" si="3"/>
        <v>0.97718108946847093</v>
      </c>
    </row>
    <row r="20" spans="3:9" x14ac:dyDescent="0.25">
      <c r="C20" s="50">
        <v>551</v>
      </c>
      <c r="D20" s="56" t="s">
        <v>68</v>
      </c>
      <c r="E20" s="58"/>
      <c r="F20" s="7"/>
      <c r="H20" s="14"/>
      <c r="I20" s="2">
        <f t="shared" si="3"/>
        <v>0.97718108946847093</v>
      </c>
    </row>
    <row r="21" spans="3:9" x14ac:dyDescent="0.25">
      <c r="C21" s="50">
        <v>579</v>
      </c>
      <c r="D21" s="56">
        <v>120</v>
      </c>
      <c r="E21" s="26">
        <f t="shared" ref="E21" si="4">(D21-$D$3)/$D$4</f>
        <v>-0.19615535504119264</v>
      </c>
      <c r="F21" s="7">
        <f t="shared" ref="F21" si="5">((D21-D$2)/D$2)*100</f>
        <v>-3.0894787303995823</v>
      </c>
      <c r="H21" s="14">
        <f t="shared" ref="H21:H23" si="6">(100+F21)/100</f>
        <v>0.96910521269600425</v>
      </c>
      <c r="I21" s="2">
        <f t="shared" si="3"/>
        <v>0.97718108946847093</v>
      </c>
    </row>
    <row r="22" spans="3:9" x14ac:dyDescent="0.25">
      <c r="C22" s="50">
        <v>591</v>
      </c>
      <c r="D22" s="56">
        <v>126</v>
      </c>
      <c r="E22" s="26">
        <f>(D22-$D$3)/$D$4</f>
        <v>0.98077677520596318</v>
      </c>
      <c r="F22" s="7">
        <f>((D22-D$2)/D$2)*100</f>
        <v>1.7560473330804387</v>
      </c>
      <c r="H22" s="14">
        <f t="shared" si="6"/>
        <v>1.0175604733308043</v>
      </c>
      <c r="I22" s="2">
        <f t="shared" si="3"/>
        <v>0.97718108946847093</v>
      </c>
    </row>
    <row r="23" spans="3:9" x14ac:dyDescent="0.25">
      <c r="C23" s="50">
        <v>644</v>
      </c>
      <c r="D23" s="56">
        <v>118</v>
      </c>
      <c r="E23" s="26">
        <f>(D23-$D$3)/$D$4</f>
        <v>-0.58846606512357791</v>
      </c>
      <c r="F23" s="7">
        <f>((D23-D$2)/D$2)*100</f>
        <v>-4.7046540848929226</v>
      </c>
      <c r="H23" s="14">
        <f t="shared" si="6"/>
        <v>0.95295345915107077</v>
      </c>
      <c r="I23" s="2">
        <f t="shared" si="3"/>
        <v>0.97718108946847093</v>
      </c>
    </row>
    <row r="24" spans="3:9" x14ac:dyDescent="0.25">
      <c r="C24" s="50">
        <v>689</v>
      </c>
      <c r="D24" s="56">
        <v>121</v>
      </c>
      <c r="E24" s="26">
        <f t="shared" ref="E24:E25" si="7">(D24-$D$3)/$D$4</f>
        <v>0</v>
      </c>
      <c r="F24" s="7">
        <f t="shared" ref="F24:F25" si="8">((D24-D$2)/D$2)*100</f>
        <v>-2.2818910531529117</v>
      </c>
      <c r="H24" s="14">
        <f t="shared" ref="H24:H25" si="9">(100+F24)/100</f>
        <v>0.97718108946847082</v>
      </c>
      <c r="I24" s="2">
        <f t="shared" si="3"/>
        <v>0.97718108946847093</v>
      </c>
    </row>
    <row r="25" spans="3:9" x14ac:dyDescent="0.25">
      <c r="C25" s="50">
        <v>744</v>
      </c>
      <c r="D25" s="56">
        <v>116</v>
      </c>
      <c r="E25" s="26">
        <f t="shared" si="7"/>
        <v>-0.98077677520596318</v>
      </c>
      <c r="F25" s="7">
        <f t="shared" si="8"/>
        <v>-6.3198294393862628</v>
      </c>
      <c r="H25" s="14">
        <f t="shared" si="9"/>
        <v>0.93680170560613729</v>
      </c>
      <c r="I25" s="2">
        <f t="shared" si="3"/>
        <v>0.97718108946847093</v>
      </c>
    </row>
    <row r="26" spans="3:9" x14ac:dyDescent="0.25">
      <c r="C26" s="50">
        <v>881</v>
      </c>
      <c r="D26" s="56">
        <v>151</v>
      </c>
      <c r="E26" s="35">
        <f t="shared" ref="E26:E28" si="10">(D26-$D$3)/$D$4</f>
        <v>5.8846606512357793</v>
      </c>
      <c r="F26" s="7">
        <f t="shared" ref="F26:F28" si="11">((D26-D$2)/D$2)*100</f>
        <v>21.945739264247194</v>
      </c>
      <c r="H26" s="14">
        <f t="shared" ref="H26:H28" si="12">(100+F26)/100</f>
        <v>1.2194573926424719</v>
      </c>
      <c r="I26" s="2">
        <f t="shared" si="3"/>
        <v>0.97718108946847093</v>
      </c>
    </row>
    <row r="27" spans="3:9" x14ac:dyDescent="0.25">
      <c r="C27" s="17">
        <v>904</v>
      </c>
      <c r="D27" s="56">
        <v>117</v>
      </c>
      <c r="E27" s="26">
        <f t="shared" si="10"/>
        <v>-0.78462142016477054</v>
      </c>
      <c r="F27" s="7">
        <f t="shared" si="11"/>
        <v>-5.5122417621395927</v>
      </c>
      <c r="H27" s="14">
        <f t="shared" si="12"/>
        <v>0.94487758237860409</v>
      </c>
      <c r="I27" s="2">
        <f t="shared" si="3"/>
        <v>0.97718108946847093</v>
      </c>
    </row>
    <row r="28" spans="3:9" x14ac:dyDescent="0.25">
      <c r="C28" s="17">
        <v>928</v>
      </c>
      <c r="D28" s="56">
        <v>123</v>
      </c>
      <c r="E28" s="26">
        <f t="shared" si="10"/>
        <v>0.39231071008238527</v>
      </c>
      <c r="F28" s="7">
        <f t="shared" si="11"/>
        <v>-0.66671569865957148</v>
      </c>
      <c r="H28" s="14">
        <f t="shared" si="12"/>
        <v>0.9933328430134043</v>
      </c>
      <c r="I28" s="2">
        <f t="shared" si="3"/>
        <v>0.97718108946847093</v>
      </c>
    </row>
    <row r="29" spans="3:9" x14ac:dyDescent="0.25">
      <c r="D29" s="55"/>
    </row>
  </sheetData>
  <sheetProtection password="DC07" sheet="1" objects="1" scenarios="1" selectLockedCells="1" selectUnlockedCells="1"/>
  <sortState ref="C11:F26">
    <sortCondition ref="C11:C26"/>
  </sortState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1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29</v>
      </c>
      <c r="E1" s="13"/>
      <c r="F1" s="3"/>
    </row>
    <row r="2" spans="1:9" ht="18" x14ac:dyDescent="0.25">
      <c r="C2" s="4" t="s">
        <v>3</v>
      </c>
      <c r="D2" s="10">
        <v>196.59922499674602</v>
      </c>
      <c r="E2" s="2" t="s">
        <v>4</v>
      </c>
    </row>
    <row r="3" spans="1:9" ht="18" x14ac:dyDescent="0.25">
      <c r="C3" s="4" t="s">
        <v>26</v>
      </c>
      <c r="D3" s="10" t="s">
        <v>51</v>
      </c>
      <c r="E3" s="2" t="s">
        <v>4</v>
      </c>
      <c r="F3" s="5"/>
    </row>
    <row r="4" spans="1:9" ht="18" x14ac:dyDescent="0.25">
      <c r="C4" s="4" t="s">
        <v>27</v>
      </c>
      <c r="D4" s="10" t="s">
        <v>69</v>
      </c>
      <c r="E4" s="2" t="s">
        <v>4</v>
      </c>
      <c r="F4" s="5"/>
    </row>
    <row r="5" spans="1:9" x14ac:dyDescent="0.25">
      <c r="C5" s="4" t="s">
        <v>28</v>
      </c>
      <c r="D5" s="19">
        <f>(D4/D3)*100</f>
        <v>3.0230115057528764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24" t="s">
        <v>18</v>
      </c>
      <c r="E9" s="18" t="s">
        <v>7</v>
      </c>
      <c r="F9" s="18" t="s">
        <v>8</v>
      </c>
    </row>
    <row r="10" spans="1:9" x14ac:dyDescent="0.25">
      <c r="A10" s="6"/>
      <c r="C10" s="17"/>
      <c r="D10" s="1"/>
      <c r="E10" s="7"/>
      <c r="F10" s="7"/>
    </row>
    <row r="11" spans="1:9" x14ac:dyDescent="0.25">
      <c r="A11" s="7"/>
      <c r="B11" s="34"/>
      <c r="C11" s="50">
        <v>139</v>
      </c>
      <c r="D11" s="56">
        <v>197</v>
      </c>
      <c r="E11" s="26">
        <f t="shared" ref="E11:E19" si="0">(D11-$D$3)/$D$4</f>
        <v>-0.47989409233824354</v>
      </c>
      <c r="F11" s="7">
        <f t="shared" ref="F11:F19" si="1">((D11-D$2)/D$2)*100</f>
        <v>0.20385380627040445</v>
      </c>
      <c r="H11" s="14">
        <f t="shared" ref="H11:H19" si="2">(100+F11)/100</f>
        <v>1.0020385380627039</v>
      </c>
      <c r="I11" s="2">
        <f t="shared" ref="I11:I28" si="3">1+($D$3-$D$2)/$D$2</f>
        <v>1.0167893591813937</v>
      </c>
    </row>
    <row r="12" spans="1:9" x14ac:dyDescent="0.25">
      <c r="A12" s="7"/>
      <c r="B12" s="34"/>
      <c r="C12" s="50">
        <v>223</v>
      </c>
      <c r="D12" s="56">
        <v>205</v>
      </c>
      <c r="E12" s="26">
        <f t="shared" si="0"/>
        <v>0.84395167962932227</v>
      </c>
      <c r="F12" s="7">
        <f t="shared" si="1"/>
        <v>4.2730458390123491</v>
      </c>
      <c r="H12" s="14">
        <f t="shared" si="2"/>
        <v>1.0427304583901236</v>
      </c>
      <c r="I12" s="2">
        <f t="shared" si="3"/>
        <v>1.0167893591813937</v>
      </c>
    </row>
    <row r="13" spans="1:9" x14ac:dyDescent="0.25">
      <c r="A13" s="7"/>
      <c r="B13" s="34"/>
      <c r="C13" s="50">
        <v>225</v>
      </c>
      <c r="D13" s="56">
        <v>219</v>
      </c>
      <c r="E13" s="35">
        <f t="shared" si="0"/>
        <v>3.1606817805725624</v>
      </c>
      <c r="F13" s="7">
        <f t="shared" si="1"/>
        <v>11.394131896310753</v>
      </c>
      <c r="H13" s="14">
        <f t="shared" si="2"/>
        <v>1.1139413189631076</v>
      </c>
      <c r="I13" s="2">
        <f t="shared" si="3"/>
        <v>1.0167893591813937</v>
      </c>
    </row>
    <row r="14" spans="1:9" x14ac:dyDescent="0.25">
      <c r="A14" s="7"/>
      <c r="B14" s="34"/>
      <c r="C14" s="50">
        <v>295</v>
      </c>
      <c r="D14" s="56">
        <v>197</v>
      </c>
      <c r="E14" s="26">
        <f t="shared" si="0"/>
        <v>-0.47989409233824354</v>
      </c>
      <c r="F14" s="7">
        <f t="shared" si="1"/>
        <v>0.20385380627040445</v>
      </c>
      <c r="H14" s="14">
        <f t="shared" si="2"/>
        <v>1.0020385380627039</v>
      </c>
      <c r="I14" s="2">
        <f t="shared" si="3"/>
        <v>1.0167893591813937</v>
      </c>
    </row>
    <row r="15" spans="1:9" x14ac:dyDescent="0.25">
      <c r="B15" s="34"/>
      <c r="C15" s="50">
        <v>339</v>
      </c>
      <c r="D15" s="56">
        <v>201</v>
      </c>
      <c r="E15" s="26">
        <f t="shared" si="0"/>
        <v>0.18202879364553934</v>
      </c>
      <c r="F15" s="7">
        <f t="shared" si="1"/>
        <v>2.2384498226413774</v>
      </c>
      <c r="H15" s="14">
        <f t="shared" si="2"/>
        <v>1.0223844982264136</v>
      </c>
      <c r="I15" s="2">
        <f t="shared" si="3"/>
        <v>1.0167893591813937</v>
      </c>
    </row>
    <row r="16" spans="1:9" x14ac:dyDescent="0.25">
      <c r="A16" s="8"/>
      <c r="B16" s="34"/>
      <c r="C16" s="50">
        <v>428</v>
      </c>
      <c r="D16" s="56">
        <v>200</v>
      </c>
      <c r="E16" s="26">
        <f t="shared" si="0"/>
        <v>1.654807214959363E-2</v>
      </c>
      <c r="F16" s="7">
        <f t="shared" si="1"/>
        <v>1.7298008185486338</v>
      </c>
      <c r="H16" s="14">
        <f>(100+F16)/100</f>
        <v>1.0172980081854863</v>
      </c>
      <c r="I16" s="2">
        <f t="shared" si="3"/>
        <v>1.0167893591813937</v>
      </c>
    </row>
    <row r="17" spans="2:9" x14ac:dyDescent="0.25">
      <c r="B17" s="34"/>
      <c r="C17" s="50">
        <v>446</v>
      </c>
      <c r="D17" s="56">
        <v>189</v>
      </c>
      <c r="E17" s="26">
        <f t="shared" si="0"/>
        <v>-1.8037398643058093</v>
      </c>
      <c r="F17" s="7">
        <f t="shared" si="1"/>
        <v>-3.865338226471541</v>
      </c>
      <c r="H17" s="14">
        <f t="shared" si="2"/>
        <v>0.96134661773528463</v>
      </c>
      <c r="I17" s="2">
        <f t="shared" si="3"/>
        <v>1.0167893591813937</v>
      </c>
    </row>
    <row r="18" spans="2:9" x14ac:dyDescent="0.25">
      <c r="B18" s="34"/>
      <c r="C18" s="50">
        <v>509</v>
      </c>
      <c r="D18" s="56">
        <v>199</v>
      </c>
      <c r="E18" s="26">
        <f t="shared" si="0"/>
        <v>-0.14893264934635209</v>
      </c>
      <c r="F18" s="7">
        <f t="shared" si="1"/>
        <v>1.2211518144558908</v>
      </c>
      <c r="H18" s="14">
        <f t="shared" si="2"/>
        <v>1.012211518144559</v>
      </c>
      <c r="I18" s="2">
        <f t="shared" si="3"/>
        <v>1.0167893591813937</v>
      </c>
    </row>
    <row r="19" spans="2:9" x14ac:dyDescent="0.25">
      <c r="B19" s="34"/>
      <c r="C19" s="50">
        <v>512</v>
      </c>
      <c r="D19" s="56">
        <v>196</v>
      </c>
      <c r="E19" s="26">
        <f t="shared" si="0"/>
        <v>-0.64537481383418926</v>
      </c>
      <c r="F19" s="7">
        <f t="shared" si="1"/>
        <v>-0.30479519782233871</v>
      </c>
      <c r="H19" s="14">
        <f t="shared" si="2"/>
        <v>0.99695204802177662</v>
      </c>
      <c r="I19" s="2">
        <f t="shared" si="3"/>
        <v>1.0167893591813937</v>
      </c>
    </row>
    <row r="20" spans="2:9" x14ac:dyDescent="0.25">
      <c r="B20" s="34"/>
      <c r="C20" s="50">
        <v>551</v>
      </c>
      <c r="D20" s="56" t="s">
        <v>68</v>
      </c>
      <c r="E20" s="7"/>
      <c r="F20" s="7"/>
      <c r="H20" s="14"/>
      <c r="I20" s="2">
        <f t="shared" si="3"/>
        <v>1.0167893591813937</v>
      </c>
    </row>
    <row r="21" spans="2:9" x14ac:dyDescent="0.25">
      <c r="B21" s="34"/>
      <c r="C21" s="50">
        <v>579</v>
      </c>
      <c r="D21" s="56">
        <v>200</v>
      </c>
      <c r="E21" s="26">
        <f t="shared" ref="E21:E25" si="4">(D21-$D$3)/$D$4</f>
        <v>1.654807214959363E-2</v>
      </c>
      <c r="F21" s="7">
        <f t="shared" ref="F21:F25" si="5">((D21-D$2)/D$2)*100</f>
        <v>1.7298008185486338</v>
      </c>
      <c r="H21" s="14">
        <f t="shared" ref="H21:H23" si="6">(100+F21)/100</f>
        <v>1.0172980081854863</v>
      </c>
      <c r="I21" s="2">
        <f t="shared" si="3"/>
        <v>1.0167893591813937</v>
      </c>
    </row>
    <row r="22" spans="2:9" x14ac:dyDescent="0.25">
      <c r="B22" s="34"/>
      <c r="C22" s="50">
        <v>591</v>
      </c>
      <c r="D22" s="56">
        <v>206</v>
      </c>
      <c r="E22" s="26">
        <f t="shared" si="4"/>
        <v>1.009432401125268</v>
      </c>
      <c r="F22" s="7">
        <f t="shared" si="5"/>
        <v>4.7816948431050932</v>
      </c>
      <c r="H22" s="14">
        <f t="shared" si="6"/>
        <v>1.0478169484310511</v>
      </c>
      <c r="I22" s="2">
        <f t="shared" si="3"/>
        <v>1.0167893591813937</v>
      </c>
    </row>
    <row r="23" spans="2:9" x14ac:dyDescent="0.25">
      <c r="B23" s="34"/>
      <c r="C23" s="50">
        <v>644</v>
      </c>
      <c r="D23" s="56">
        <v>192</v>
      </c>
      <c r="E23" s="26">
        <f t="shared" si="4"/>
        <v>-1.3072976998179722</v>
      </c>
      <c r="F23" s="7">
        <f t="shared" si="5"/>
        <v>-2.3393912141933115</v>
      </c>
      <c r="H23" s="14">
        <f t="shared" si="6"/>
        <v>0.97660608785806691</v>
      </c>
      <c r="I23" s="2">
        <f t="shared" si="3"/>
        <v>1.0167893591813937</v>
      </c>
    </row>
    <row r="24" spans="2:9" x14ac:dyDescent="0.25">
      <c r="B24" s="34"/>
      <c r="C24" s="50">
        <v>689</v>
      </c>
      <c r="D24" s="56">
        <v>201</v>
      </c>
      <c r="E24" s="26">
        <f t="shared" si="4"/>
        <v>0.18202879364553934</v>
      </c>
      <c r="F24" s="7">
        <f t="shared" si="5"/>
        <v>2.2384498226413774</v>
      </c>
      <c r="H24" s="14">
        <f t="shared" ref="H24:H25" si="7">(100+F24)/100</f>
        <v>1.0223844982264136</v>
      </c>
      <c r="I24" s="2">
        <f t="shared" si="3"/>
        <v>1.0167893591813937</v>
      </c>
    </row>
    <row r="25" spans="2:9" x14ac:dyDescent="0.25">
      <c r="B25" s="34"/>
      <c r="C25" s="50">
        <v>744</v>
      </c>
      <c r="D25" s="56">
        <v>198</v>
      </c>
      <c r="E25" s="26">
        <f t="shared" si="4"/>
        <v>-0.31441337084229781</v>
      </c>
      <c r="F25" s="7">
        <f t="shared" si="5"/>
        <v>0.71250281036314755</v>
      </c>
      <c r="H25" s="14">
        <f t="shared" si="7"/>
        <v>1.0071250281036315</v>
      </c>
      <c r="I25" s="2">
        <f t="shared" si="3"/>
        <v>1.0167893591813937</v>
      </c>
    </row>
    <row r="26" spans="2:9" x14ac:dyDescent="0.25">
      <c r="C26" s="50">
        <v>881</v>
      </c>
      <c r="D26" s="56">
        <v>235</v>
      </c>
      <c r="E26" s="35">
        <f t="shared" ref="E26:E28" si="8">(D26-$D$3)/$D$4</f>
        <v>5.8083733245076941</v>
      </c>
      <c r="F26" s="7">
        <f t="shared" ref="F26:F28" si="9">((D26-D$2)/D$2)*100</f>
        <v>19.532515961794644</v>
      </c>
      <c r="H26" s="14">
        <f t="shared" ref="H26:H28" si="10">(100+F26)/100</f>
        <v>1.1953251596179464</v>
      </c>
      <c r="I26" s="2">
        <f t="shared" si="3"/>
        <v>1.0167893591813937</v>
      </c>
    </row>
    <row r="27" spans="2:9" x14ac:dyDescent="0.25">
      <c r="C27" s="17">
        <v>904</v>
      </c>
      <c r="D27" s="56">
        <v>203</v>
      </c>
      <c r="E27" s="26">
        <f t="shared" si="8"/>
        <v>0.51299023663743082</v>
      </c>
      <c r="F27" s="7">
        <f t="shared" si="9"/>
        <v>3.2557478308268633</v>
      </c>
      <c r="H27" s="14">
        <f t="shared" si="10"/>
        <v>1.0325574783082687</v>
      </c>
      <c r="I27" s="2">
        <f t="shared" si="3"/>
        <v>1.0167893591813937</v>
      </c>
    </row>
    <row r="28" spans="2:9" x14ac:dyDescent="0.25">
      <c r="C28" s="17">
        <v>928</v>
      </c>
      <c r="D28" s="56">
        <v>194</v>
      </c>
      <c r="E28" s="26">
        <f t="shared" si="8"/>
        <v>-0.97633625682608072</v>
      </c>
      <c r="F28" s="7">
        <f t="shared" si="9"/>
        <v>-1.322093206007825</v>
      </c>
      <c r="H28" s="14">
        <f t="shared" si="10"/>
        <v>0.98677906793992176</v>
      </c>
      <c r="I28" s="2">
        <f t="shared" si="3"/>
        <v>1.0167893591813937</v>
      </c>
    </row>
    <row r="29" spans="2:9" x14ac:dyDescent="0.25">
      <c r="D29" s="55"/>
    </row>
    <row r="30" spans="2:9" x14ac:dyDescent="0.25">
      <c r="D30" s="1"/>
    </row>
    <row r="31" spans="2:9" x14ac:dyDescent="0.25">
      <c r="D31" s="1"/>
    </row>
  </sheetData>
  <sheetProtection password="DC07" sheet="1" objects="1" scenarios="1" selectLockedCells="1" selectUnlockedCells="1"/>
  <sortState ref="C10:F26">
    <sortCondition ref="C10:C26"/>
  </sortState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25</v>
      </c>
      <c r="E1" s="13"/>
      <c r="F1" s="3"/>
    </row>
    <row r="2" spans="1:9" ht="18" x14ac:dyDescent="0.25">
      <c r="C2" s="4" t="s">
        <v>3</v>
      </c>
      <c r="D2" s="10">
        <v>366.47400923885726</v>
      </c>
      <c r="E2" s="2" t="s">
        <v>4</v>
      </c>
    </row>
    <row r="3" spans="1:9" ht="18" x14ac:dyDescent="0.25">
      <c r="C3" s="4" t="s">
        <v>26</v>
      </c>
      <c r="D3" s="10" t="s">
        <v>52</v>
      </c>
      <c r="E3" s="2" t="s">
        <v>4</v>
      </c>
      <c r="F3" s="5"/>
    </row>
    <row r="4" spans="1:9" ht="18" x14ac:dyDescent="0.25">
      <c r="C4" s="4" t="s">
        <v>27</v>
      </c>
      <c r="D4" s="10" t="s">
        <v>53</v>
      </c>
      <c r="E4" s="2" t="s">
        <v>4</v>
      </c>
      <c r="F4" s="5"/>
    </row>
    <row r="5" spans="1:9" x14ac:dyDescent="0.25">
      <c r="C5" s="4" t="s">
        <v>28</v>
      </c>
      <c r="D5" s="19">
        <f>(D4/D3)*100</f>
        <v>3.7325456498388832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C10" s="17"/>
      <c r="D10" s="1"/>
      <c r="E10" s="7"/>
      <c r="F10" s="7"/>
    </row>
    <row r="11" spans="1:9" x14ac:dyDescent="0.25">
      <c r="A11" s="7"/>
      <c r="B11" s="7"/>
      <c r="C11" s="50">
        <v>139</v>
      </c>
      <c r="D11" s="56">
        <v>380</v>
      </c>
      <c r="E11" s="26">
        <f t="shared" ref="E11:E19" si="0">(D11-$D$3)/$D$4</f>
        <v>0.54676258992805915</v>
      </c>
      <c r="F11" s="7">
        <f t="shared" ref="F11:F19" si="1">((D11-D$2)/D$2)*100</f>
        <v>3.6908458499513621</v>
      </c>
      <c r="G11" s="23"/>
      <c r="H11" s="14">
        <f t="shared" ref="H11:H19" si="2">(100+F11)/100</f>
        <v>1.0369084584995136</v>
      </c>
      <c r="I11" s="2">
        <f t="shared" ref="I11:I28" si="3">1+($D$3-$D$2)/$D$2</f>
        <v>1.0161702893295232</v>
      </c>
    </row>
    <row r="12" spans="1:9" x14ac:dyDescent="0.25">
      <c r="A12" s="7"/>
      <c r="B12" s="7"/>
      <c r="C12" s="50">
        <v>223</v>
      </c>
      <c r="D12" s="56">
        <v>379</v>
      </c>
      <c r="E12" s="26">
        <f t="shared" si="0"/>
        <v>0.47482014388489369</v>
      </c>
      <c r="F12" s="7">
        <f t="shared" si="1"/>
        <v>3.4179752029778063</v>
      </c>
      <c r="G12" s="23"/>
      <c r="H12" s="14">
        <f t="shared" si="2"/>
        <v>1.034179752029778</v>
      </c>
      <c r="I12" s="2">
        <f t="shared" si="3"/>
        <v>1.0161702893295232</v>
      </c>
    </row>
    <row r="13" spans="1:9" x14ac:dyDescent="0.25">
      <c r="A13" s="7"/>
      <c r="B13" s="7"/>
      <c r="C13" s="50">
        <v>225</v>
      </c>
      <c r="D13" s="56">
        <v>416</v>
      </c>
      <c r="E13" s="35">
        <f t="shared" si="0"/>
        <v>3.1366906474820158</v>
      </c>
      <c r="F13" s="7">
        <f t="shared" si="1"/>
        <v>13.514189140999386</v>
      </c>
      <c r="G13" s="23"/>
      <c r="H13" s="14">
        <f t="shared" si="2"/>
        <v>1.135141891409994</v>
      </c>
      <c r="I13" s="2">
        <f t="shared" si="3"/>
        <v>1.0161702893295232</v>
      </c>
    </row>
    <row r="14" spans="1:9" x14ac:dyDescent="0.25">
      <c r="A14" s="7"/>
      <c r="B14" s="7"/>
      <c r="C14" s="50">
        <v>295</v>
      </c>
      <c r="D14" s="56">
        <v>367</v>
      </c>
      <c r="E14" s="26">
        <f t="shared" si="0"/>
        <v>-0.38848920863309189</v>
      </c>
      <c r="F14" s="7">
        <f t="shared" si="1"/>
        <v>0.14352743929513181</v>
      </c>
      <c r="G14" s="23"/>
      <c r="H14" s="14">
        <f t="shared" si="2"/>
        <v>1.0014352743929513</v>
      </c>
      <c r="I14" s="2">
        <f t="shared" si="3"/>
        <v>1.0161702893295232</v>
      </c>
    </row>
    <row r="15" spans="1:9" x14ac:dyDescent="0.25">
      <c r="C15" s="50">
        <v>339</v>
      </c>
      <c r="D15" s="56">
        <v>379</v>
      </c>
      <c r="E15" s="26">
        <f t="shared" si="0"/>
        <v>0.47482014388489369</v>
      </c>
      <c r="F15" s="7">
        <f t="shared" si="1"/>
        <v>3.4179752029778063</v>
      </c>
      <c r="G15" s="23"/>
      <c r="H15" s="14">
        <f t="shared" si="2"/>
        <v>1.034179752029778</v>
      </c>
      <c r="I15" s="2">
        <f t="shared" si="3"/>
        <v>1.0161702893295232</v>
      </c>
    </row>
    <row r="16" spans="1:9" x14ac:dyDescent="0.25">
      <c r="A16" s="8"/>
      <c r="C16" s="50">
        <v>428</v>
      </c>
      <c r="D16" s="56">
        <v>373</v>
      </c>
      <c r="E16" s="26">
        <f t="shared" si="0"/>
        <v>4.3165467625900913E-2</v>
      </c>
      <c r="F16" s="7">
        <f t="shared" si="1"/>
        <v>1.7807513211364689</v>
      </c>
      <c r="G16" s="23"/>
      <c r="H16" s="14">
        <f t="shared" si="2"/>
        <v>1.0178075132113646</v>
      </c>
      <c r="I16" s="2">
        <f t="shared" si="3"/>
        <v>1.0161702893295232</v>
      </c>
    </row>
    <row r="17" spans="3:9" x14ac:dyDescent="0.25">
      <c r="C17" s="50">
        <v>446</v>
      </c>
      <c r="D17" s="56">
        <v>351</v>
      </c>
      <c r="E17" s="26">
        <f t="shared" si="0"/>
        <v>-1.5395683453237394</v>
      </c>
      <c r="F17" s="7">
        <f t="shared" si="1"/>
        <v>-4.2224029122817672</v>
      </c>
      <c r="G17" s="23"/>
      <c r="H17" s="14">
        <f t="shared" si="2"/>
        <v>0.95777597087718236</v>
      </c>
      <c r="I17" s="2">
        <f t="shared" si="3"/>
        <v>1.0161702893295232</v>
      </c>
    </row>
    <row r="18" spans="3:9" x14ac:dyDescent="0.25">
      <c r="C18" s="50">
        <v>509</v>
      </c>
      <c r="D18" s="56">
        <v>374</v>
      </c>
      <c r="E18" s="26">
        <f t="shared" si="0"/>
        <v>0.11510791366906638</v>
      </c>
      <c r="F18" s="7">
        <f t="shared" si="1"/>
        <v>2.0536219681100256</v>
      </c>
      <c r="G18" s="23"/>
      <c r="H18" s="14">
        <f t="shared" si="2"/>
        <v>1.0205362196811003</v>
      </c>
      <c r="I18" s="2">
        <f t="shared" si="3"/>
        <v>1.0161702893295232</v>
      </c>
    </row>
    <row r="19" spans="3:9" x14ac:dyDescent="0.25">
      <c r="C19" s="50">
        <v>512</v>
      </c>
      <c r="D19" s="56">
        <v>354</v>
      </c>
      <c r="E19" s="26">
        <f t="shared" si="0"/>
        <v>-1.323741007194243</v>
      </c>
      <c r="F19" s="7">
        <f t="shared" si="1"/>
        <v>-3.403790971361099</v>
      </c>
      <c r="G19" s="23"/>
      <c r="H19" s="14">
        <f t="shared" si="2"/>
        <v>0.96596209028638891</v>
      </c>
      <c r="I19" s="2">
        <f t="shared" si="3"/>
        <v>1.0161702893295232</v>
      </c>
    </row>
    <row r="20" spans="3:9" x14ac:dyDescent="0.25">
      <c r="C20" s="50">
        <v>551</v>
      </c>
      <c r="D20" s="56" t="s">
        <v>68</v>
      </c>
      <c r="E20" s="7"/>
      <c r="F20" s="7"/>
      <c r="G20" s="23"/>
      <c r="H20" s="14"/>
      <c r="I20" s="2">
        <f t="shared" si="3"/>
        <v>1.0161702893295232</v>
      </c>
    </row>
    <row r="21" spans="3:9" x14ac:dyDescent="0.25">
      <c r="C21" s="50">
        <v>579</v>
      </c>
      <c r="D21" s="56">
        <v>375</v>
      </c>
      <c r="E21" s="26">
        <f t="shared" ref="E21:E22" si="4">(D21-$D$3)/$D$4</f>
        <v>0.18705035971223186</v>
      </c>
      <c r="F21" s="7">
        <f t="shared" ref="F21:F22" si="5">((D21-D$2)/D$2)*100</f>
        <v>2.3264926150835814</v>
      </c>
      <c r="H21" s="14">
        <f t="shared" ref="H21:H23" si="6">(100+F21)/100</f>
        <v>1.0232649261508358</v>
      </c>
      <c r="I21" s="2">
        <f t="shared" si="3"/>
        <v>1.0161702893295232</v>
      </c>
    </row>
    <row r="22" spans="3:9" x14ac:dyDescent="0.25">
      <c r="C22" s="50">
        <v>591</v>
      </c>
      <c r="D22" s="56">
        <v>390</v>
      </c>
      <c r="E22" s="26">
        <f t="shared" si="4"/>
        <v>1.2661870503597139</v>
      </c>
      <c r="F22" s="7">
        <f t="shared" si="5"/>
        <v>6.4195523196869244</v>
      </c>
      <c r="H22" s="14">
        <f t="shared" si="6"/>
        <v>1.0641955231968694</v>
      </c>
      <c r="I22" s="2">
        <f t="shared" si="3"/>
        <v>1.0161702893295232</v>
      </c>
    </row>
    <row r="23" spans="3:9" x14ac:dyDescent="0.25">
      <c r="C23" s="50">
        <v>644</v>
      </c>
      <c r="D23" s="56">
        <v>363</v>
      </c>
      <c r="E23" s="26">
        <f>(D23-$D$3)/$D$4</f>
        <v>-0.67625899280575374</v>
      </c>
      <c r="F23" s="7">
        <f>((D23-D$2)/D$2)*100</f>
        <v>-0.94795514859909313</v>
      </c>
      <c r="H23" s="14">
        <f t="shared" si="6"/>
        <v>0.99052044851400911</v>
      </c>
      <c r="I23" s="2">
        <f t="shared" si="3"/>
        <v>1.0161702893295232</v>
      </c>
    </row>
    <row r="24" spans="3:9" x14ac:dyDescent="0.25">
      <c r="C24" s="50">
        <v>689</v>
      </c>
      <c r="D24" s="56">
        <v>371</v>
      </c>
      <c r="E24" s="26">
        <f t="shared" ref="E24:E25" si="7">(D24-$D$3)/$D$4</f>
        <v>-0.10071942446043002</v>
      </c>
      <c r="F24" s="7">
        <f t="shared" ref="F24:F25" si="8">((D24-D$2)/D$2)*100</f>
        <v>1.2350100271893565</v>
      </c>
      <c r="H24" s="14">
        <f t="shared" ref="H24:H25" si="9">(100+F24)/100</f>
        <v>1.0123501002718935</v>
      </c>
      <c r="I24" s="2">
        <f t="shared" si="3"/>
        <v>1.0161702893295232</v>
      </c>
    </row>
    <row r="25" spans="3:9" x14ac:dyDescent="0.25">
      <c r="C25" s="50">
        <v>744</v>
      </c>
      <c r="D25" s="56">
        <v>369</v>
      </c>
      <c r="E25" s="26">
        <f t="shared" si="7"/>
        <v>-0.24460431654676096</v>
      </c>
      <c r="F25" s="7">
        <f t="shared" si="8"/>
        <v>0.68926873324224425</v>
      </c>
      <c r="H25" s="14">
        <f t="shared" si="9"/>
        <v>1.0068926873324224</v>
      </c>
      <c r="I25" s="2">
        <f t="shared" si="3"/>
        <v>1.0161702893295232</v>
      </c>
    </row>
    <row r="26" spans="3:9" x14ac:dyDescent="0.25">
      <c r="C26" s="50">
        <v>881</v>
      </c>
      <c r="D26" s="56">
        <v>160</v>
      </c>
      <c r="E26" s="35">
        <f t="shared" ref="E26:E28" si="10">(D26-$D$3)/$D$4</f>
        <v>-15.280575539568343</v>
      </c>
      <c r="F26" s="7">
        <f t="shared" ref="F26:F28" si="11">((D26-D$2)/D$2)*100</f>
        <v>-56.340696484231003</v>
      </c>
      <c r="H26" s="14">
        <f t="shared" ref="H26:H28" si="12">(100+F26)/100</f>
        <v>0.43659303515768999</v>
      </c>
      <c r="I26" s="2">
        <f t="shared" si="3"/>
        <v>1.0161702893295232</v>
      </c>
    </row>
    <row r="27" spans="3:9" x14ac:dyDescent="0.25">
      <c r="C27" s="17">
        <v>904</v>
      </c>
      <c r="D27" s="56">
        <v>385</v>
      </c>
      <c r="E27" s="26">
        <f t="shared" si="10"/>
        <v>0.90647482014388647</v>
      </c>
      <c r="F27" s="7">
        <f t="shared" si="11"/>
        <v>5.0551990848191437</v>
      </c>
      <c r="H27" s="14">
        <f t="shared" si="12"/>
        <v>1.0505519908481915</v>
      </c>
      <c r="I27" s="2">
        <f t="shared" si="3"/>
        <v>1.0161702893295232</v>
      </c>
    </row>
    <row r="28" spans="3:9" x14ac:dyDescent="0.25">
      <c r="C28" s="17">
        <v>928</v>
      </c>
      <c r="D28" s="56">
        <v>375</v>
      </c>
      <c r="E28" s="26">
        <f t="shared" si="10"/>
        <v>0.18705035971223186</v>
      </c>
      <c r="F28" s="7">
        <f t="shared" si="11"/>
        <v>2.3264926150835814</v>
      </c>
      <c r="H28" s="14">
        <f t="shared" si="12"/>
        <v>1.0232649261508358</v>
      </c>
      <c r="I28" s="2">
        <f t="shared" si="3"/>
        <v>1.0161702893295232</v>
      </c>
    </row>
    <row r="29" spans="3:9" x14ac:dyDescent="0.25">
      <c r="D29" s="55"/>
    </row>
  </sheetData>
  <sheetProtection password="DC07" sheet="1" objects="1" scenarios="1" selectLockedCells="1" selectUnlockedCells="1"/>
  <sortState ref="C10:F26">
    <sortCondition ref="C10:C26"/>
  </sortState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80" zoomScaleNormal="80" workbookViewId="0"/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7" style="2" bestFit="1" customWidth="1"/>
    <col min="7" max="7" width="9.140625" style="2"/>
    <col min="8" max="8" width="14.85546875" style="2" bestFit="1" customWidth="1"/>
    <col min="9" max="16384" width="9.140625" style="2"/>
  </cols>
  <sheetData>
    <row r="1" spans="1:9" x14ac:dyDescent="0.25">
      <c r="C1" s="9" t="s">
        <v>5</v>
      </c>
      <c r="D1" s="13" t="s">
        <v>25</v>
      </c>
      <c r="E1" s="13"/>
      <c r="F1" s="3"/>
    </row>
    <row r="2" spans="1:9" ht="18" x14ac:dyDescent="0.25">
      <c r="C2" s="4" t="s">
        <v>3</v>
      </c>
      <c r="D2" s="10">
        <v>54.632434431458137</v>
      </c>
      <c r="E2" s="2" t="s">
        <v>4</v>
      </c>
    </row>
    <row r="3" spans="1:9" ht="18" x14ac:dyDescent="0.25">
      <c r="C3" s="4" t="s">
        <v>26</v>
      </c>
      <c r="D3" s="10" t="s">
        <v>54</v>
      </c>
      <c r="E3" s="2" t="s">
        <v>4</v>
      </c>
      <c r="F3" s="5"/>
    </row>
    <row r="4" spans="1:9" ht="18" x14ac:dyDescent="0.25">
      <c r="C4" s="4" t="s">
        <v>27</v>
      </c>
      <c r="D4" s="10" t="s">
        <v>55</v>
      </c>
      <c r="E4" s="2" t="s">
        <v>4</v>
      </c>
      <c r="F4" s="5"/>
    </row>
    <row r="5" spans="1:9" x14ac:dyDescent="0.25">
      <c r="C5" s="4" t="s">
        <v>28</v>
      </c>
      <c r="D5" s="19">
        <f>(D4/D3)*100</f>
        <v>5.833638695492855</v>
      </c>
      <c r="E5" s="2" t="s">
        <v>2</v>
      </c>
      <c r="F5" s="5"/>
    </row>
    <row r="6" spans="1:9" x14ac:dyDescent="0.25">
      <c r="C6" s="4" t="s">
        <v>6</v>
      </c>
      <c r="D6" s="12">
        <f>COUNTA(F11:F31)</f>
        <v>17</v>
      </c>
      <c r="E6" s="5"/>
      <c r="F6" s="5"/>
    </row>
    <row r="7" spans="1:9" x14ac:dyDescent="0.25">
      <c r="C7" s="5"/>
      <c r="D7" s="5"/>
      <c r="E7" s="5"/>
      <c r="F7" s="5"/>
    </row>
    <row r="8" spans="1:9" x14ac:dyDescent="0.25">
      <c r="C8" s="5"/>
      <c r="D8" s="5"/>
      <c r="E8" s="5"/>
      <c r="F8" s="5"/>
    </row>
    <row r="9" spans="1:9" ht="31.5" x14ac:dyDescent="0.25">
      <c r="C9" s="5" t="s">
        <v>0</v>
      </c>
      <c r="D9" s="5" t="s">
        <v>18</v>
      </c>
      <c r="E9" s="18" t="s">
        <v>7</v>
      </c>
      <c r="F9" s="18" t="s">
        <v>8</v>
      </c>
    </row>
    <row r="10" spans="1:9" x14ac:dyDescent="0.25">
      <c r="A10" s="6"/>
      <c r="C10" s="17"/>
      <c r="D10" s="1"/>
      <c r="E10" s="7"/>
      <c r="F10" s="7"/>
    </row>
    <row r="11" spans="1:9" x14ac:dyDescent="0.25">
      <c r="A11" s="7"/>
      <c r="B11" s="7"/>
      <c r="C11" s="50">
        <v>139</v>
      </c>
      <c r="D11" s="56">
        <v>73</v>
      </c>
      <c r="E11" s="35">
        <f t="shared" ref="E11:E22" si="0">(D11-$D$3)/$D$4</f>
        <v>5.7851758793969852</v>
      </c>
      <c r="F11" s="7">
        <f t="shared" ref="F11:F22" si="1">((D11-D$2)/D$2)*100</f>
        <v>33.620258294705529</v>
      </c>
      <c r="G11" s="23"/>
      <c r="H11" s="14">
        <f t="shared" ref="H11:H25" si="2">(100+F11)/100</f>
        <v>1.3362025829470554</v>
      </c>
      <c r="I11" s="2">
        <f t="shared" ref="I11:I28" si="3">1+($D$3-$D$2)/$D$2</f>
        <v>0.99904023256507224</v>
      </c>
    </row>
    <row r="12" spans="1:9" x14ac:dyDescent="0.25">
      <c r="A12" s="7"/>
      <c r="B12" s="7"/>
      <c r="C12" s="50">
        <v>223</v>
      </c>
      <c r="D12" s="56">
        <v>54.8</v>
      </c>
      <c r="E12" s="26">
        <f t="shared" si="0"/>
        <v>6.9095477386934306E-2</v>
      </c>
      <c r="F12" s="7">
        <f t="shared" si="1"/>
        <v>0.30671444588852842</v>
      </c>
      <c r="G12" s="23"/>
      <c r="H12" s="14">
        <f t="shared" si="2"/>
        <v>1.0030671444588852</v>
      </c>
      <c r="I12" s="2">
        <f t="shared" si="3"/>
        <v>0.99904023256507224</v>
      </c>
    </row>
    <row r="13" spans="1:9" x14ac:dyDescent="0.25">
      <c r="A13" s="7"/>
      <c r="B13" s="7"/>
      <c r="C13" s="50">
        <v>225</v>
      </c>
      <c r="D13" s="56">
        <v>57.2</v>
      </c>
      <c r="E13" s="26">
        <f t="shared" si="0"/>
        <v>0.82286432160804157</v>
      </c>
      <c r="F13" s="7">
        <f t="shared" si="1"/>
        <v>4.6997092391391311</v>
      </c>
      <c r="G13" s="23"/>
      <c r="H13" s="14">
        <f t="shared" si="2"/>
        <v>1.0469970923913912</v>
      </c>
      <c r="I13" s="2">
        <f t="shared" si="3"/>
        <v>0.99904023256507224</v>
      </c>
    </row>
    <row r="14" spans="1:9" x14ac:dyDescent="0.25">
      <c r="A14" s="7"/>
      <c r="B14" s="7"/>
      <c r="C14" s="50">
        <v>295</v>
      </c>
      <c r="D14" s="56">
        <v>54</v>
      </c>
      <c r="E14" s="26">
        <f t="shared" si="0"/>
        <v>-0.18216080402009996</v>
      </c>
      <c r="F14" s="7">
        <f t="shared" si="1"/>
        <v>-1.1576171518616638</v>
      </c>
      <c r="G14" s="23"/>
      <c r="H14" s="14">
        <f t="shared" si="2"/>
        <v>0.98842382848138344</v>
      </c>
      <c r="I14" s="2">
        <f t="shared" si="3"/>
        <v>0.99904023256507224</v>
      </c>
    </row>
    <row r="15" spans="1:9" x14ac:dyDescent="0.25">
      <c r="C15" s="50">
        <v>339</v>
      </c>
      <c r="D15" s="56">
        <v>50.7</v>
      </c>
      <c r="E15" s="26">
        <f t="shared" si="0"/>
        <v>-1.2185929648241192</v>
      </c>
      <c r="F15" s="7">
        <f t="shared" si="1"/>
        <v>-7.1979849925812234</v>
      </c>
      <c r="G15" s="23"/>
      <c r="H15" s="14">
        <f t="shared" si="2"/>
        <v>0.9280201500741877</v>
      </c>
      <c r="I15" s="2">
        <f t="shared" si="3"/>
        <v>0.99904023256507224</v>
      </c>
    </row>
    <row r="16" spans="1:9" x14ac:dyDescent="0.25">
      <c r="A16" s="8"/>
      <c r="C16" s="50">
        <v>428</v>
      </c>
      <c r="D16" s="56">
        <v>53.2</v>
      </c>
      <c r="E16" s="26">
        <f t="shared" si="0"/>
        <v>-0.43341708542713425</v>
      </c>
      <c r="F16" s="7">
        <f t="shared" si="1"/>
        <v>-2.6219487496118563</v>
      </c>
      <c r="G16" s="23"/>
      <c r="H16" s="14">
        <f t="shared" si="2"/>
        <v>0.97378051250388142</v>
      </c>
      <c r="I16" s="2">
        <f t="shared" si="3"/>
        <v>0.99904023256507224</v>
      </c>
    </row>
    <row r="17" spans="3:9" x14ac:dyDescent="0.25">
      <c r="C17" s="50">
        <v>446</v>
      </c>
      <c r="D17" s="56">
        <v>53.3</v>
      </c>
      <c r="E17" s="26">
        <f t="shared" si="0"/>
        <v>-0.40201005025125663</v>
      </c>
      <c r="F17" s="7">
        <f t="shared" si="1"/>
        <v>-2.4389072998930921</v>
      </c>
      <c r="G17" s="23"/>
      <c r="H17" s="14">
        <f t="shared" si="2"/>
        <v>0.97561092700106911</v>
      </c>
      <c r="I17" s="2">
        <f t="shared" si="3"/>
        <v>0.99904023256507224</v>
      </c>
    </row>
    <row r="18" spans="3:9" x14ac:dyDescent="0.25">
      <c r="C18" s="50">
        <v>509</v>
      </c>
      <c r="D18" s="56">
        <v>55.7</v>
      </c>
      <c r="E18" s="26">
        <f t="shared" si="0"/>
        <v>0.35175879396985066</v>
      </c>
      <c r="F18" s="7">
        <f t="shared" si="1"/>
        <v>1.9540874933575112</v>
      </c>
      <c r="G18" s="23"/>
      <c r="H18" s="14">
        <f t="shared" si="2"/>
        <v>1.019540874933575</v>
      </c>
      <c r="I18" s="2">
        <f t="shared" si="3"/>
        <v>0.99904023256507224</v>
      </c>
    </row>
    <row r="19" spans="3:9" x14ac:dyDescent="0.25">
      <c r="C19" s="50">
        <v>512</v>
      </c>
      <c r="D19" s="56">
        <v>55.5</v>
      </c>
      <c r="E19" s="26">
        <f t="shared" si="0"/>
        <v>0.28894472361809098</v>
      </c>
      <c r="F19" s="7">
        <f t="shared" si="1"/>
        <v>1.5880045939199565</v>
      </c>
      <c r="G19" s="23"/>
      <c r="H19" s="14">
        <f t="shared" si="2"/>
        <v>1.0158800459391997</v>
      </c>
      <c r="I19" s="2">
        <f t="shared" si="3"/>
        <v>0.99904023256507224</v>
      </c>
    </row>
    <row r="20" spans="3:9" x14ac:dyDescent="0.25">
      <c r="C20" s="50">
        <v>551</v>
      </c>
      <c r="D20" s="56" t="s">
        <v>68</v>
      </c>
      <c r="E20" s="7"/>
      <c r="F20" s="7"/>
      <c r="G20" s="23"/>
      <c r="H20" s="14"/>
      <c r="I20" s="2">
        <f t="shared" si="3"/>
        <v>0.99904023256507224</v>
      </c>
    </row>
    <row r="21" spans="3:9" x14ac:dyDescent="0.25">
      <c r="C21" s="50">
        <v>579</v>
      </c>
      <c r="D21" s="56">
        <v>53</v>
      </c>
      <c r="E21" s="26">
        <f t="shared" si="0"/>
        <v>-0.49623115577889393</v>
      </c>
      <c r="F21" s="7">
        <f t="shared" si="1"/>
        <v>-2.988031649049411</v>
      </c>
      <c r="H21" s="14">
        <f t="shared" si="2"/>
        <v>0.97011968350950584</v>
      </c>
      <c r="I21" s="2">
        <f t="shared" si="3"/>
        <v>0.99904023256507224</v>
      </c>
    </row>
    <row r="22" spans="3:9" x14ac:dyDescent="0.25">
      <c r="C22" s="50">
        <v>591</v>
      </c>
      <c r="D22" s="56">
        <v>57</v>
      </c>
      <c r="E22" s="26">
        <f t="shared" si="0"/>
        <v>0.76005025125628189</v>
      </c>
      <c r="F22" s="7">
        <f t="shared" si="1"/>
        <v>4.3336263397015768</v>
      </c>
      <c r="H22" s="14">
        <f t="shared" si="2"/>
        <v>1.0433362633970158</v>
      </c>
      <c r="I22" s="2">
        <f t="shared" si="3"/>
        <v>0.99904023256507224</v>
      </c>
    </row>
    <row r="23" spans="3:9" x14ac:dyDescent="0.25">
      <c r="C23" s="50">
        <v>644</v>
      </c>
      <c r="D23" s="56">
        <v>44</v>
      </c>
      <c r="E23" s="35">
        <f>(D23-$D$3)/$D$4</f>
        <v>-3.3228643216080394</v>
      </c>
      <c r="F23" s="7">
        <f>((D23-D$2)/D$2)*100</f>
        <v>-19.461762123739135</v>
      </c>
      <c r="H23" s="14">
        <f t="shared" si="2"/>
        <v>0.80538237876260865</v>
      </c>
      <c r="I23" s="2">
        <f t="shared" si="3"/>
        <v>0.99904023256507224</v>
      </c>
    </row>
    <row r="24" spans="3:9" x14ac:dyDescent="0.25">
      <c r="C24" s="50">
        <v>689</v>
      </c>
      <c r="D24" s="56">
        <v>53.4</v>
      </c>
      <c r="E24" s="26">
        <f t="shared" ref="E24:E25" si="4">(D24-$D$3)/$D$4</f>
        <v>-0.3706030150753768</v>
      </c>
      <c r="F24" s="7">
        <f t="shared" ref="F24:F25" si="5">((D24-D$2)/D$2)*100</f>
        <v>-2.2558658501743145</v>
      </c>
      <c r="H24" s="14">
        <f t="shared" si="2"/>
        <v>0.97744134149825679</v>
      </c>
      <c r="I24" s="2">
        <f t="shared" si="3"/>
        <v>0.99904023256507224</v>
      </c>
    </row>
    <row r="25" spans="3:9" x14ac:dyDescent="0.25">
      <c r="C25" s="50">
        <v>744</v>
      </c>
      <c r="D25" s="56">
        <v>51.3</v>
      </c>
      <c r="E25" s="26">
        <f t="shared" si="4"/>
        <v>-1.0301507537688446</v>
      </c>
      <c r="F25" s="7">
        <f t="shared" si="5"/>
        <v>-6.0997362942685855</v>
      </c>
      <c r="H25" s="14">
        <f t="shared" si="2"/>
        <v>0.93900263705731424</v>
      </c>
      <c r="I25" s="2">
        <f t="shared" si="3"/>
        <v>0.99904023256507224</v>
      </c>
    </row>
    <row r="26" spans="3:9" x14ac:dyDescent="0.25">
      <c r="C26" s="50">
        <v>881</v>
      </c>
      <c r="D26" s="56">
        <v>62</v>
      </c>
      <c r="E26" s="36">
        <f t="shared" ref="E26:E28" si="6">(D26-$D$3)/$D$4</f>
        <v>2.3304020100502516</v>
      </c>
      <c r="F26" s="7">
        <f t="shared" ref="F26:F28" si="7">((D26-D$2)/D$2)*100</f>
        <v>13.485698825640311</v>
      </c>
      <c r="H26" s="14">
        <f t="shared" ref="H26:H28" si="8">(100+F26)/100</f>
        <v>1.134856988256403</v>
      </c>
      <c r="I26" s="2">
        <f t="shared" si="3"/>
        <v>0.99904023256507224</v>
      </c>
    </row>
    <row r="27" spans="3:9" x14ac:dyDescent="0.25">
      <c r="C27" s="17">
        <v>904</v>
      </c>
      <c r="D27" s="56">
        <v>53</v>
      </c>
      <c r="E27" s="26">
        <f t="shared" si="6"/>
        <v>-0.49623115577889393</v>
      </c>
      <c r="F27" s="7">
        <f t="shared" si="7"/>
        <v>-2.988031649049411</v>
      </c>
      <c r="H27" s="14">
        <f t="shared" si="8"/>
        <v>0.97011968350950584</v>
      </c>
      <c r="I27" s="2">
        <f t="shared" si="3"/>
        <v>0.99904023256507224</v>
      </c>
    </row>
    <row r="28" spans="3:9" x14ac:dyDescent="0.25">
      <c r="C28" s="17">
        <v>928</v>
      </c>
      <c r="D28" s="56">
        <v>57.2</v>
      </c>
      <c r="E28" s="26">
        <f t="shared" si="6"/>
        <v>0.82286432160804157</v>
      </c>
      <c r="F28" s="7">
        <f t="shared" si="7"/>
        <v>4.6997092391391311</v>
      </c>
      <c r="H28" s="14">
        <f t="shared" si="8"/>
        <v>1.0469970923913912</v>
      </c>
      <c r="I28" s="2">
        <f t="shared" si="3"/>
        <v>0.99904023256507224</v>
      </c>
    </row>
    <row r="29" spans="3:9" x14ac:dyDescent="0.25">
      <c r="D29" s="55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2017</Jaar>
    <Ringtest xmlns="eba2475f-4c5c-418a-90c2-2b36802fc485">LABS</Ringtest>
    <DEEL xmlns="08cda046-0f15-45eb-a9d5-77306d3264cd">Deel 3</DEEL>
    <Publicatiedatum xmlns="dda9e79c-c62e-445e-b991-197574827cb3">2021-05-25T07:56:13+00:00</Publicatiedatum>
    <Distributie_x0020_datum xmlns="eba2475f-4c5c-418a-90c2-2b36802fc485">25 januari 2012</Distributie_x0020_datum>
    <PublicURL xmlns="08cda046-0f15-45eb-a9d5-77306d3264cd">https://reflabos.vito.be/ree/LABS_2017-5_Deel3.xlsx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A97C1-7278-4DF2-BB53-93D8B4CEAA15}"/>
</file>

<file path=customXml/itemProps2.xml><?xml version="1.0" encoding="utf-8"?>
<ds:datastoreItem xmlns:ds="http://schemas.openxmlformats.org/officeDocument/2006/customXml" ds:itemID="{4FA7DEE3-D8EC-4D69-8D89-C6BF7BDC40BC}"/>
</file>

<file path=customXml/itemProps3.xml><?xml version="1.0" encoding="utf-8"?>
<ds:datastoreItem xmlns:ds="http://schemas.openxmlformats.org/officeDocument/2006/customXml" ds:itemID="{85A158B0-0037-4D32-8FEE-85665226D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CO stap 3</vt:lpstr>
      <vt:lpstr>CO stap 6</vt:lpstr>
      <vt:lpstr>CO stap 7</vt:lpstr>
      <vt:lpstr>CO stap 8</vt:lpstr>
      <vt:lpstr>SO2 stap 4</vt:lpstr>
      <vt:lpstr>SO2 stap 5</vt:lpstr>
      <vt:lpstr>SO2 stap 7</vt:lpstr>
      <vt:lpstr>SO2 stap 8</vt:lpstr>
      <vt:lpstr>SO2 stap 9</vt:lpstr>
      <vt:lpstr>NOx stap 1</vt:lpstr>
      <vt:lpstr>NOx stap 2</vt:lpstr>
      <vt:lpstr>NOx stap 3</vt:lpstr>
      <vt:lpstr>NOx stap 7</vt:lpstr>
      <vt:lpstr>NOx stap 8</vt:lpstr>
      <vt:lpstr>NOx stap 9</vt:lpstr>
      <vt:lpstr>O2 stap 1</vt:lpstr>
      <vt:lpstr>O2 stap 2</vt:lpstr>
      <vt:lpstr>O2 stap 3</vt:lpstr>
      <vt:lpstr>O2 stap 4</vt:lpstr>
      <vt:lpstr>O2 stap 6</vt:lpstr>
      <vt:lpstr>O2 stap 7</vt:lpstr>
      <vt:lpstr>O2 stap 8</vt:lpstr>
      <vt:lpstr>CO2 stap 7 </vt:lpstr>
      <vt:lpstr>CO2 stap 8</vt:lpstr>
      <vt:lpstr>'CO stap 3'!Print_Area</vt:lpstr>
      <vt:lpstr>'CO stap 6'!Print_Area</vt:lpstr>
      <vt:lpstr>'CO stap 7'!Print_Area</vt:lpstr>
      <vt:lpstr>'CO stap 8'!Print_Area</vt:lpstr>
      <vt:lpstr>'CO2 stap 7 '!Print_Area</vt:lpstr>
      <vt:lpstr>'CO2 stap 8'!Print_Area</vt:lpstr>
      <vt:lpstr>'NOx stap 1'!Print_Area</vt:lpstr>
      <vt:lpstr>'NOx stap 2'!Print_Area</vt:lpstr>
      <vt:lpstr>'NOx stap 3'!Print_Area</vt:lpstr>
      <vt:lpstr>'NOx stap 7'!Print_Area</vt:lpstr>
      <vt:lpstr>'NOx stap 8'!Print_Area</vt:lpstr>
      <vt:lpstr>'NOx stap 9'!Print_Area</vt:lpstr>
      <vt:lpstr>'O2 stap 1'!Print_Area</vt:lpstr>
      <vt:lpstr>'O2 stap 2'!Print_Area</vt:lpstr>
      <vt:lpstr>'O2 stap 3'!Print_Area</vt:lpstr>
      <vt:lpstr>'O2 stap 4'!Print_Area</vt:lpstr>
      <vt:lpstr>'O2 stap 6'!Print_Area</vt:lpstr>
      <vt:lpstr>'O2 stap 7'!Print_Area</vt:lpstr>
      <vt:lpstr>'O2 stap 8'!Print_Area</vt:lpstr>
      <vt:lpstr>'SO2 stap 4'!Print_Area</vt:lpstr>
      <vt:lpstr>'SO2 stap 5'!Print_Area</vt:lpstr>
      <vt:lpstr>'SO2 stap 7'!Print_Area</vt:lpstr>
      <vt:lpstr>'SO2 stap 8'!Print_Area</vt:lpstr>
      <vt:lpstr>'SO2 stap 9'!Print_Area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2017-5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2017-09-26T08:16:34Z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6400</vt:r8>
  </property>
  <property fmtid="{D5CDD505-2E9C-101B-9397-08002B2CF9AE}" pid="4" name="DEEL">
    <vt:lpwstr>Deel 3</vt:lpwstr>
  </property>
</Properties>
</file>