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enst_REE\Ringtesten\E0003 (L15W4) ringtesten LNElucht (LABS)\LABS2018\LABS\5. Rapportering\Eindrapport\bijlagen\Deel 2 - per labo\"/>
    </mc:Choice>
  </mc:AlternateContent>
  <xr:revisionPtr revIDLastSave="0" documentId="10_ncr:100000_{2620733E-A9D9-45D8-9A0D-6CD2DEFB6F6F}" xr6:coauthVersionLast="31" xr6:coauthVersionMax="31" xr10:uidLastSave="{00000000-0000-0000-0000-000000000000}"/>
  <bookViews>
    <workbookView xWindow="0" yWindow="0" windowWidth="28800" windowHeight="12210" tabRatio="828" xr2:uid="{00000000-000D-0000-FFFF-FFFF00000000}"/>
  </bookViews>
  <sheets>
    <sheet name="223" sheetId="6" r:id="rId1"/>
    <sheet name="295" sheetId="7" r:id="rId2"/>
    <sheet name="305" sheetId="19" r:id="rId3"/>
    <sheet name="339" sheetId="13" r:id="rId4"/>
    <sheet name="356" sheetId="21" r:id="rId5"/>
    <sheet name="509" sheetId="8" r:id="rId6"/>
    <sheet name="512" sheetId="16" r:id="rId7"/>
    <sheet name="579" sheetId="15" r:id="rId8"/>
    <sheet name="591" sheetId="12" r:id="rId9"/>
    <sheet name="644" sheetId="4" r:id="rId10"/>
    <sheet name="689" sheetId="5" r:id="rId11"/>
    <sheet name="700" sheetId="18" r:id="rId12"/>
    <sheet name="744" sheetId="14" r:id="rId13"/>
    <sheet name="936" sheetId="20" r:id="rId14"/>
  </sheets>
  <definedNames>
    <definedName name="_xlnm.Print_Titles" localSheetId="0">'223'!$2:$6</definedName>
    <definedName name="_xlnm.Print_Titles" localSheetId="1">'295'!$2:$6</definedName>
    <definedName name="_xlnm.Print_Titles" localSheetId="2">'305'!$1:$5</definedName>
    <definedName name="_xlnm.Print_Titles" localSheetId="3">'339'!$2:$6</definedName>
    <definedName name="_xlnm.Print_Titles" localSheetId="4">'356'!$2:$6</definedName>
    <definedName name="_xlnm.Print_Titles" localSheetId="5">'509'!$2:$6</definedName>
    <definedName name="_xlnm.Print_Titles" localSheetId="6">'512'!$1:$5</definedName>
    <definedName name="_xlnm.Print_Titles" localSheetId="7">'579'!$2:$6</definedName>
    <definedName name="_xlnm.Print_Titles" localSheetId="8">'591'!$2:$6</definedName>
    <definedName name="_xlnm.Print_Titles" localSheetId="9">'644'!$2:$6</definedName>
    <definedName name="_xlnm.Print_Titles" localSheetId="10">'689'!$2:$6</definedName>
    <definedName name="_xlnm.Print_Titles" localSheetId="11">'700'!$2:$6</definedName>
    <definedName name="_xlnm.Print_Titles" localSheetId="12">'744'!$2:$6</definedName>
    <definedName name="_xlnm.Print_Titles" localSheetId="13">'936'!$2:$6</definedName>
  </definedNames>
  <calcPr calcId="179017"/>
</workbook>
</file>

<file path=xl/calcChain.xml><?xml version="1.0" encoding="utf-8"?>
<calcChain xmlns="http://schemas.openxmlformats.org/spreadsheetml/2006/main">
  <c r="J17" i="6" l="1"/>
  <c r="W21" i="14" l="1"/>
  <c r="J23" i="7" l="1"/>
  <c r="J22" i="7"/>
  <c r="J21" i="7"/>
  <c r="J20" i="7"/>
  <c r="J19" i="7"/>
  <c r="J18" i="7"/>
  <c r="J17" i="7"/>
  <c r="J16" i="7"/>
  <c r="J15" i="7"/>
  <c r="J21" i="19"/>
  <c r="J20" i="19"/>
  <c r="J19" i="19"/>
  <c r="J18" i="19"/>
  <c r="J17" i="19"/>
  <c r="J15" i="19"/>
  <c r="J23" i="13"/>
  <c r="J22" i="13"/>
  <c r="J21" i="13"/>
  <c r="J20" i="13"/>
  <c r="J19" i="13"/>
  <c r="J18" i="13"/>
  <c r="J17" i="13"/>
  <c r="J16" i="13"/>
  <c r="J15" i="13"/>
  <c r="J23" i="21"/>
  <c r="J22" i="21"/>
  <c r="J21" i="21"/>
  <c r="J20" i="21"/>
  <c r="J19" i="21"/>
  <c r="J18" i="21"/>
  <c r="J17" i="21"/>
  <c r="J16" i="21"/>
  <c r="J15" i="21"/>
  <c r="J23" i="8"/>
  <c r="J22" i="8"/>
  <c r="J21" i="8"/>
  <c r="J20" i="8"/>
  <c r="J19" i="8"/>
  <c r="J18" i="8"/>
  <c r="J17" i="8"/>
  <c r="J16" i="8"/>
  <c r="J15" i="8"/>
  <c r="J23" i="15"/>
  <c r="J22" i="15"/>
  <c r="J21" i="15"/>
  <c r="J20" i="15"/>
  <c r="J19" i="15"/>
  <c r="J18" i="15"/>
  <c r="J17" i="15"/>
  <c r="J16" i="15"/>
  <c r="J15" i="15"/>
  <c r="J23" i="12"/>
  <c r="J22" i="12"/>
  <c r="J21" i="12"/>
  <c r="J20" i="12"/>
  <c r="J19" i="12"/>
  <c r="J18" i="12"/>
  <c r="J17" i="12"/>
  <c r="J16" i="12"/>
  <c r="J15" i="12"/>
  <c r="J23" i="4"/>
  <c r="J22" i="4"/>
  <c r="J21" i="4"/>
  <c r="J20" i="4"/>
  <c r="J19" i="4"/>
  <c r="J18" i="4"/>
  <c r="J17" i="4"/>
  <c r="J16" i="4"/>
  <c r="J15" i="4"/>
  <c r="J23" i="5"/>
  <c r="J22" i="5"/>
  <c r="J21" i="5"/>
  <c r="J20" i="5"/>
  <c r="J19" i="5"/>
  <c r="J18" i="5"/>
  <c r="J17" i="5"/>
  <c r="J16" i="5"/>
  <c r="J15" i="5"/>
  <c r="J23" i="18"/>
  <c r="J22" i="18"/>
  <c r="J21" i="18"/>
  <c r="J20" i="18"/>
  <c r="J18" i="18"/>
  <c r="J16" i="18"/>
  <c r="J15" i="18"/>
  <c r="J23" i="14"/>
  <c r="J22" i="14"/>
  <c r="J20" i="14"/>
  <c r="J19" i="14"/>
  <c r="J18" i="14"/>
  <c r="J17" i="14"/>
  <c r="J16" i="14"/>
  <c r="J15" i="14"/>
  <c r="J23" i="20"/>
  <c r="J22" i="20"/>
  <c r="J21" i="20"/>
  <c r="J20" i="20"/>
  <c r="J19" i="20"/>
  <c r="J18" i="20"/>
  <c r="J17" i="20"/>
  <c r="J16" i="20"/>
  <c r="J15" i="20"/>
  <c r="J23" i="6"/>
  <c r="J22" i="6"/>
  <c r="J21" i="6"/>
  <c r="J20" i="6"/>
  <c r="J19" i="6"/>
  <c r="J18" i="6"/>
  <c r="J16" i="6"/>
  <c r="J15" i="6"/>
  <c r="J14" i="7"/>
  <c r="J14" i="19"/>
  <c r="J14" i="13"/>
  <c r="J14" i="21"/>
  <c r="J14" i="8"/>
  <c r="J14" i="15"/>
  <c r="J14" i="12"/>
  <c r="J14" i="4"/>
  <c r="J14" i="5"/>
  <c r="J14" i="14"/>
  <c r="J14" i="20"/>
  <c r="J14" i="6"/>
  <c r="H23" i="6" l="1"/>
  <c r="H22" i="6"/>
  <c r="H21" i="6"/>
  <c r="H20" i="6"/>
  <c r="H19" i="6"/>
  <c r="H18" i="6"/>
  <c r="H17" i="6"/>
  <c r="H16" i="6"/>
  <c r="H15" i="6"/>
  <c r="H14" i="6"/>
  <c r="H23" i="7"/>
  <c r="H22" i="7"/>
  <c r="H21" i="7"/>
  <c r="H20" i="7"/>
  <c r="H19" i="7"/>
  <c r="H18" i="7"/>
  <c r="H17" i="7"/>
  <c r="H16" i="7"/>
  <c r="H15" i="7"/>
  <c r="H14" i="7"/>
  <c r="H22" i="19"/>
  <c r="H21" i="19"/>
  <c r="H20" i="19"/>
  <c r="H19" i="19"/>
  <c r="H18" i="19"/>
  <c r="H17" i="19"/>
  <c r="H16" i="19"/>
  <c r="H15" i="19"/>
  <c r="H14" i="19"/>
  <c r="J13" i="19"/>
  <c r="H13" i="19"/>
  <c r="H23" i="13"/>
  <c r="H22" i="13"/>
  <c r="H21" i="13"/>
  <c r="H20" i="13"/>
  <c r="H19" i="13"/>
  <c r="H18" i="13"/>
  <c r="H17" i="13"/>
  <c r="H16" i="13"/>
  <c r="H15" i="13"/>
  <c r="H14" i="13"/>
  <c r="H23" i="21"/>
  <c r="H22" i="21"/>
  <c r="H21" i="21"/>
  <c r="H20" i="21"/>
  <c r="H19" i="21"/>
  <c r="H18" i="21"/>
  <c r="H17" i="21"/>
  <c r="H16" i="21"/>
  <c r="H15" i="21"/>
  <c r="H14" i="21"/>
  <c r="H23" i="8"/>
  <c r="H22" i="8"/>
  <c r="H21" i="8"/>
  <c r="H20" i="8"/>
  <c r="H19" i="8"/>
  <c r="H18" i="8"/>
  <c r="H17" i="8"/>
  <c r="H16" i="8"/>
  <c r="H15" i="8"/>
  <c r="H14" i="8"/>
  <c r="H22" i="16"/>
  <c r="H21" i="16"/>
  <c r="H20" i="16"/>
  <c r="H19" i="16"/>
  <c r="H18" i="16"/>
  <c r="H17" i="16"/>
  <c r="H16" i="16"/>
  <c r="H15" i="16"/>
  <c r="H14" i="16"/>
  <c r="H13" i="16"/>
  <c r="H23" i="15"/>
  <c r="H22" i="15"/>
  <c r="H21" i="15"/>
  <c r="H20" i="15"/>
  <c r="H19" i="15"/>
  <c r="H18" i="15"/>
  <c r="H17" i="15"/>
  <c r="H16" i="15"/>
  <c r="H15" i="15"/>
  <c r="H14" i="15"/>
  <c r="H23" i="12"/>
  <c r="H22" i="12"/>
  <c r="H21" i="12"/>
  <c r="H20" i="12"/>
  <c r="H19" i="12"/>
  <c r="H18" i="12"/>
  <c r="H17" i="12"/>
  <c r="H16" i="12"/>
  <c r="H15" i="12"/>
  <c r="H14" i="12"/>
  <c r="H23" i="4"/>
  <c r="K23" i="4" s="1"/>
  <c r="H22" i="4"/>
  <c r="K22" i="4" s="1"/>
  <c r="H21" i="4"/>
  <c r="K21" i="4" s="1"/>
  <c r="H20" i="4"/>
  <c r="K20" i="4" s="1"/>
  <c r="H19" i="4"/>
  <c r="K19" i="4" s="1"/>
  <c r="H18" i="4"/>
  <c r="K18" i="4" s="1"/>
  <c r="H17" i="4"/>
  <c r="K17" i="4" s="1"/>
  <c r="H16" i="4"/>
  <c r="K16" i="4" s="1"/>
  <c r="H15" i="4"/>
  <c r="K15" i="4" s="1"/>
  <c r="H14" i="4"/>
  <c r="K14" i="4" s="1"/>
  <c r="H23" i="5"/>
  <c r="H22" i="5"/>
  <c r="H21" i="5"/>
  <c r="H20" i="5"/>
  <c r="H19" i="5"/>
  <c r="H18" i="5"/>
  <c r="H17" i="5"/>
  <c r="H16" i="5"/>
  <c r="H15" i="5"/>
  <c r="H14" i="5"/>
  <c r="H23" i="18"/>
  <c r="H22" i="18"/>
  <c r="H21" i="18"/>
  <c r="H20" i="18"/>
  <c r="H19" i="18"/>
  <c r="H18" i="18"/>
  <c r="H17" i="18"/>
  <c r="H16" i="18"/>
  <c r="H15" i="18"/>
  <c r="H14" i="18"/>
  <c r="H23" i="14"/>
  <c r="H22" i="14"/>
  <c r="H21" i="14"/>
  <c r="H20" i="14"/>
  <c r="H19" i="14"/>
  <c r="H18" i="14"/>
  <c r="H17" i="14"/>
  <c r="H16" i="14"/>
  <c r="H15" i="14"/>
  <c r="H14" i="14"/>
  <c r="H23" i="20"/>
  <c r="H22" i="20"/>
  <c r="H21" i="20"/>
  <c r="H20" i="20"/>
  <c r="H19" i="20"/>
  <c r="H18" i="20"/>
  <c r="H17" i="20"/>
  <c r="H16" i="20"/>
  <c r="H15" i="20"/>
  <c r="H14" i="20"/>
  <c r="R23" i="6" l="1"/>
  <c r="R22" i="6"/>
  <c r="R21" i="6"/>
  <c r="R20" i="6"/>
  <c r="R19" i="6"/>
  <c r="R18" i="6"/>
  <c r="R17" i="6"/>
  <c r="W17" i="6" s="1"/>
  <c r="R16" i="6"/>
  <c r="R15" i="6"/>
  <c r="R14" i="6"/>
  <c r="R23" i="7"/>
  <c r="R22" i="7"/>
  <c r="R21" i="7"/>
  <c r="R20" i="7"/>
  <c r="R19" i="7"/>
  <c r="R18" i="7"/>
  <c r="R17" i="7"/>
  <c r="R16" i="7"/>
  <c r="R15" i="7"/>
  <c r="R14" i="7"/>
  <c r="R23" i="13"/>
  <c r="R22" i="13"/>
  <c r="R21" i="13"/>
  <c r="R20" i="13"/>
  <c r="R19" i="13"/>
  <c r="R18" i="13"/>
  <c r="R17" i="13"/>
  <c r="R16" i="13"/>
  <c r="R15" i="13"/>
  <c r="R14" i="13"/>
  <c r="R23" i="21"/>
  <c r="R22" i="21"/>
  <c r="R21" i="21"/>
  <c r="R20" i="21"/>
  <c r="R19" i="21"/>
  <c r="R18" i="21"/>
  <c r="R17" i="21"/>
  <c r="R16" i="21"/>
  <c r="R15" i="21"/>
  <c r="R14" i="21"/>
  <c r="R23" i="8"/>
  <c r="R22" i="8"/>
  <c r="R21" i="8"/>
  <c r="R20" i="8"/>
  <c r="R19" i="8"/>
  <c r="R18" i="8"/>
  <c r="R17" i="8"/>
  <c r="R16" i="8"/>
  <c r="R15" i="8"/>
  <c r="R14" i="8"/>
  <c r="R23" i="15"/>
  <c r="R22" i="15"/>
  <c r="R21" i="15"/>
  <c r="R20" i="15"/>
  <c r="R19" i="15"/>
  <c r="R18" i="15"/>
  <c r="R17" i="15"/>
  <c r="R16" i="15"/>
  <c r="R15" i="15"/>
  <c r="R14" i="15"/>
  <c r="R23" i="12"/>
  <c r="R22" i="12"/>
  <c r="R21" i="12"/>
  <c r="R20" i="12"/>
  <c r="R19" i="12"/>
  <c r="R18" i="12"/>
  <c r="R17" i="12"/>
  <c r="R16" i="12"/>
  <c r="R15" i="12"/>
  <c r="R14" i="12"/>
  <c r="R23" i="4"/>
  <c r="R22" i="4"/>
  <c r="R21" i="4"/>
  <c r="R20" i="4"/>
  <c r="R19" i="4"/>
  <c r="R18" i="4"/>
  <c r="R17" i="4"/>
  <c r="R16" i="4"/>
  <c r="R15" i="4"/>
  <c r="R14" i="4"/>
  <c r="R23" i="5"/>
  <c r="R22" i="5"/>
  <c r="R21" i="5"/>
  <c r="R20" i="5"/>
  <c r="R19" i="5"/>
  <c r="R18" i="5"/>
  <c r="R17" i="5"/>
  <c r="R16" i="5"/>
  <c r="R15" i="5"/>
  <c r="R14" i="5"/>
  <c r="R23" i="18"/>
  <c r="R22" i="18"/>
  <c r="R21" i="18"/>
  <c r="R20" i="18"/>
  <c r="R18" i="18"/>
  <c r="R16" i="18"/>
  <c r="R15" i="18"/>
  <c r="R23" i="14"/>
  <c r="R22" i="14"/>
  <c r="R21" i="14"/>
  <c r="R20" i="14"/>
  <c r="R19" i="14"/>
  <c r="R18" i="14"/>
  <c r="R17" i="14"/>
  <c r="R16" i="14"/>
  <c r="R15" i="14"/>
  <c r="R14" i="14"/>
  <c r="R23" i="20"/>
  <c r="R22" i="20"/>
  <c r="R21" i="20"/>
  <c r="R20" i="20"/>
  <c r="R19" i="20"/>
  <c r="R18" i="20"/>
  <c r="R17" i="20"/>
  <c r="W17" i="20" s="1"/>
  <c r="R16" i="20"/>
  <c r="R15" i="20"/>
  <c r="R14" i="20"/>
  <c r="R14" i="19"/>
  <c r="R15" i="19"/>
  <c r="R17" i="19"/>
  <c r="R18" i="19"/>
  <c r="R19" i="19"/>
  <c r="R20" i="19"/>
  <c r="R21" i="19"/>
  <c r="R13" i="19"/>
</calcChain>
</file>

<file path=xl/sharedStrings.xml><?xml version="1.0" encoding="utf-8"?>
<sst xmlns="http://schemas.openxmlformats.org/spreadsheetml/2006/main" count="2318" uniqueCount="87">
  <si>
    <t>µ</t>
  </si>
  <si>
    <t>Monster</t>
  </si>
  <si>
    <t>Nr.</t>
  </si>
  <si>
    <t>parameter</t>
  </si>
  <si>
    <t>eenheid</t>
  </si>
  <si>
    <t>% Afwijking</t>
  </si>
  <si>
    <t>z-score</t>
  </si>
  <si>
    <t>Labonaam:</t>
  </si>
  <si>
    <t>Labocode:</t>
  </si>
  <si>
    <r>
      <t>σ</t>
    </r>
    <r>
      <rPr>
        <b/>
        <vertAlign val="subscript"/>
        <sz val="11"/>
        <color theme="1"/>
        <rFont val="Calibri"/>
        <family val="2"/>
      </rPr>
      <t>P</t>
    </r>
  </si>
  <si>
    <r>
      <t xml:space="preserve">type </t>
    </r>
    <r>
      <rPr>
        <b/>
        <sz val="11"/>
        <color theme="1"/>
        <rFont val="Calibri"/>
        <family val="2"/>
      </rPr>
      <t>σ</t>
    </r>
    <r>
      <rPr>
        <b/>
        <vertAlign val="subscript"/>
        <sz val="11"/>
        <color theme="1"/>
        <rFont val="Calibri"/>
        <family val="2"/>
        <scheme val="minor"/>
      </rPr>
      <t>P</t>
    </r>
  </si>
  <si>
    <t>Matrix</t>
  </si>
  <si>
    <t>Gerapp. waarde</t>
  </si>
  <si>
    <t xml:space="preserve"> Individueel rapport, bijlage bij rapport :</t>
  </si>
  <si>
    <t>stap 1</t>
  </si>
  <si>
    <t>gas</t>
  </si>
  <si>
    <t>mg/Nm³</t>
  </si>
  <si>
    <t>Referentie-
waarde</t>
  </si>
  <si>
    <t>Versie : 1</t>
  </si>
  <si>
    <t>EVALUATIE TOV REFERENTIEWAARDE</t>
  </si>
  <si>
    <t>INFORMATIEVE STATISTISCHE VERWERKING</t>
  </si>
  <si>
    <t>Wienerberger</t>
  </si>
  <si>
    <t xml:space="preserve">Rapportnr. :  </t>
  </si>
  <si>
    <t>Chloorbenzeen</t>
  </si>
  <si>
    <t>Tetrahydrofuraan</t>
  </si>
  <si>
    <t>Propanol</t>
  </si>
  <si>
    <t>2</t>
  </si>
  <si>
    <t>8</t>
  </si>
  <si>
    <t>13</t>
  </si>
  <si>
    <t>19</t>
  </si>
  <si>
    <t>21</t>
  </si>
  <si>
    <t>28</t>
  </si>
  <si>
    <t>34</t>
  </si>
  <si>
    <t>35</t>
  </si>
  <si>
    <t>38</t>
  </si>
  <si>
    <t>39</t>
  </si>
  <si>
    <t>Isopropenylbenzeen (alfa-methylstyreen)</t>
  </si>
  <si>
    <t>Tetrachloormethaan</t>
  </si>
  <si>
    <t>2-chloorpropaan</t>
  </si>
  <si>
    <t>Methylacetaat</t>
  </si>
  <si>
    <t>2,6-dimethylheptaan-4-on</t>
  </si>
  <si>
    <t>Di-n-buthylether</t>
  </si>
  <si>
    <t>Ethanol</t>
  </si>
  <si>
    <t>KW3</t>
  </si>
  <si>
    <t>115</t>
  </si>
  <si>
    <t>78,3</t>
  </si>
  <si>
    <t>29,9</t>
  </si>
  <si>
    <t>120</t>
  </si>
  <si>
    <t>108</t>
  </si>
  <si>
    <t>74,8</t>
  </si>
  <si>
    <t>-</t>
  </si>
  <si>
    <t>4</t>
  </si>
  <si>
    <t>102</t>
  </si>
  <si>
    <t>127</t>
  </si>
  <si>
    <t>140</t>
  </si>
  <si>
    <t>71,09</t>
  </si>
  <si>
    <t>81,45</t>
  </si>
  <si>
    <t>30,51</t>
  </si>
  <si>
    <t>61,02</t>
  </si>
  <si>
    <t>133,7</t>
  </si>
  <si>
    <t>122</t>
  </si>
  <si>
    <t>111,9</t>
  </si>
  <si>
    <t>76,27</t>
  </si>
  <si>
    <t>137,3</t>
  </si>
  <si>
    <t>152,5</t>
  </si>
  <si>
    <t>67,48</t>
  </si>
  <si>
    <t>75,12</t>
  </si>
  <si>
    <t>7,474</t>
  </si>
  <si>
    <t>28,05</t>
  </si>
  <si>
    <t>4,352</t>
  </si>
  <si>
    <t>57,09</t>
  </si>
  <si>
    <t>17,39</t>
  </si>
  <si>
    <t>121,7</t>
  </si>
  <si>
    <t>17,48</t>
  </si>
  <si>
    <t>110,2</t>
  </si>
  <si>
    <t>21,25</t>
  </si>
  <si>
    <t>102,5</t>
  </si>
  <si>
    <t>12,04</t>
  </si>
  <si>
    <t>70,17</t>
  </si>
  <si>
    <t>12,9</t>
  </si>
  <si>
    <t>117,9</t>
  </si>
  <si>
    <t>14,41</t>
  </si>
  <si>
    <t>142,6</t>
  </si>
  <si>
    <t>12,8</t>
  </si>
  <si>
    <t>FAIL</t>
  </si>
  <si>
    <t>&lt;15</t>
  </si>
  <si>
    <t>Rapportnr. :  2018-MRG-R-1780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</si>
</sst>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-* #,##0.00\ _B_F_-;\-* #,##0.00\ _B_F_-;_-* &quot;-&quot;??\ _B_F_-;_-@_-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0"/>
      <name val="Times New Roman"/>
      <family val="1"/>
    </font>
    <font>
      <b/>
      <vertAlign val="subscript"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FFA50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2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</cellStyleXfs>
  <cellXfs count="110">
    <xf numFmtId="0" fontId="0" fillId="0" borderId="0" xfId="0"/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5" fillId="0" borderId="0" xfId="16" applyFill="1" applyBorder="1" applyAlignment="1" applyProtection="1">
      <protection hidden="1"/>
    </xf>
    <xf numFmtId="0" fontId="7" fillId="3" borderId="14" xfId="0" applyFont="1" applyFill="1" applyBorder="1" applyAlignment="1" applyProtection="1">
      <alignment horizontal="center"/>
      <protection hidden="1"/>
    </xf>
    <xf numFmtId="0" fontId="7" fillId="3" borderId="15" xfId="0" applyFont="1" applyFill="1" applyBorder="1" applyAlignment="1" applyProtection="1">
      <alignment horizontal="center"/>
      <protection hidden="1"/>
    </xf>
    <xf numFmtId="0" fontId="7" fillId="3" borderId="16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1" fillId="3" borderId="20" xfId="0" applyFont="1" applyFill="1" applyBorder="1" applyAlignment="1" applyProtection="1">
      <alignment horizontal="left"/>
      <protection hidden="1"/>
    </xf>
    <xf numFmtId="0" fontId="11" fillId="3" borderId="0" xfId="0" applyFont="1" applyFill="1" applyBorder="1" applyAlignment="1" applyProtection="1">
      <alignment horizontal="left"/>
      <protection hidden="1"/>
    </xf>
    <xf numFmtId="14" fontId="14" fillId="3" borderId="0" xfId="0" applyNumberFormat="1" applyFont="1" applyFill="1" applyBorder="1" applyAlignment="1" applyProtection="1">
      <alignment horizontal="left"/>
      <protection hidden="1"/>
    </xf>
    <xf numFmtId="0" fontId="11" fillId="3" borderId="21" xfId="0" applyFont="1" applyFill="1" applyBorder="1" applyAlignment="1" applyProtection="1">
      <alignment horizontal="left"/>
      <protection hidden="1"/>
    </xf>
    <xf numFmtId="0" fontId="11" fillId="0" borderId="0" xfId="0" applyFont="1" applyAlignment="1" applyProtection="1">
      <alignment horizontal="left"/>
      <protection hidden="1"/>
    </xf>
    <xf numFmtId="0" fontId="11" fillId="3" borderId="17" xfId="0" applyFont="1" applyFill="1" applyBorder="1" applyAlignment="1" applyProtection="1">
      <alignment horizontal="left"/>
      <protection hidden="1"/>
    </xf>
    <xf numFmtId="0" fontId="11" fillId="3" borderId="18" xfId="0" applyFont="1" applyFill="1" applyBorder="1" applyAlignment="1" applyProtection="1">
      <alignment horizontal="left"/>
      <protection hidden="1"/>
    </xf>
    <xf numFmtId="0" fontId="11" fillId="3" borderId="19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1" xfId="0" applyFill="1" applyBorder="1" applyProtection="1">
      <protection hidden="1"/>
    </xf>
    <xf numFmtId="0" fontId="13" fillId="0" borderId="12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12" xfId="0" applyFill="1" applyBorder="1" applyProtection="1">
      <protection hidden="1"/>
    </xf>
    <xf numFmtId="0" fontId="13" fillId="0" borderId="12" xfId="0" applyFont="1" applyFill="1" applyBorder="1" applyAlignment="1" applyProtection="1">
      <alignment horizontal="left"/>
      <protection hidden="1"/>
    </xf>
    <xf numFmtId="0" fontId="0" fillId="0" borderId="13" xfId="0" applyFill="1" applyBorder="1" applyProtection="1">
      <protection hidden="1"/>
    </xf>
    <xf numFmtId="0" fontId="0" fillId="0" borderId="0" xfId="0" applyFill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2" borderId="2" xfId="0" applyNumberFormat="1" applyFont="1" applyFill="1" applyBorder="1" applyAlignment="1" applyProtection="1">
      <alignment horizontal="center" vertical="center"/>
      <protection hidden="1"/>
    </xf>
    <xf numFmtId="49" fontId="0" fillId="0" borderId="6" xfId="0" applyNumberFormat="1" applyFill="1" applyBorder="1" applyProtection="1">
      <protection hidden="1"/>
    </xf>
    <xf numFmtId="49" fontId="0" fillId="0" borderId="24" xfId="0" applyNumberFormat="1" applyFill="1" applyBorder="1" applyAlignment="1" applyProtection="1">
      <alignment horizontal="center"/>
      <protection hidden="1"/>
    </xf>
    <xf numFmtId="49" fontId="0" fillId="0" borderId="7" xfId="0" applyNumberFormat="1" applyFont="1" applyFill="1" applyBorder="1" applyAlignment="1" applyProtection="1">
      <alignment horizontal="center"/>
      <protection hidden="1"/>
    </xf>
    <xf numFmtId="49" fontId="0" fillId="0" borderId="7" xfId="0" applyNumberFormat="1" applyFont="1" applyFill="1" applyBorder="1" applyAlignment="1" applyProtection="1">
      <alignment horizontal="left"/>
      <protection hidden="1"/>
    </xf>
    <xf numFmtId="49" fontId="0" fillId="0" borderId="4" xfId="0" applyNumberFormat="1" applyFont="1" applyFill="1" applyBorder="1" applyAlignment="1" applyProtection="1">
      <alignment horizontal="center"/>
      <protection hidden="1"/>
    </xf>
    <xf numFmtId="49" fontId="0" fillId="0" borderId="5" xfId="0" applyNumberFormat="1" applyFont="1" applyFill="1" applyBorder="1" applyAlignment="1" applyProtection="1">
      <alignment horizontal="center"/>
      <protection hidden="1"/>
    </xf>
    <xf numFmtId="49" fontId="0" fillId="0" borderId="7" xfId="0" applyNumberFormat="1" applyFill="1" applyBorder="1" applyAlignment="1" applyProtection="1">
      <alignment horizontal="center"/>
      <protection hidden="1"/>
    </xf>
    <xf numFmtId="49" fontId="0" fillId="0" borderId="22" xfId="0" applyNumberFormat="1" applyFont="1" applyFill="1" applyBorder="1" applyAlignment="1" applyProtection="1">
      <alignment horizontal="center"/>
      <protection hidden="1"/>
    </xf>
    <xf numFmtId="0" fontId="0" fillId="0" borderId="7" xfId="0" applyFont="1" applyFill="1" applyBorder="1" applyAlignment="1" applyProtection="1">
      <alignment horizontal="left"/>
      <protection hidden="1"/>
    </xf>
    <xf numFmtId="2" fontId="0" fillId="0" borderId="7" xfId="0" applyNumberFormat="1" applyFont="1" applyFill="1" applyBorder="1" applyAlignment="1" applyProtection="1">
      <alignment horizontal="center"/>
      <protection hidden="1"/>
    </xf>
    <xf numFmtId="49" fontId="0" fillId="0" borderId="7" xfId="0" applyNumberFormat="1" applyFont="1" applyFill="1" applyBorder="1" applyAlignment="1" applyProtection="1">
      <alignment horizontal="center" wrapText="1"/>
      <protection hidden="1"/>
    </xf>
    <xf numFmtId="1" fontId="0" fillId="0" borderId="24" xfId="0" applyNumberFormat="1" applyFont="1" applyFill="1" applyBorder="1" applyAlignment="1" applyProtection="1">
      <alignment horizontal="center"/>
      <protection hidden="1"/>
    </xf>
    <xf numFmtId="49" fontId="15" fillId="5" borderId="22" xfId="0" applyNumberFormat="1" applyFont="1" applyFill="1" applyBorder="1" applyAlignment="1" applyProtection="1">
      <alignment horizontal="center"/>
      <protection hidden="1"/>
    </xf>
    <xf numFmtId="165" fontId="0" fillId="0" borderId="7" xfId="0" applyNumberFormat="1" applyFont="1" applyFill="1" applyBorder="1" applyAlignment="1" applyProtection="1">
      <alignment horizontal="center"/>
      <protection hidden="1"/>
    </xf>
    <xf numFmtId="49" fontId="0" fillId="0" borderId="6" xfId="0" applyNumberFormat="1" applyFill="1" applyBorder="1" applyAlignment="1" applyProtection="1">
      <alignment wrapText="1"/>
      <protection hidden="1"/>
    </xf>
    <xf numFmtId="49" fontId="0" fillId="0" borderId="24" xfId="0" applyNumberFormat="1" applyFill="1" applyBorder="1" applyAlignment="1" applyProtection="1">
      <alignment horizontal="center" wrapText="1"/>
      <protection hidden="1"/>
    </xf>
    <xf numFmtId="0" fontId="0" fillId="0" borderId="7" xfId="0" applyFont="1" applyFill="1" applyBorder="1" applyAlignment="1" applyProtection="1">
      <alignment horizontal="left" wrapText="1"/>
      <protection hidden="1"/>
    </xf>
    <xf numFmtId="0" fontId="0" fillId="0" borderId="0" xfId="0" applyAlignment="1" applyProtection="1">
      <alignment wrapText="1"/>
      <protection hidden="1"/>
    </xf>
    <xf numFmtId="49" fontId="0" fillId="0" borderId="7" xfId="0" applyNumberFormat="1" applyFill="1" applyBorder="1" applyAlignment="1" applyProtection="1">
      <alignment horizontal="center" wrapText="1"/>
      <protection hidden="1"/>
    </xf>
    <xf numFmtId="1" fontId="0" fillId="0" borderId="7" xfId="0" applyNumberFormat="1" applyFont="1" applyFill="1" applyBorder="1" applyAlignment="1" applyProtection="1">
      <alignment horizontal="center"/>
      <protection hidden="1"/>
    </xf>
    <xf numFmtId="49" fontId="0" fillId="0" borderId="8" xfId="0" applyNumberFormat="1" applyFill="1" applyBorder="1" applyProtection="1">
      <protection hidden="1"/>
    </xf>
    <xf numFmtId="49" fontId="0" fillId="0" borderId="25" xfId="0" applyNumberFormat="1" applyFill="1" applyBorder="1" applyAlignment="1" applyProtection="1">
      <alignment horizontal="center"/>
      <protection hidden="1"/>
    </xf>
    <xf numFmtId="49" fontId="0" fillId="0" borderId="9" xfId="0" applyNumberFormat="1" applyFont="1" applyFill="1" applyBorder="1" applyAlignment="1" applyProtection="1">
      <alignment horizontal="center"/>
      <protection hidden="1"/>
    </xf>
    <xf numFmtId="49" fontId="0" fillId="0" borderId="9" xfId="0" applyNumberFormat="1" applyFont="1" applyFill="1" applyBorder="1" applyAlignment="1" applyProtection="1">
      <alignment horizontal="left"/>
      <protection hidden="1"/>
    </xf>
    <xf numFmtId="2" fontId="0" fillId="0" borderId="9" xfId="0" applyNumberFormat="1" applyFont="1" applyFill="1" applyBorder="1" applyAlignment="1" applyProtection="1">
      <alignment horizontal="center"/>
      <protection hidden="1"/>
    </xf>
    <xf numFmtId="1" fontId="0" fillId="0" borderId="25" xfId="0" applyNumberFormat="1" applyFont="1" applyFill="1" applyBorder="1" applyAlignment="1" applyProtection="1">
      <alignment horizontal="center"/>
      <protection hidden="1"/>
    </xf>
    <xf numFmtId="49" fontId="15" fillId="5" borderId="10" xfId="0" applyNumberFormat="1" applyFont="1" applyFill="1" applyBorder="1" applyAlignment="1" applyProtection="1">
      <alignment horizontal="center"/>
      <protection hidden="1"/>
    </xf>
    <xf numFmtId="49" fontId="0" fillId="0" borderId="9" xfId="0" applyNumberFormat="1" applyFill="1" applyBorder="1" applyAlignment="1" applyProtection="1">
      <alignment horizontal="center"/>
      <protection hidden="1"/>
    </xf>
    <xf numFmtId="1" fontId="0" fillId="0" borderId="9" xfId="0" applyNumberFormat="1" applyFont="1" applyFill="1" applyBorder="1" applyAlignment="1" applyProtection="1">
      <alignment horizontal="center"/>
      <protection hidden="1"/>
    </xf>
    <xf numFmtId="49" fontId="0" fillId="0" borderId="6" xfId="0" applyNumberFormat="1" applyFont="1" applyFill="1" applyBorder="1" applyAlignment="1" applyProtection="1">
      <alignment horizontal="center"/>
      <protection hidden="1"/>
    </xf>
    <xf numFmtId="49" fontId="0" fillId="0" borderId="6" xfId="0" applyNumberFormat="1" applyFont="1" applyFill="1" applyBorder="1" applyAlignment="1" applyProtection="1">
      <alignment horizontal="center" wrapText="1"/>
      <protection hidden="1"/>
    </xf>
    <xf numFmtId="49" fontId="0" fillId="6" borderId="22" xfId="0" applyNumberFormat="1" applyFont="1" applyFill="1" applyBorder="1" applyAlignment="1" applyProtection="1">
      <alignment horizontal="center"/>
      <protection hidden="1"/>
    </xf>
    <xf numFmtId="49" fontId="12" fillId="4" borderId="22" xfId="0" applyNumberFormat="1" applyFont="1" applyFill="1" applyBorder="1" applyAlignment="1" applyProtection="1">
      <alignment horizontal="center"/>
      <protection hidden="1"/>
    </xf>
    <xf numFmtId="2" fontId="12" fillId="4" borderId="22" xfId="0" applyNumberFormat="1" applyFont="1" applyFill="1" applyBorder="1" applyAlignment="1" applyProtection="1">
      <alignment horizontal="center"/>
      <protection hidden="1"/>
    </xf>
    <xf numFmtId="49" fontId="0" fillId="0" borderId="8" xfId="0" applyNumberFormat="1" applyFont="1" applyFill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49" fontId="12" fillId="4" borderId="10" xfId="0" applyNumberFormat="1" applyFont="1" applyFill="1" applyBorder="1" applyAlignment="1" applyProtection="1">
      <alignment horizontal="center"/>
      <protection hidden="1"/>
    </xf>
    <xf numFmtId="49" fontId="13" fillId="0" borderId="6" xfId="0" applyNumberFormat="1" applyFont="1" applyFill="1" applyBorder="1" applyProtection="1">
      <protection hidden="1"/>
    </xf>
    <xf numFmtId="49" fontId="13" fillId="0" borderId="24" xfId="0" applyNumberFormat="1" applyFont="1" applyFill="1" applyBorder="1" applyAlignment="1" applyProtection="1">
      <alignment horizontal="center"/>
      <protection hidden="1"/>
    </xf>
    <xf numFmtId="49" fontId="13" fillId="0" borderId="7" xfId="0" applyNumberFormat="1" applyFont="1" applyFill="1" applyBorder="1" applyAlignment="1" applyProtection="1">
      <alignment horizontal="center"/>
      <protection hidden="1"/>
    </xf>
    <xf numFmtId="49" fontId="13" fillId="0" borderId="6" xfId="0" applyNumberFormat="1" applyFont="1" applyFill="1" applyBorder="1" applyAlignment="1" applyProtection="1">
      <alignment wrapText="1"/>
      <protection hidden="1"/>
    </xf>
    <xf numFmtId="49" fontId="13" fillId="0" borderId="24" xfId="0" applyNumberFormat="1" applyFont="1" applyFill="1" applyBorder="1" applyAlignment="1" applyProtection="1">
      <alignment horizontal="center" wrapText="1"/>
      <protection hidden="1"/>
    </xf>
    <xf numFmtId="49" fontId="13" fillId="0" borderId="7" xfId="0" applyNumberFormat="1" applyFont="1" applyFill="1" applyBorder="1" applyAlignment="1" applyProtection="1">
      <alignment horizontal="center" wrapText="1"/>
      <protection hidden="1"/>
    </xf>
    <xf numFmtId="49" fontId="13" fillId="0" borderId="8" xfId="0" applyNumberFormat="1" applyFont="1" applyFill="1" applyBorder="1" applyProtection="1">
      <protection hidden="1"/>
    </xf>
    <xf numFmtId="49" fontId="13" fillId="0" borderId="25" xfId="0" applyNumberFormat="1" applyFont="1" applyFill="1" applyBorder="1" applyAlignment="1" applyProtection="1">
      <alignment horizontal="center"/>
      <protection hidden="1"/>
    </xf>
    <xf numFmtId="49" fontId="13" fillId="0" borderId="9" xfId="0" applyNumberFormat="1" applyFont="1" applyFill="1" applyBorder="1" applyAlignment="1" applyProtection="1">
      <alignment horizontal="center"/>
      <protection hidden="1"/>
    </xf>
    <xf numFmtId="2" fontId="15" fillId="5" borderId="22" xfId="0" applyNumberFormat="1" applyFont="1" applyFill="1" applyBorder="1" applyAlignment="1" applyProtection="1">
      <alignment horizontal="center"/>
      <protection hidden="1"/>
    </xf>
    <xf numFmtId="165" fontId="0" fillId="0" borderId="7" xfId="0" applyNumberFormat="1" applyFont="1" applyFill="1" applyBorder="1" applyAlignment="1" applyProtection="1">
      <alignment horizontal="center" wrapText="1"/>
      <protection hidden="1"/>
    </xf>
    <xf numFmtId="2" fontId="15" fillId="5" borderId="10" xfId="0" applyNumberFormat="1" applyFont="1" applyFill="1" applyBorder="1" applyAlignment="1" applyProtection="1">
      <alignment horizontal="center"/>
      <protection hidden="1"/>
    </xf>
    <xf numFmtId="49" fontId="0" fillId="6" borderId="10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49" fontId="0" fillId="0" borderId="29" xfId="0" applyNumberFormat="1" applyFill="1" applyBorder="1" applyProtection="1">
      <protection hidden="1"/>
    </xf>
    <xf numFmtId="49" fontId="0" fillId="0" borderId="30" xfId="0" applyNumberFormat="1" applyFill="1" applyBorder="1" applyAlignment="1" applyProtection="1">
      <alignment horizontal="center"/>
      <protection hidden="1"/>
    </xf>
    <xf numFmtId="49" fontId="0" fillId="0" borderId="4" xfId="0" applyNumberFormat="1" applyFont="1" applyFill="1" applyBorder="1" applyAlignment="1" applyProtection="1">
      <alignment horizontal="left"/>
      <protection hidden="1"/>
    </xf>
    <xf numFmtId="49" fontId="0" fillId="0" borderId="4" xfId="0" applyNumberFormat="1" applyFill="1" applyBorder="1" applyAlignment="1" applyProtection="1">
      <alignment horizontal="center"/>
      <protection hidden="1"/>
    </xf>
    <xf numFmtId="49" fontId="0" fillId="0" borderId="22" xfId="0" applyNumberFormat="1" applyFont="1" applyFill="1" applyBorder="1" applyAlignment="1" applyProtection="1">
      <alignment horizontal="center" wrapText="1"/>
      <protection hidden="1"/>
    </xf>
    <xf numFmtId="49" fontId="0" fillId="0" borderId="10" xfId="0" applyNumberFormat="1" applyFont="1" applyFill="1" applyBorder="1" applyAlignment="1" applyProtection="1">
      <alignment horizontal="center"/>
      <protection hidden="1"/>
    </xf>
    <xf numFmtId="0" fontId="2" fillId="2" borderId="26" xfId="0" applyFont="1" applyFill="1" applyBorder="1" applyAlignment="1" applyProtection="1">
      <alignment vertical="center"/>
      <protection hidden="1"/>
    </xf>
    <xf numFmtId="0" fontId="2" fillId="2" borderId="26" xfId="0" applyFont="1" applyFill="1" applyBorder="1" applyAlignment="1" applyProtection="1">
      <alignment horizontal="center" vertical="center"/>
      <protection hidden="1"/>
    </xf>
    <xf numFmtId="49" fontId="0" fillId="0" borderId="31" xfId="0" applyNumberFormat="1" applyFill="1" applyBorder="1" applyProtection="1">
      <protection hidden="1"/>
    </xf>
    <xf numFmtId="49" fontId="0" fillId="0" borderId="31" xfId="0" applyNumberFormat="1" applyFill="1" applyBorder="1" applyAlignment="1" applyProtection="1">
      <alignment horizontal="center"/>
      <protection hidden="1"/>
    </xf>
    <xf numFmtId="49" fontId="0" fillId="0" borderId="27" xfId="0" applyNumberFormat="1" applyFill="1" applyBorder="1" applyProtection="1">
      <protection hidden="1"/>
    </xf>
    <xf numFmtId="49" fontId="0" fillId="0" borderId="27" xfId="0" applyNumberFormat="1" applyFill="1" applyBorder="1" applyAlignment="1" applyProtection="1">
      <alignment horizontal="center"/>
      <protection hidden="1"/>
    </xf>
    <xf numFmtId="9" fontId="0" fillId="0" borderId="24" xfId="0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Protection="1">
      <protection hidden="1"/>
    </xf>
    <xf numFmtId="49" fontId="0" fillId="0" borderId="27" xfId="0" applyNumberFormat="1" applyFill="1" applyBorder="1" applyAlignment="1" applyProtection="1">
      <alignment wrapText="1"/>
      <protection hidden="1"/>
    </xf>
    <xf numFmtId="49" fontId="0" fillId="0" borderId="27" xfId="0" applyNumberFormat="1" applyFill="1" applyBorder="1" applyAlignment="1" applyProtection="1">
      <alignment horizontal="center" wrapText="1"/>
      <protection hidden="1"/>
    </xf>
    <xf numFmtId="49" fontId="0" fillId="0" borderId="28" xfId="0" applyNumberFormat="1" applyFill="1" applyBorder="1" applyProtection="1">
      <protection hidden="1"/>
    </xf>
    <xf numFmtId="49" fontId="0" fillId="0" borderId="28" xfId="0" applyNumberFormat="1" applyFill="1" applyBorder="1" applyAlignment="1" applyProtection="1">
      <alignment horizontal="center"/>
      <protection hidden="1"/>
    </xf>
    <xf numFmtId="165" fontId="0" fillId="0" borderId="9" xfId="0" applyNumberFormat="1" applyFont="1" applyFill="1" applyBorder="1" applyAlignment="1" applyProtection="1">
      <alignment horizontal="center"/>
      <protection hidden="1"/>
    </xf>
    <xf numFmtId="2" fontId="0" fillId="4" borderId="10" xfId="0" applyNumberFormat="1" applyFont="1" applyFill="1" applyBorder="1" applyAlignment="1" applyProtection="1">
      <alignment horizontal="center"/>
      <protection hidden="1"/>
    </xf>
  </cellXfs>
  <cellStyles count="120">
    <cellStyle name="Comma 2" xfId="1" xr:uid="{00000000-0005-0000-0000-000000000000}"/>
    <cellStyle name="Comma 2 2" xfId="9" xr:uid="{00000000-0005-0000-0000-000001000000}"/>
    <cellStyle name="Hyperlink" xfId="16" builtinId="8"/>
    <cellStyle name="Hyperlink 2" xfId="4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0" xr:uid="{00000000-0005-0000-0000-000007000000}"/>
    <cellStyle name="Normal 13" xfId="21" xr:uid="{00000000-0005-0000-0000-000008000000}"/>
    <cellStyle name="Normal 14" xfId="22" xr:uid="{00000000-0005-0000-0000-000009000000}"/>
    <cellStyle name="Normal 15" xfId="23" xr:uid="{00000000-0005-0000-0000-00000A000000}"/>
    <cellStyle name="Normal 16" xfId="24" xr:uid="{00000000-0005-0000-0000-00000B000000}"/>
    <cellStyle name="Normal 17" xfId="25" xr:uid="{00000000-0005-0000-0000-00000C000000}"/>
    <cellStyle name="Normal 18" xfId="26" xr:uid="{00000000-0005-0000-0000-00000D000000}"/>
    <cellStyle name="Normal 19" xfId="27" xr:uid="{00000000-0005-0000-0000-00000E000000}"/>
    <cellStyle name="Normal 2" xfId="2" xr:uid="{00000000-0005-0000-0000-00000F000000}"/>
    <cellStyle name="Normal 2 2" xfId="5" xr:uid="{00000000-0005-0000-0000-000010000000}"/>
    <cellStyle name="Normal 2 2 2" xfId="8" xr:uid="{00000000-0005-0000-0000-000011000000}"/>
    <cellStyle name="Normal 2 2 3" xfId="17" xr:uid="{00000000-0005-0000-0000-000012000000}"/>
    <cellStyle name="Normal 20" xfId="28" xr:uid="{00000000-0005-0000-0000-000013000000}"/>
    <cellStyle name="Normal 22" xfId="29" xr:uid="{00000000-0005-0000-0000-000014000000}"/>
    <cellStyle name="Normal 23" xfId="30" xr:uid="{00000000-0005-0000-0000-000015000000}"/>
    <cellStyle name="Normal 24" xfId="31" xr:uid="{00000000-0005-0000-0000-000016000000}"/>
    <cellStyle name="Normal 25" xfId="32" xr:uid="{00000000-0005-0000-0000-000017000000}"/>
    <cellStyle name="Normal 27" xfId="33" xr:uid="{00000000-0005-0000-0000-000018000000}"/>
    <cellStyle name="Normal 28" xfId="34" xr:uid="{00000000-0005-0000-0000-000019000000}"/>
    <cellStyle name="Normal 29" xfId="35" xr:uid="{00000000-0005-0000-0000-00001A000000}"/>
    <cellStyle name="Normal 3" xfId="3" xr:uid="{00000000-0005-0000-0000-00001B000000}"/>
    <cellStyle name="Normal 3 2" xfId="6" xr:uid="{00000000-0005-0000-0000-00001C000000}"/>
    <cellStyle name="Normal 3 2 2" xfId="36" xr:uid="{00000000-0005-0000-0000-00001D000000}"/>
    <cellStyle name="Normal 3 3" xfId="11" xr:uid="{00000000-0005-0000-0000-00001E000000}"/>
    <cellStyle name="Normal 30" xfId="37" xr:uid="{00000000-0005-0000-0000-00001F000000}"/>
    <cellStyle name="Normal 31" xfId="38" xr:uid="{00000000-0005-0000-0000-000020000000}"/>
    <cellStyle name="Normal 32" xfId="39" xr:uid="{00000000-0005-0000-0000-000021000000}"/>
    <cellStyle name="Normal 33" xfId="40" xr:uid="{00000000-0005-0000-0000-000022000000}"/>
    <cellStyle name="Normal 34" xfId="41" xr:uid="{00000000-0005-0000-0000-000023000000}"/>
    <cellStyle name="Normal 35" xfId="42" xr:uid="{00000000-0005-0000-0000-000024000000}"/>
    <cellStyle name="Normal 36" xfId="43" xr:uid="{00000000-0005-0000-0000-000025000000}"/>
    <cellStyle name="Normal 37" xfId="44" xr:uid="{00000000-0005-0000-0000-000026000000}"/>
    <cellStyle name="Normal 38" xfId="45" xr:uid="{00000000-0005-0000-0000-000027000000}"/>
    <cellStyle name="Normal 39" xfId="46" xr:uid="{00000000-0005-0000-0000-000028000000}"/>
    <cellStyle name="Normal 4" xfId="12" xr:uid="{00000000-0005-0000-0000-000029000000}"/>
    <cellStyle name="Normal 4 2" xfId="47" xr:uid="{00000000-0005-0000-0000-00002A000000}"/>
    <cellStyle name="Normal 40" xfId="48" xr:uid="{00000000-0005-0000-0000-00002B000000}"/>
    <cellStyle name="Normal 41" xfId="49" xr:uid="{00000000-0005-0000-0000-00002C000000}"/>
    <cellStyle name="Normal 42" xfId="50" xr:uid="{00000000-0005-0000-0000-00002D000000}"/>
    <cellStyle name="Normal 43" xfId="51" xr:uid="{00000000-0005-0000-0000-00002E000000}"/>
    <cellStyle name="Normal 44" xfId="52" xr:uid="{00000000-0005-0000-0000-00002F000000}"/>
    <cellStyle name="Normal 45" xfId="53" xr:uid="{00000000-0005-0000-0000-000030000000}"/>
    <cellStyle name="Normal 46" xfId="54" xr:uid="{00000000-0005-0000-0000-000031000000}"/>
    <cellStyle name="Normal 47" xfId="55" xr:uid="{00000000-0005-0000-0000-000032000000}"/>
    <cellStyle name="Normal 48" xfId="56" xr:uid="{00000000-0005-0000-0000-000033000000}"/>
    <cellStyle name="Normal 49" xfId="57" xr:uid="{00000000-0005-0000-0000-000034000000}"/>
    <cellStyle name="Normal 5" xfId="10" xr:uid="{00000000-0005-0000-0000-000035000000}"/>
    <cellStyle name="Normal 5 2" xfId="15" xr:uid="{00000000-0005-0000-0000-000036000000}"/>
    <cellStyle name="Normal 5 3" xfId="118" xr:uid="{00000000-0005-0000-0000-000037000000}"/>
    <cellStyle name="Normal 5 3 2" xfId="119" xr:uid="{00000000-0005-0000-0000-000038000000}"/>
    <cellStyle name="Normal 50" xfId="58" xr:uid="{00000000-0005-0000-0000-000039000000}"/>
    <cellStyle name="Normal 51" xfId="59" xr:uid="{00000000-0005-0000-0000-00003A000000}"/>
    <cellStyle name="Normal 52" xfId="60" xr:uid="{00000000-0005-0000-0000-00003B000000}"/>
    <cellStyle name="Normal 53" xfId="61" xr:uid="{00000000-0005-0000-0000-00003C000000}"/>
    <cellStyle name="Normal 54" xfId="62" xr:uid="{00000000-0005-0000-0000-00003D000000}"/>
    <cellStyle name="Normal 55" xfId="63" xr:uid="{00000000-0005-0000-0000-00003E000000}"/>
    <cellStyle name="Normal 6" xfId="64" xr:uid="{00000000-0005-0000-0000-00003F000000}"/>
    <cellStyle name="Normal 7" xfId="65" xr:uid="{00000000-0005-0000-0000-000040000000}"/>
    <cellStyle name="Normal 8" xfId="66" xr:uid="{00000000-0005-0000-0000-000041000000}"/>
    <cellStyle name="Normal 9" xfId="67" xr:uid="{00000000-0005-0000-0000-000042000000}"/>
    <cellStyle name="Percent 10" xfId="68" xr:uid="{00000000-0005-0000-0000-000043000000}"/>
    <cellStyle name="Percent 11" xfId="69" xr:uid="{00000000-0005-0000-0000-000044000000}"/>
    <cellStyle name="Percent 12" xfId="70" xr:uid="{00000000-0005-0000-0000-000045000000}"/>
    <cellStyle name="Percent 13" xfId="71" xr:uid="{00000000-0005-0000-0000-000046000000}"/>
    <cellStyle name="Percent 14" xfId="72" xr:uid="{00000000-0005-0000-0000-000047000000}"/>
    <cellStyle name="Percent 15" xfId="73" xr:uid="{00000000-0005-0000-0000-000048000000}"/>
    <cellStyle name="Percent 16" xfId="74" xr:uid="{00000000-0005-0000-0000-000049000000}"/>
    <cellStyle name="Percent 17" xfId="75" xr:uid="{00000000-0005-0000-0000-00004A000000}"/>
    <cellStyle name="Percent 18" xfId="76" xr:uid="{00000000-0005-0000-0000-00004B000000}"/>
    <cellStyle name="Percent 19" xfId="77" xr:uid="{00000000-0005-0000-0000-00004C000000}"/>
    <cellStyle name="Percent 2" xfId="7" xr:uid="{00000000-0005-0000-0000-00004D000000}"/>
    <cellStyle name="Percent 2 2" xfId="117" xr:uid="{00000000-0005-0000-0000-00004E000000}"/>
    <cellStyle name="Percent 20" xfId="78" xr:uid="{00000000-0005-0000-0000-00004F000000}"/>
    <cellStyle name="Percent 21" xfId="79" xr:uid="{00000000-0005-0000-0000-000050000000}"/>
    <cellStyle name="Percent 22" xfId="80" xr:uid="{00000000-0005-0000-0000-000051000000}"/>
    <cellStyle name="Percent 23" xfId="81" xr:uid="{00000000-0005-0000-0000-000052000000}"/>
    <cellStyle name="Percent 24" xfId="82" xr:uid="{00000000-0005-0000-0000-000053000000}"/>
    <cellStyle name="Percent 27" xfId="83" xr:uid="{00000000-0005-0000-0000-000054000000}"/>
    <cellStyle name="Percent 28" xfId="84" xr:uid="{00000000-0005-0000-0000-000055000000}"/>
    <cellStyle name="Percent 29" xfId="85" xr:uid="{00000000-0005-0000-0000-000056000000}"/>
    <cellStyle name="Percent 3" xfId="13" xr:uid="{00000000-0005-0000-0000-000057000000}"/>
    <cellStyle name="Percent 30" xfId="86" xr:uid="{00000000-0005-0000-0000-000058000000}"/>
    <cellStyle name="Percent 31" xfId="87" xr:uid="{00000000-0005-0000-0000-000059000000}"/>
    <cellStyle name="Percent 32" xfId="88" xr:uid="{00000000-0005-0000-0000-00005A000000}"/>
    <cellStyle name="Percent 33" xfId="89" xr:uid="{00000000-0005-0000-0000-00005B000000}"/>
    <cellStyle name="Percent 34" xfId="90" xr:uid="{00000000-0005-0000-0000-00005C000000}"/>
    <cellStyle name="Percent 35" xfId="91" xr:uid="{00000000-0005-0000-0000-00005D000000}"/>
    <cellStyle name="Percent 36" xfId="92" xr:uid="{00000000-0005-0000-0000-00005E000000}"/>
    <cellStyle name="Percent 37" xfId="93" xr:uid="{00000000-0005-0000-0000-00005F000000}"/>
    <cellStyle name="Percent 38" xfId="94" xr:uid="{00000000-0005-0000-0000-000060000000}"/>
    <cellStyle name="Percent 39" xfId="95" xr:uid="{00000000-0005-0000-0000-000061000000}"/>
    <cellStyle name="Percent 4" xfId="96" xr:uid="{00000000-0005-0000-0000-000062000000}"/>
    <cellStyle name="Percent 40" xfId="97" xr:uid="{00000000-0005-0000-0000-000063000000}"/>
    <cellStyle name="Percent 41" xfId="98" xr:uid="{00000000-0005-0000-0000-000064000000}"/>
    <cellStyle name="Percent 42" xfId="99" xr:uid="{00000000-0005-0000-0000-000065000000}"/>
    <cellStyle name="Percent 43" xfId="100" xr:uid="{00000000-0005-0000-0000-000066000000}"/>
    <cellStyle name="Percent 44" xfId="101" xr:uid="{00000000-0005-0000-0000-000067000000}"/>
    <cellStyle name="Percent 45" xfId="102" xr:uid="{00000000-0005-0000-0000-000068000000}"/>
    <cellStyle name="Percent 46" xfId="103" xr:uid="{00000000-0005-0000-0000-000069000000}"/>
    <cellStyle name="Percent 47" xfId="104" xr:uid="{00000000-0005-0000-0000-00006A000000}"/>
    <cellStyle name="Percent 48" xfId="105" xr:uid="{00000000-0005-0000-0000-00006B000000}"/>
    <cellStyle name="Percent 49" xfId="106" xr:uid="{00000000-0005-0000-0000-00006C000000}"/>
    <cellStyle name="Percent 5" xfId="107" xr:uid="{00000000-0005-0000-0000-00006D000000}"/>
    <cellStyle name="Percent 50" xfId="108" xr:uid="{00000000-0005-0000-0000-00006E000000}"/>
    <cellStyle name="Percent 51" xfId="109" xr:uid="{00000000-0005-0000-0000-00006F000000}"/>
    <cellStyle name="Percent 52" xfId="110" xr:uid="{00000000-0005-0000-0000-000070000000}"/>
    <cellStyle name="Percent 53" xfId="111" xr:uid="{00000000-0005-0000-0000-000071000000}"/>
    <cellStyle name="Percent 54" xfId="112" xr:uid="{00000000-0005-0000-0000-000072000000}"/>
    <cellStyle name="Percent 6" xfId="113" xr:uid="{00000000-0005-0000-0000-000073000000}"/>
    <cellStyle name="Percent 7" xfId="114" xr:uid="{00000000-0005-0000-0000-000074000000}"/>
    <cellStyle name="Percent 8" xfId="115" xr:uid="{00000000-0005-0000-0000-000075000000}"/>
    <cellStyle name="Percent 9" xfId="116" xr:uid="{00000000-0005-0000-0000-000076000000}"/>
    <cellStyle name="Standaard_PCBBEREK-I014-WHO" xfId="14" xr:uid="{00000000-0005-0000-0000-00007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3"/>
  <sheetViews>
    <sheetView tabSelected="1" topLeftCell="A2" zoomScale="80" zoomScaleNormal="80" zoomScalePageLayoutView="85" workbookViewId="0">
      <selection activeCell="D37" sqref="D37"/>
    </sheetView>
  </sheetViews>
  <sheetFormatPr defaultRowHeight="15" x14ac:dyDescent="0.25"/>
  <cols>
    <col min="1" max="1" width="11" style="7" customWidth="1"/>
    <col min="2" max="2" width="11.5703125" style="16" customWidth="1"/>
    <col min="3" max="3" width="7.140625" style="16" customWidth="1"/>
    <col min="4" max="4" width="47" style="7" bestFit="1" customWidth="1"/>
    <col min="5" max="5" width="12.42578125" style="7" customWidth="1"/>
    <col min="6" max="6" width="12.28515625" style="7" customWidth="1"/>
    <col min="7" max="7" width="11.28515625" style="7" bestFit="1" customWidth="1"/>
    <col min="8" max="8" width="8" style="7" customWidth="1"/>
    <col min="9" max="9" width="9.5703125" style="7" customWidth="1"/>
    <col min="10" max="10" width="13.28515625" style="7" customWidth="1"/>
    <col min="11" max="11" width="9" style="7" customWidth="1"/>
    <col min="12" max="12" width="6.5703125" style="7" customWidth="1"/>
    <col min="13" max="13" width="9.140625" style="7"/>
    <col min="14" max="14" width="9.42578125" style="7" bestFit="1" customWidth="1"/>
    <col min="15" max="15" width="9.140625" style="7"/>
    <col min="16" max="16" width="47" style="7" bestFit="1" customWidth="1"/>
    <col min="17" max="17" width="9.140625" style="7"/>
    <col min="18" max="18" width="11.7109375" style="7" customWidth="1"/>
    <col min="19" max="21" width="9.140625" style="7"/>
    <col min="22" max="22" width="11.7109375" style="7" bestFit="1" customWidth="1"/>
    <col min="23" max="16384" width="9.140625" style="7"/>
  </cols>
  <sheetData>
    <row r="1" spans="1:23" s="1" customFormat="1" ht="15.75" hidden="1" thickBot="1" x14ac:dyDescent="0.3">
      <c r="B1" s="2"/>
      <c r="C1" s="2"/>
      <c r="D1" s="3"/>
      <c r="K1" s="2"/>
    </row>
    <row r="2" spans="1:23" ht="19.5" thickTop="1" x14ac:dyDescent="0.3">
      <c r="A2" s="4" t="s">
        <v>13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23" s="12" customFormat="1" ht="12.75" x14ac:dyDescent="0.2">
      <c r="A3" s="8"/>
      <c r="B3" s="9"/>
      <c r="C3" s="9"/>
      <c r="D3" s="10">
        <v>43280</v>
      </c>
      <c r="E3" s="9"/>
      <c r="F3" s="9"/>
      <c r="G3" s="9"/>
      <c r="H3" s="9" t="s">
        <v>86</v>
      </c>
      <c r="I3" s="9"/>
      <c r="J3" s="9"/>
      <c r="K3" s="11" t="s">
        <v>18</v>
      </c>
    </row>
    <row r="4" spans="1:23" s="12" customFormat="1" ht="13.5" thickBot="1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23" ht="16.5" thickTop="1" thickBot="1" x14ac:dyDescent="0.3"/>
    <row r="6" spans="1:23" s="23" customFormat="1" ht="16.5" thickTop="1" thickBot="1" x14ac:dyDescent="0.3">
      <c r="A6" s="17" t="s">
        <v>8</v>
      </c>
      <c r="B6" s="18">
        <v>223</v>
      </c>
      <c r="C6" s="19"/>
      <c r="D6" s="20"/>
      <c r="E6" s="20"/>
      <c r="F6" s="21"/>
      <c r="G6" s="20"/>
      <c r="H6" s="20"/>
      <c r="I6" s="20"/>
      <c r="J6" s="20"/>
      <c r="K6" s="22"/>
    </row>
    <row r="7" spans="1:23" ht="16.5" thickTop="1" thickBot="1" x14ac:dyDescent="0.3">
      <c r="A7" s="24"/>
      <c r="B7" s="25"/>
      <c r="C7" s="26"/>
      <c r="D7" s="24"/>
      <c r="E7" s="24"/>
      <c r="F7" s="25"/>
      <c r="G7" s="24"/>
      <c r="H7" s="24"/>
      <c r="I7" s="24"/>
      <c r="J7" s="24"/>
      <c r="K7" s="24"/>
    </row>
    <row r="8" spans="1:23" ht="16.5" thickTop="1" thickBot="1" x14ac:dyDescent="0.3">
      <c r="A8" s="27" t="s">
        <v>19</v>
      </c>
      <c r="B8" s="28"/>
      <c r="C8" s="28"/>
      <c r="D8" s="28"/>
      <c r="E8" s="28"/>
      <c r="F8" s="28"/>
      <c r="G8" s="28"/>
      <c r="H8" s="28"/>
      <c r="I8" s="28"/>
      <c r="J8" s="28"/>
      <c r="K8" s="29"/>
      <c r="L8" s="27" t="s">
        <v>20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9"/>
    </row>
    <row r="9" spans="1:23" ht="15.75" thickTop="1" x14ac:dyDescent="0.25">
      <c r="A9" s="1"/>
    </row>
    <row r="10" spans="1:23" ht="15.75" thickBot="1" x14ac:dyDescent="0.3"/>
    <row r="11" spans="1:23" s="37" customFormat="1" ht="30.75" thickBot="1" x14ac:dyDescent="0.3">
      <c r="A11" s="30" t="s">
        <v>1</v>
      </c>
      <c r="B11" s="31" t="s">
        <v>11</v>
      </c>
      <c r="C11" s="32" t="s">
        <v>2</v>
      </c>
      <c r="D11" s="32" t="s">
        <v>3</v>
      </c>
      <c r="E11" s="32" t="s">
        <v>4</v>
      </c>
      <c r="F11" s="33" t="s">
        <v>12</v>
      </c>
      <c r="G11" s="34" t="s">
        <v>17</v>
      </c>
      <c r="H11" s="35" t="s">
        <v>9</v>
      </c>
      <c r="I11" s="32" t="s">
        <v>10</v>
      </c>
      <c r="J11" s="32" t="s">
        <v>5</v>
      </c>
      <c r="K11" s="36" t="s">
        <v>6</v>
      </c>
      <c r="L11" s="7"/>
      <c r="M11" s="30" t="s">
        <v>1</v>
      </c>
      <c r="N11" s="32" t="s">
        <v>11</v>
      </c>
      <c r="O11" s="32" t="s">
        <v>2</v>
      </c>
      <c r="P11" s="32" t="s">
        <v>3</v>
      </c>
      <c r="Q11" s="32" t="s">
        <v>4</v>
      </c>
      <c r="R11" s="33" t="s">
        <v>12</v>
      </c>
      <c r="S11" s="38" t="s">
        <v>0</v>
      </c>
      <c r="T11" s="35" t="s">
        <v>9</v>
      </c>
      <c r="U11" s="32" t="s">
        <v>10</v>
      </c>
      <c r="V11" s="32" t="s">
        <v>5</v>
      </c>
      <c r="W11" s="36" t="s">
        <v>6</v>
      </c>
    </row>
    <row r="12" spans="1:23" x14ac:dyDescent="0.25">
      <c r="A12" s="39"/>
      <c r="B12" s="40"/>
      <c r="C12" s="41"/>
      <c r="D12" s="42"/>
      <c r="E12" s="43"/>
      <c r="F12" s="43"/>
      <c r="G12" s="43"/>
      <c r="H12" s="43"/>
      <c r="I12" s="43"/>
      <c r="J12" s="41"/>
      <c r="K12" s="44"/>
      <c r="M12" s="39"/>
      <c r="N12" s="45"/>
      <c r="O12" s="41"/>
      <c r="P12" s="42"/>
      <c r="Q12" s="43"/>
      <c r="R12" s="43"/>
      <c r="S12" s="43"/>
      <c r="T12" s="43"/>
      <c r="U12" s="43"/>
      <c r="V12" s="41"/>
      <c r="W12" s="44"/>
    </row>
    <row r="13" spans="1:23" x14ac:dyDescent="0.25">
      <c r="A13" s="39"/>
      <c r="B13" s="40"/>
      <c r="C13" s="41"/>
      <c r="D13" s="42"/>
      <c r="E13" s="41"/>
      <c r="F13" s="41"/>
      <c r="G13" s="41"/>
      <c r="H13" s="41"/>
      <c r="I13" s="41"/>
      <c r="J13" s="41"/>
      <c r="K13" s="46"/>
      <c r="M13" s="39"/>
      <c r="N13" s="45"/>
      <c r="O13" s="41"/>
      <c r="P13" s="42"/>
      <c r="Q13" s="41"/>
      <c r="R13" s="41"/>
      <c r="S13" s="41"/>
      <c r="T13" s="41"/>
      <c r="U13" s="41"/>
      <c r="V13" s="41"/>
      <c r="W13" s="46"/>
    </row>
    <row r="14" spans="1:23" x14ac:dyDescent="0.25">
      <c r="A14" s="39" t="s">
        <v>14</v>
      </c>
      <c r="B14" s="40" t="s">
        <v>15</v>
      </c>
      <c r="C14" s="41" t="s">
        <v>26</v>
      </c>
      <c r="D14" s="47" t="s">
        <v>36</v>
      </c>
      <c r="E14" s="41" t="s">
        <v>16</v>
      </c>
      <c r="F14" s="41">
        <v>79.099999999999994</v>
      </c>
      <c r="G14" s="41" t="s">
        <v>55</v>
      </c>
      <c r="H14" s="48">
        <f>G14*0.1</f>
        <v>7.1090000000000009</v>
      </c>
      <c r="I14" s="49">
        <v>4</v>
      </c>
      <c r="J14" s="50">
        <f>((F14-G14)/G14)*100</f>
        <v>11.267407511604995</v>
      </c>
      <c r="K14" s="51">
        <v>1.1299999999999999</v>
      </c>
      <c r="M14" s="39" t="s">
        <v>14</v>
      </c>
      <c r="N14" s="45" t="s">
        <v>15</v>
      </c>
      <c r="O14" s="68" t="s">
        <v>26</v>
      </c>
      <c r="P14" s="47" t="s">
        <v>36</v>
      </c>
      <c r="Q14" s="41" t="s">
        <v>16</v>
      </c>
      <c r="R14" s="52">
        <f>F14</f>
        <v>79.099999999999994</v>
      </c>
      <c r="S14" s="41" t="s">
        <v>65</v>
      </c>
      <c r="T14" s="41" t="s">
        <v>28</v>
      </c>
      <c r="U14" s="41">
        <v>1</v>
      </c>
      <c r="V14" s="41">
        <v>17</v>
      </c>
      <c r="W14" s="51">
        <v>0.89</v>
      </c>
    </row>
    <row r="15" spans="1:23" s="56" customFormat="1" x14ac:dyDescent="0.25">
      <c r="A15" s="53" t="s">
        <v>14</v>
      </c>
      <c r="B15" s="54" t="s">
        <v>15</v>
      </c>
      <c r="C15" s="49" t="s">
        <v>27</v>
      </c>
      <c r="D15" s="55" t="s">
        <v>23</v>
      </c>
      <c r="E15" s="49" t="s">
        <v>16</v>
      </c>
      <c r="F15" s="49">
        <v>75.7</v>
      </c>
      <c r="G15" s="41" t="s">
        <v>56</v>
      </c>
      <c r="H15" s="48">
        <f t="shared" ref="H15:H23" si="0">G15*0.1</f>
        <v>8.1450000000000014</v>
      </c>
      <c r="I15" s="49">
        <v>4</v>
      </c>
      <c r="J15" s="50">
        <f t="shared" ref="J15:J23" si="1">((F15-G15)/G15)*100</f>
        <v>-7.0595457335788829</v>
      </c>
      <c r="K15" s="51">
        <v>-0.71</v>
      </c>
      <c r="M15" s="53" t="s">
        <v>14</v>
      </c>
      <c r="N15" s="57" t="s">
        <v>15</v>
      </c>
      <c r="O15" s="69" t="s">
        <v>27</v>
      </c>
      <c r="P15" s="55" t="s">
        <v>23</v>
      </c>
      <c r="Q15" s="49" t="s">
        <v>16</v>
      </c>
      <c r="R15" s="52">
        <f t="shared" ref="R15:R23" si="2">F15</f>
        <v>75.7</v>
      </c>
      <c r="S15" s="49" t="s">
        <v>66</v>
      </c>
      <c r="T15" s="49" t="s">
        <v>67</v>
      </c>
      <c r="U15" s="49">
        <v>1</v>
      </c>
      <c r="V15" s="41">
        <v>1</v>
      </c>
      <c r="W15" s="51">
        <v>0.08</v>
      </c>
    </row>
    <row r="16" spans="1:23" x14ac:dyDescent="0.25">
      <c r="A16" s="39" t="s">
        <v>14</v>
      </c>
      <c r="B16" s="40" t="s">
        <v>15</v>
      </c>
      <c r="C16" s="41" t="s">
        <v>28</v>
      </c>
      <c r="D16" s="47" t="s">
        <v>37</v>
      </c>
      <c r="E16" s="41" t="s">
        <v>16</v>
      </c>
      <c r="F16" s="41">
        <v>23.5</v>
      </c>
      <c r="G16" s="41" t="s">
        <v>57</v>
      </c>
      <c r="H16" s="48">
        <f t="shared" si="0"/>
        <v>3.0510000000000002</v>
      </c>
      <c r="I16" s="41">
        <v>4</v>
      </c>
      <c r="J16" s="50">
        <f t="shared" si="1"/>
        <v>-22.976073418551298</v>
      </c>
      <c r="K16" s="70">
        <v>-2.2999999999999998</v>
      </c>
      <c r="M16" s="39" t="s">
        <v>14</v>
      </c>
      <c r="N16" s="45" t="s">
        <v>15</v>
      </c>
      <c r="O16" s="68" t="s">
        <v>28</v>
      </c>
      <c r="P16" s="47" t="s">
        <v>37</v>
      </c>
      <c r="Q16" s="41" t="s">
        <v>16</v>
      </c>
      <c r="R16" s="52">
        <f t="shared" si="2"/>
        <v>23.5</v>
      </c>
      <c r="S16" s="41" t="s">
        <v>68</v>
      </c>
      <c r="T16" s="41" t="s">
        <v>69</v>
      </c>
      <c r="U16" s="41">
        <v>1</v>
      </c>
      <c r="V16" s="41">
        <v>-16</v>
      </c>
      <c r="W16" s="51">
        <v>-1.05</v>
      </c>
    </row>
    <row r="17" spans="1:23" x14ac:dyDescent="0.25">
      <c r="A17" s="39" t="s">
        <v>14</v>
      </c>
      <c r="B17" s="40" t="s">
        <v>15</v>
      </c>
      <c r="C17" s="41" t="s">
        <v>29</v>
      </c>
      <c r="D17" s="47" t="s">
        <v>38</v>
      </c>
      <c r="E17" s="41" t="s">
        <v>16</v>
      </c>
      <c r="F17" s="41">
        <v>128</v>
      </c>
      <c r="G17" s="41" t="s">
        <v>58</v>
      </c>
      <c r="H17" s="48">
        <f t="shared" si="0"/>
        <v>6.1020000000000003</v>
      </c>
      <c r="I17" s="41">
        <v>4</v>
      </c>
      <c r="J17" s="50">
        <f t="shared" si="1"/>
        <v>109.76728941330708</v>
      </c>
      <c r="K17" s="71">
        <v>10.98</v>
      </c>
      <c r="M17" s="39" t="s">
        <v>14</v>
      </c>
      <c r="N17" s="45" t="s">
        <v>15</v>
      </c>
      <c r="O17" s="68" t="s">
        <v>29</v>
      </c>
      <c r="P17" s="47" t="s">
        <v>38</v>
      </c>
      <c r="Q17" s="41" t="s">
        <v>16</v>
      </c>
      <c r="R17" s="58">
        <f t="shared" si="2"/>
        <v>128</v>
      </c>
      <c r="S17" s="41" t="s">
        <v>70</v>
      </c>
      <c r="T17" s="41" t="s">
        <v>71</v>
      </c>
      <c r="U17" s="41">
        <v>1</v>
      </c>
      <c r="V17" s="41">
        <v>124</v>
      </c>
      <c r="W17" s="72">
        <f>(R17-S17)/T17</f>
        <v>4.0776308223116731</v>
      </c>
    </row>
    <row r="18" spans="1:23" x14ac:dyDescent="0.25">
      <c r="A18" s="39" t="s">
        <v>14</v>
      </c>
      <c r="B18" s="40" t="s">
        <v>15</v>
      </c>
      <c r="C18" s="41" t="s">
        <v>30</v>
      </c>
      <c r="D18" s="47" t="s">
        <v>39</v>
      </c>
      <c r="E18" s="41" t="s">
        <v>16</v>
      </c>
      <c r="F18" s="41">
        <v>127</v>
      </c>
      <c r="G18" s="41" t="s">
        <v>59</v>
      </c>
      <c r="H18" s="48">
        <f t="shared" si="0"/>
        <v>13.37</v>
      </c>
      <c r="I18" s="41">
        <v>4</v>
      </c>
      <c r="J18" s="50">
        <f t="shared" si="1"/>
        <v>-5.0112191473447938</v>
      </c>
      <c r="K18" s="51">
        <v>-0.5</v>
      </c>
      <c r="M18" s="39" t="s">
        <v>14</v>
      </c>
      <c r="N18" s="45" t="s">
        <v>15</v>
      </c>
      <c r="O18" s="68" t="s">
        <v>30</v>
      </c>
      <c r="P18" s="47" t="s">
        <v>39</v>
      </c>
      <c r="Q18" s="41" t="s">
        <v>16</v>
      </c>
      <c r="R18" s="58">
        <f t="shared" si="2"/>
        <v>127</v>
      </c>
      <c r="S18" s="41" t="s">
        <v>72</v>
      </c>
      <c r="T18" s="41" t="s">
        <v>73</v>
      </c>
      <c r="U18" s="41">
        <v>1</v>
      </c>
      <c r="V18" s="41">
        <v>4</v>
      </c>
      <c r="W18" s="51">
        <v>0.3</v>
      </c>
    </row>
    <row r="19" spans="1:23" x14ac:dyDescent="0.25">
      <c r="A19" s="39" t="s">
        <v>14</v>
      </c>
      <c r="B19" s="40" t="s">
        <v>15</v>
      </c>
      <c r="C19" s="41" t="s">
        <v>31</v>
      </c>
      <c r="D19" s="47" t="s">
        <v>40</v>
      </c>
      <c r="E19" s="41" t="s">
        <v>16</v>
      </c>
      <c r="F19" s="41">
        <v>124</v>
      </c>
      <c r="G19" s="41" t="s">
        <v>60</v>
      </c>
      <c r="H19" s="48">
        <f t="shared" si="0"/>
        <v>12.200000000000001</v>
      </c>
      <c r="I19" s="41">
        <v>4</v>
      </c>
      <c r="J19" s="50">
        <f t="shared" si="1"/>
        <v>1.639344262295082</v>
      </c>
      <c r="K19" s="51">
        <v>0.16</v>
      </c>
      <c r="M19" s="39" t="s">
        <v>14</v>
      </c>
      <c r="N19" s="45" t="s">
        <v>15</v>
      </c>
      <c r="O19" s="68" t="s">
        <v>31</v>
      </c>
      <c r="P19" s="47" t="s">
        <v>40</v>
      </c>
      <c r="Q19" s="41" t="s">
        <v>16</v>
      </c>
      <c r="R19" s="58">
        <f t="shared" si="2"/>
        <v>124</v>
      </c>
      <c r="S19" s="41" t="s">
        <v>74</v>
      </c>
      <c r="T19" s="41" t="s">
        <v>75</v>
      </c>
      <c r="U19" s="41">
        <v>1</v>
      </c>
      <c r="V19" s="41">
        <v>13</v>
      </c>
      <c r="W19" s="51">
        <v>0.65</v>
      </c>
    </row>
    <row r="20" spans="1:23" x14ac:dyDescent="0.25">
      <c r="A20" s="39" t="s">
        <v>14</v>
      </c>
      <c r="B20" s="40" t="s">
        <v>15</v>
      </c>
      <c r="C20" s="41" t="s">
        <v>32</v>
      </c>
      <c r="D20" s="47" t="s">
        <v>24</v>
      </c>
      <c r="E20" s="41" t="s">
        <v>16</v>
      </c>
      <c r="F20" s="41">
        <v>106</v>
      </c>
      <c r="G20" s="41" t="s">
        <v>61</v>
      </c>
      <c r="H20" s="48">
        <f t="shared" si="0"/>
        <v>11.190000000000001</v>
      </c>
      <c r="I20" s="41">
        <v>4</v>
      </c>
      <c r="J20" s="50">
        <f t="shared" si="1"/>
        <v>-5.2725647899910681</v>
      </c>
      <c r="K20" s="51">
        <v>-0.53</v>
      </c>
      <c r="M20" s="39" t="s">
        <v>14</v>
      </c>
      <c r="N20" s="45" t="s">
        <v>15</v>
      </c>
      <c r="O20" s="68" t="s">
        <v>32</v>
      </c>
      <c r="P20" s="47" t="s">
        <v>24</v>
      </c>
      <c r="Q20" s="41" t="s">
        <v>16</v>
      </c>
      <c r="R20" s="58">
        <f t="shared" si="2"/>
        <v>106</v>
      </c>
      <c r="S20" s="41" t="s">
        <v>76</v>
      </c>
      <c r="T20" s="41" t="s">
        <v>77</v>
      </c>
      <c r="U20" s="41">
        <v>1</v>
      </c>
      <c r="V20" s="41">
        <v>3</v>
      </c>
      <c r="W20" s="51">
        <v>0.28999999999999998</v>
      </c>
    </row>
    <row r="21" spans="1:23" x14ac:dyDescent="0.25">
      <c r="A21" s="39" t="s">
        <v>14</v>
      </c>
      <c r="B21" s="40" t="s">
        <v>15</v>
      </c>
      <c r="C21" s="41" t="s">
        <v>33</v>
      </c>
      <c r="D21" s="47" t="s">
        <v>41</v>
      </c>
      <c r="E21" s="41" t="s">
        <v>16</v>
      </c>
      <c r="F21" s="41">
        <v>75.7</v>
      </c>
      <c r="G21" s="41" t="s">
        <v>62</v>
      </c>
      <c r="H21" s="48">
        <f t="shared" si="0"/>
        <v>7.6269999999999998</v>
      </c>
      <c r="I21" s="41">
        <v>4</v>
      </c>
      <c r="J21" s="50">
        <f t="shared" si="1"/>
        <v>-0.74734495869934858</v>
      </c>
      <c r="K21" s="51">
        <v>-7.0000000000000007E-2</v>
      </c>
      <c r="M21" s="39" t="s">
        <v>14</v>
      </c>
      <c r="N21" s="45" t="s">
        <v>15</v>
      </c>
      <c r="O21" s="68" t="s">
        <v>33</v>
      </c>
      <c r="P21" s="47" t="s">
        <v>41</v>
      </c>
      <c r="Q21" s="41" t="s">
        <v>16</v>
      </c>
      <c r="R21" s="52">
        <f t="shared" si="2"/>
        <v>75.7</v>
      </c>
      <c r="S21" s="41" t="s">
        <v>78</v>
      </c>
      <c r="T21" s="41" t="s">
        <v>79</v>
      </c>
      <c r="U21" s="41">
        <v>1</v>
      </c>
      <c r="V21" s="41">
        <v>8</v>
      </c>
      <c r="W21" s="51">
        <v>0.56999999999999995</v>
      </c>
    </row>
    <row r="22" spans="1:23" x14ac:dyDescent="0.25">
      <c r="A22" s="39" t="s">
        <v>14</v>
      </c>
      <c r="B22" s="40" t="s">
        <v>15</v>
      </c>
      <c r="C22" s="41" t="s">
        <v>34</v>
      </c>
      <c r="D22" s="47" t="s">
        <v>42</v>
      </c>
      <c r="E22" s="41" t="s">
        <v>16</v>
      </c>
      <c r="F22" s="41">
        <v>133</v>
      </c>
      <c r="G22" s="41" t="s">
        <v>63</v>
      </c>
      <c r="H22" s="48">
        <f t="shared" si="0"/>
        <v>13.730000000000002</v>
      </c>
      <c r="I22" s="41">
        <v>4</v>
      </c>
      <c r="J22" s="50">
        <f t="shared" si="1"/>
        <v>-3.1318281136198189</v>
      </c>
      <c r="K22" s="51">
        <v>-0.31</v>
      </c>
      <c r="M22" s="39" t="s">
        <v>14</v>
      </c>
      <c r="N22" s="45" t="s">
        <v>15</v>
      </c>
      <c r="O22" s="68" t="s">
        <v>34</v>
      </c>
      <c r="P22" s="47" t="s">
        <v>42</v>
      </c>
      <c r="Q22" s="41" t="s">
        <v>16</v>
      </c>
      <c r="R22" s="58">
        <f t="shared" si="2"/>
        <v>133</v>
      </c>
      <c r="S22" s="41" t="s">
        <v>80</v>
      </c>
      <c r="T22" s="41" t="s">
        <v>81</v>
      </c>
      <c r="U22" s="41">
        <v>1</v>
      </c>
      <c r="V22" s="41">
        <v>13</v>
      </c>
      <c r="W22" s="51">
        <v>1.05</v>
      </c>
    </row>
    <row r="23" spans="1:23" ht="15.75" thickBot="1" x14ac:dyDescent="0.3">
      <c r="A23" s="59" t="s">
        <v>14</v>
      </c>
      <c r="B23" s="60" t="s">
        <v>15</v>
      </c>
      <c r="C23" s="61" t="s">
        <v>35</v>
      </c>
      <c r="D23" s="62" t="s">
        <v>25</v>
      </c>
      <c r="E23" s="61" t="s">
        <v>16</v>
      </c>
      <c r="F23" s="61">
        <v>154</v>
      </c>
      <c r="G23" s="61" t="s">
        <v>64</v>
      </c>
      <c r="H23" s="63">
        <f t="shared" si="0"/>
        <v>15.25</v>
      </c>
      <c r="I23" s="61">
        <v>4</v>
      </c>
      <c r="J23" s="64">
        <f t="shared" si="1"/>
        <v>0.98360655737704927</v>
      </c>
      <c r="K23" s="65">
        <v>0.1</v>
      </c>
      <c r="M23" s="59" t="s">
        <v>14</v>
      </c>
      <c r="N23" s="66" t="s">
        <v>15</v>
      </c>
      <c r="O23" s="73" t="s">
        <v>35</v>
      </c>
      <c r="P23" s="62" t="s">
        <v>25</v>
      </c>
      <c r="Q23" s="61" t="s">
        <v>16</v>
      </c>
      <c r="R23" s="67">
        <f t="shared" si="2"/>
        <v>154</v>
      </c>
      <c r="S23" s="61" t="s">
        <v>82</v>
      </c>
      <c r="T23" s="61" t="s">
        <v>83</v>
      </c>
      <c r="U23" s="61">
        <v>1</v>
      </c>
      <c r="V23" s="61">
        <v>8</v>
      </c>
      <c r="W23" s="65">
        <v>0.89</v>
      </c>
    </row>
  </sheetData>
  <sheetProtection algorithmName="SHA-512" hashValue="W2hr1MYvI7xIJ8hLAz1M0WTmh664cjd41JKoVeuS4hI2OFm5xnY5u43aY+fBHuCX29IYlFc3LGGW7Q9Kz+MdVw==" saltValue="qAVxMdEaLBJ5bfzzLGjkfw==" spinCount="100000" sheet="1" objects="1" scenarios="1"/>
  <mergeCells count="3">
    <mergeCell ref="A2:K2"/>
    <mergeCell ref="A8:K8"/>
    <mergeCell ref="L8:W8"/>
  </mergeCells>
  <pageMargins left="0.70866141732283472" right="0.70866141732283472" top="0.74803149606299213" bottom="0.74803149606299213" header="0.31496062992125984" footer="0.31496062992125984"/>
  <pageSetup paperSize="9" scale="41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23"/>
  <sheetViews>
    <sheetView topLeftCell="A2" zoomScale="80" zoomScaleNormal="80" zoomScalePageLayoutView="85" workbookViewId="0">
      <selection activeCell="A5" sqref="A5"/>
    </sheetView>
  </sheetViews>
  <sheetFormatPr defaultRowHeight="15" x14ac:dyDescent="0.25"/>
  <cols>
    <col min="1" max="1" width="11" style="7" customWidth="1"/>
    <col min="2" max="2" width="11.5703125" style="16" customWidth="1"/>
    <col min="3" max="3" width="7.140625" style="16" customWidth="1"/>
    <col min="4" max="4" width="47" style="7" bestFit="1" customWidth="1"/>
    <col min="5" max="5" width="12.42578125" style="7" customWidth="1"/>
    <col min="6" max="6" width="12.28515625" style="7" customWidth="1"/>
    <col min="7" max="7" width="11.28515625" style="7" bestFit="1" customWidth="1"/>
    <col min="8" max="8" width="8" style="7" customWidth="1"/>
    <col min="9" max="9" width="9.5703125" style="7" customWidth="1"/>
    <col min="10" max="10" width="13.28515625" style="7" customWidth="1"/>
    <col min="11" max="11" width="9" style="7" customWidth="1"/>
    <col min="12" max="12" width="6.5703125" style="7" customWidth="1"/>
    <col min="13" max="13" width="9.140625" style="7"/>
    <col min="14" max="14" width="9.42578125" style="7" bestFit="1" customWidth="1"/>
    <col min="15" max="15" width="9.140625" style="7"/>
    <col min="16" max="16" width="47" style="7" bestFit="1" customWidth="1"/>
    <col min="17" max="17" width="9.140625" style="7"/>
    <col min="18" max="18" width="11.7109375" style="7" customWidth="1"/>
    <col min="19" max="21" width="9.140625" style="7"/>
    <col min="22" max="22" width="11.7109375" style="7" bestFit="1" customWidth="1"/>
    <col min="23" max="16384" width="9.140625" style="7"/>
  </cols>
  <sheetData>
    <row r="1" spans="1:23" s="1" customFormat="1" ht="15.75" hidden="1" thickBot="1" x14ac:dyDescent="0.3">
      <c r="B1" s="2"/>
      <c r="C1" s="2"/>
      <c r="D1" s="3"/>
      <c r="K1" s="2"/>
    </row>
    <row r="2" spans="1:23" ht="19.5" thickTop="1" x14ac:dyDescent="0.3">
      <c r="A2" s="4" t="s">
        <v>13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23" s="12" customFormat="1" ht="12.75" x14ac:dyDescent="0.2">
      <c r="A3" s="8"/>
      <c r="B3" s="9"/>
      <c r="C3" s="9"/>
      <c r="D3" s="10">
        <v>43280</v>
      </c>
      <c r="E3" s="9"/>
      <c r="F3" s="9"/>
      <c r="G3" s="9"/>
      <c r="H3" s="9" t="s">
        <v>86</v>
      </c>
      <c r="I3" s="9"/>
      <c r="J3" s="9"/>
      <c r="K3" s="11" t="s">
        <v>18</v>
      </c>
    </row>
    <row r="4" spans="1:23" s="12" customFormat="1" ht="13.5" thickBot="1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23" ht="16.5" thickTop="1" thickBot="1" x14ac:dyDescent="0.3"/>
    <row r="6" spans="1:23" s="23" customFormat="1" ht="16.5" thickTop="1" thickBot="1" x14ac:dyDescent="0.3">
      <c r="A6" s="17" t="s">
        <v>8</v>
      </c>
      <c r="B6" s="18">
        <v>644</v>
      </c>
      <c r="C6" s="19"/>
      <c r="D6" s="20"/>
      <c r="E6" s="20"/>
      <c r="F6" s="21"/>
      <c r="G6" s="20"/>
      <c r="H6" s="20"/>
      <c r="I6" s="20"/>
      <c r="J6" s="20"/>
      <c r="K6" s="22"/>
    </row>
    <row r="7" spans="1:23" ht="16.5" thickTop="1" thickBot="1" x14ac:dyDescent="0.3">
      <c r="A7" s="24"/>
      <c r="B7" s="25"/>
      <c r="C7" s="26"/>
      <c r="D7" s="24"/>
      <c r="E7" s="24"/>
      <c r="F7" s="25"/>
      <c r="G7" s="24"/>
      <c r="H7" s="24"/>
      <c r="I7" s="24"/>
      <c r="J7" s="24"/>
      <c r="K7" s="24"/>
    </row>
    <row r="8" spans="1:23" ht="16.5" thickTop="1" thickBot="1" x14ac:dyDescent="0.3">
      <c r="A8" s="27" t="s">
        <v>19</v>
      </c>
      <c r="B8" s="28"/>
      <c r="C8" s="28"/>
      <c r="D8" s="28"/>
      <c r="E8" s="28"/>
      <c r="F8" s="28"/>
      <c r="G8" s="28"/>
      <c r="H8" s="28"/>
      <c r="I8" s="28"/>
      <c r="J8" s="28"/>
      <c r="K8" s="29"/>
      <c r="M8" s="27" t="s">
        <v>20</v>
      </c>
      <c r="N8" s="28"/>
      <c r="O8" s="28"/>
      <c r="P8" s="28"/>
      <c r="Q8" s="28"/>
      <c r="R8" s="28"/>
      <c r="S8" s="28"/>
      <c r="T8" s="28"/>
      <c r="U8" s="28"/>
      <c r="V8" s="28"/>
      <c r="W8" s="29"/>
    </row>
    <row r="9" spans="1:23" ht="15.75" thickTop="1" x14ac:dyDescent="0.25">
      <c r="A9" s="1"/>
    </row>
    <row r="10" spans="1:23" ht="15.75" thickBot="1" x14ac:dyDescent="0.3"/>
    <row r="11" spans="1:23" s="37" customFormat="1" ht="30.75" thickBot="1" x14ac:dyDescent="0.3">
      <c r="A11" s="30" t="s">
        <v>1</v>
      </c>
      <c r="B11" s="31" t="s">
        <v>11</v>
      </c>
      <c r="C11" s="32" t="s">
        <v>2</v>
      </c>
      <c r="D11" s="32" t="s">
        <v>3</v>
      </c>
      <c r="E11" s="32" t="s">
        <v>4</v>
      </c>
      <c r="F11" s="33" t="s">
        <v>12</v>
      </c>
      <c r="G11" s="34" t="s">
        <v>17</v>
      </c>
      <c r="H11" s="35" t="s">
        <v>9</v>
      </c>
      <c r="I11" s="32" t="s">
        <v>10</v>
      </c>
      <c r="J11" s="32" t="s">
        <v>5</v>
      </c>
      <c r="K11" s="36" t="s">
        <v>6</v>
      </c>
      <c r="M11" s="30" t="s">
        <v>1</v>
      </c>
      <c r="N11" s="32" t="s">
        <v>11</v>
      </c>
      <c r="O11" s="32" t="s">
        <v>2</v>
      </c>
      <c r="P11" s="32" t="s">
        <v>3</v>
      </c>
      <c r="Q11" s="32" t="s">
        <v>4</v>
      </c>
      <c r="R11" s="33" t="s">
        <v>12</v>
      </c>
      <c r="S11" s="38" t="s">
        <v>0</v>
      </c>
      <c r="T11" s="35" t="s">
        <v>9</v>
      </c>
      <c r="U11" s="32" t="s">
        <v>10</v>
      </c>
      <c r="V11" s="32" t="s">
        <v>5</v>
      </c>
      <c r="W11" s="36" t="s">
        <v>6</v>
      </c>
    </row>
    <row r="12" spans="1:23" x14ac:dyDescent="0.25">
      <c r="A12" s="39"/>
      <c r="B12" s="40"/>
      <c r="C12" s="41"/>
      <c r="D12" s="42"/>
      <c r="E12" s="43"/>
      <c r="F12" s="43"/>
      <c r="G12" s="43"/>
      <c r="H12" s="43"/>
      <c r="I12" s="43"/>
      <c r="J12" s="41"/>
      <c r="K12" s="44"/>
      <c r="M12" s="39"/>
      <c r="N12" s="45"/>
      <c r="O12" s="41"/>
      <c r="P12" s="42"/>
      <c r="Q12" s="43"/>
      <c r="R12" s="43"/>
      <c r="S12" s="43"/>
      <c r="T12" s="43"/>
      <c r="U12" s="43"/>
      <c r="V12" s="41"/>
      <c r="W12" s="44"/>
    </row>
    <row r="13" spans="1:23" x14ac:dyDescent="0.25">
      <c r="A13" s="39"/>
      <c r="B13" s="40"/>
      <c r="C13" s="41"/>
      <c r="D13" s="42"/>
      <c r="E13" s="41"/>
      <c r="F13" s="41"/>
      <c r="G13" s="41"/>
      <c r="H13" s="41"/>
      <c r="I13" s="41"/>
      <c r="J13" s="41"/>
      <c r="K13" s="46"/>
      <c r="M13" s="39"/>
      <c r="N13" s="45"/>
      <c r="O13" s="41"/>
      <c r="P13" s="42"/>
      <c r="Q13" s="41"/>
      <c r="R13" s="41"/>
      <c r="S13" s="41"/>
      <c r="T13" s="41"/>
      <c r="U13" s="41"/>
      <c r="V13" s="41"/>
      <c r="W13" s="46"/>
    </row>
    <row r="14" spans="1:23" x14ac:dyDescent="0.25">
      <c r="A14" s="39" t="s">
        <v>14</v>
      </c>
      <c r="B14" s="40" t="s">
        <v>15</v>
      </c>
      <c r="C14" s="41" t="s">
        <v>26</v>
      </c>
      <c r="D14" s="47" t="s">
        <v>36</v>
      </c>
      <c r="E14" s="41" t="s">
        <v>16</v>
      </c>
      <c r="F14" s="52">
        <v>67.2</v>
      </c>
      <c r="G14" s="41" t="s">
        <v>55</v>
      </c>
      <c r="H14" s="48">
        <f>G14*0.1</f>
        <v>7.1090000000000009</v>
      </c>
      <c r="I14" s="49" t="s">
        <v>51</v>
      </c>
      <c r="J14" s="50">
        <f>((F14-G14)/G14)*100</f>
        <v>-5.4719369812913214</v>
      </c>
      <c r="K14" s="85">
        <f>(F14-G14)/H14</f>
        <v>-0.5471936981291321</v>
      </c>
      <c r="M14" s="39" t="s">
        <v>14</v>
      </c>
      <c r="N14" s="45" t="s">
        <v>15</v>
      </c>
      <c r="O14" s="41" t="s">
        <v>26</v>
      </c>
      <c r="P14" s="47" t="s">
        <v>36</v>
      </c>
      <c r="Q14" s="41" t="s">
        <v>16</v>
      </c>
      <c r="R14" s="25">
        <f>F14</f>
        <v>67.2</v>
      </c>
      <c r="S14" s="41" t="s">
        <v>65</v>
      </c>
      <c r="T14" s="41" t="s">
        <v>28</v>
      </c>
      <c r="U14" s="41">
        <v>1</v>
      </c>
      <c r="V14" s="41">
        <v>0</v>
      </c>
      <c r="W14" s="51">
        <v>-0.02</v>
      </c>
    </row>
    <row r="15" spans="1:23" s="56" customFormat="1" x14ac:dyDescent="0.25">
      <c r="A15" s="53" t="s">
        <v>14</v>
      </c>
      <c r="B15" s="54" t="s">
        <v>15</v>
      </c>
      <c r="C15" s="49" t="s">
        <v>27</v>
      </c>
      <c r="D15" s="55" t="s">
        <v>23</v>
      </c>
      <c r="E15" s="49" t="s">
        <v>16</v>
      </c>
      <c r="F15" s="86">
        <v>80</v>
      </c>
      <c r="G15" s="41" t="s">
        <v>56</v>
      </c>
      <c r="H15" s="48">
        <f t="shared" ref="H15:H23" si="0">G15*0.1</f>
        <v>8.1450000000000014</v>
      </c>
      <c r="I15" s="49">
        <v>4</v>
      </c>
      <c r="J15" s="50">
        <f t="shared" ref="J15:J23" si="1">((F15-G15)/G15)*100</f>
        <v>-1.7802332719459826</v>
      </c>
      <c r="K15" s="85">
        <f t="shared" ref="K15:K23" si="2">(F15-G15)/H15</f>
        <v>-0.17802332719459824</v>
      </c>
      <c r="M15" s="53" t="s">
        <v>14</v>
      </c>
      <c r="N15" s="57" t="s">
        <v>15</v>
      </c>
      <c r="O15" s="49" t="s">
        <v>27</v>
      </c>
      <c r="P15" s="55" t="s">
        <v>23</v>
      </c>
      <c r="Q15" s="49" t="s">
        <v>16</v>
      </c>
      <c r="R15" s="25">
        <f t="shared" ref="R15:R23" si="3">F15</f>
        <v>80</v>
      </c>
      <c r="S15" s="49" t="s">
        <v>66</v>
      </c>
      <c r="T15" s="49" t="s">
        <v>67</v>
      </c>
      <c r="U15" s="49">
        <v>1</v>
      </c>
      <c r="V15" s="41">
        <v>6</v>
      </c>
      <c r="W15" s="51">
        <v>0.65</v>
      </c>
    </row>
    <row r="16" spans="1:23" x14ac:dyDescent="0.25">
      <c r="A16" s="39" t="s">
        <v>14</v>
      </c>
      <c r="B16" s="40" t="s">
        <v>15</v>
      </c>
      <c r="C16" s="41" t="s">
        <v>28</v>
      </c>
      <c r="D16" s="47" t="s">
        <v>37</v>
      </c>
      <c r="E16" s="41" t="s">
        <v>16</v>
      </c>
      <c r="F16" s="52">
        <v>31</v>
      </c>
      <c r="G16" s="41" t="s">
        <v>57</v>
      </c>
      <c r="H16" s="48">
        <f t="shared" si="0"/>
        <v>3.0510000000000002</v>
      </c>
      <c r="I16" s="41">
        <v>4</v>
      </c>
      <c r="J16" s="50">
        <f t="shared" si="1"/>
        <v>1.6060308095706275</v>
      </c>
      <c r="K16" s="85">
        <f t="shared" si="2"/>
        <v>0.16060308095706274</v>
      </c>
      <c r="M16" s="39" t="s">
        <v>14</v>
      </c>
      <c r="N16" s="45" t="s">
        <v>15</v>
      </c>
      <c r="O16" s="41" t="s">
        <v>28</v>
      </c>
      <c r="P16" s="47" t="s">
        <v>37</v>
      </c>
      <c r="Q16" s="41" t="s">
        <v>16</v>
      </c>
      <c r="R16" s="25">
        <f t="shared" si="3"/>
        <v>31</v>
      </c>
      <c r="S16" s="41" t="s">
        <v>68</v>
      </c>
      <c r="T16" s="41" t="s">
        <v>69</v>
      </c>
      <c r="U16" s="41">
        <v>1</v>
      </c>
      <c r="V16" s="41">
        <v>11</v>
      </c>
      <c r="W16" s="51">
        <v>0.68</v>
      </c>
    </row>
    <row r="17" spans="1:23" x14ac:dyDescent="0.25">
      <c r="A17" s="39" t="s">
        <v>14</v>
      </c>
      <c r="B17" s="40" t="s">
        <v>15</v>
      </c>
      <c r="C17" s="41" t="s">
        <v>29</v>
      </c>
      <c r="D17" s="47" t="s">
        <v>38</v>
      </c>
      <c r="E17" s="41" t="s">
        <v>16</v>
      </c>
      <c r="F17" s="52">
        <v>58.9</v>
      </c>
      <c r="G17" s="41" t="s">
        <v>58</v>
      </c>
      <c r="H17" s="48">
        <f t="shared" si="0"/>
        <v>6.1020000000000003</v>
      </c>
      <c r="I17" s="41">
        <v>4</v>
      </c>
      <c r="J17" s="50">
        <f t="shared" si="1"/>
        <v>-3.4742707309079064</v>
      </c>
      <c r="K17" s="85">
        <f t="shared" si="2"/>
        <v>-0.34742707309079063</v>
      </c>
      <c r="M17" s="39" t="s">
        <v>14</v>
      </c>
      <c r="N17" s="45" t="s">
        <v>15</v>
      </c>
      <c r="O17" s="41" t="s">
        <v>29</v>
      </c>
      <c r="P17" s="47" t="s">
        <v>38</v>
      </c>
      <c r="Q17" s="41" t="s">
        <v>16</v>
      </c>
      <c r="R17" s="25">
        <f t="shared" si="3"/>
        <v>58.9</v>
      </c>
      <c r="S17" s="41" t="s">
        <v>70</v>
      </c>
      <c r="T17" s="41" t="s">
        <v>71</v>
      </c>
      <c r="U17" s="41">
        <v>1</v>
      </c>
      <c r="V17" s="41">
        <v>3</v>
      </c>
      <c r="W17" s="51">
        <v>-0.25</v>
      </c>
    </row>
    <row r="18" spans="1:23" x14ac:dyDescent="0.25">
      <c r="A18" s="39" t="s">
        <v>14</v>
      </c>
      <c r="B18" s="40" t="s">
        <v>15</v>
      </c>
      <c r="C18" s="41" t="s">
        <v>30</v>
      </c>
      <c r="D18" s="47" t="s">
        <v>39</v>
      </c>
      <c r="E18" s="41" t="s">
        <v>16</v>
      </c>
      <c r="F18" s="58">
        <v>141</v>
      </c>
      <c r="G18" s="41" t="s">
        <v>59</v>
      </c>
      <c r="H18" s="48">
        <f t="shared" si="0"/>
        <v>13.37</v>
      </c>
      <c r="I18" s="41">
        <v>4</v>
      </c>
      <c r="J18" s="50">
        <f t="shared" si="1"/>
        <v>5.4599850411368829</v>
      </c>
      <c r="K18" s="85">
        <f t="shared" si="2"/>
        <v>0.54599850411368822</v>
      </c>
      <c r="M18" s="39" t="s">
        <v>14</v>
      </c>
      <c r="N18" s="45" t="s">
        <v>15</v>
      </c>
      <c r="O18" s="41" t="s">
        <v>30</v>
      </c>
      <c r="P18" s="47" t="s">
        <v>39</v>
      </c>
      <c r="Q18" s="41" t="s">
        <v>16</v>
      </c>
      <c r="R18" s="25">
        <f t="shared" si="3"/>
        <v>141</v>
      </c>
      <c r="S18" s="41" t="s">
        <v>72</v>
      </c>
      <c r="T18" s="41" t="s">
        <v>73</v>
      </c>
      <c r="U18" s="41">
        <v>1</v>
      </c>
      <c r="V18" s="41">
        <v>16</v>
      </c>
      <c r="W18" s="51">
        <v>1.1000000000000001</v>
      </c>
    </row>
    <row r="19" spans="1:23" x14ac:dyDescent="0.25">
      <c r="A19" s="39" t="s">
        <v>14</v>
      </c>
      <c r="B19" s="40" t="s">
        <v>15</v>
      </c>
      <c r="C19" s="41" t="s">
        <v>31</v>
      </c>
      <c r="D19" s="47" t="s">
        <v>40</v>
      </c>
      <c r="E19" s="41" t="s">
        <v>16</v>
      </c>
      <c r="F19" s="58">
        <v>142</v>
      </c>
      <c r="G19" s="41" t="s">
        <v>60</v>
      </c>
      <c r="H19" s="48">
        <f t="shared" si="0"/>
        <v>12.200000000000001</v>
      </c>
      <c r="I19" s="41">
        <v>4</v>
      </c>
      <c r="J19" s="50">
        <f t="shared" si="1"/>
        <v>16.393442622950818</v>
      </c>
      <c r="K19" s="85">
        <f t="shared" si="2"/>
        <v>1.6393442622950818</v>
      </c>
      <c r="M19" s="39" t="s">
        <v>14</v>
      </c>
      <c r="N19" s="45" t="s">
        <v>15</v>
      </c>
      <c r="O19" s="41" t="s">
        <v>31</v>
      </c>
      <c r="P19" s="47" t="s">
        <v>40</v>
      </c>
      <c r="Q19" s="41" t="s">
        <v>16</v>
      </c>
      <c r="R19" s="25">
        <f t="shared" si="3"/>
        <v>142</v>
      </c>
      <c r="S19" s="41" t="s">
        <v>74</v>
      </c>
      <c r="T19" s="41" t="s">
        <v>75</v>
      </c>
      <c r="U19" s="41">
        <v>1</v>
      </c>
      <c r="V19" s="41">
        <v>29</v>
      </c>
      <c r="W19" s="51">
        <v>1.5</v>
      </c>
    </row>
    <row r="20" spans="1:23" x14ac:dyDescent="0.25">
      <c r="A20" s="39" t="s">
        <v>14</v>
      </c>
      <c r="B20" s="40" t="s">
        <v>15</v>
      </c>
      <c r="C20" s="41" t="s">
        <v>32</v>
      </c>
      <c r="D20" s="47" t="s">
        <v>24</v>
      </c>
      <c r="E20" s="41" t="s">
        <v>16</v>
      </c>
      <c r="F20" s="58">
        <v>115</v>
      </c>
      <c r="G20" s="41" t="s">
        <v>61</v>
      </c>
      <c r="H20" s="48">
        <f t="shared" si="0"/>
        <v>11.190000000000001</v>
      </c>
      <c r="I20" s="41">
        <v>4</v>
      </c>
      <c r="J20" s="50">
        <f t="shared" si="1"/>
        <v>2.7703306523681808</v>
      </c>
      <c r="K20" s="85">
        <f t="shared" si="2"/>
        <v>0.27703306523681803</v>
      </c>
      <c r="M20" s="39" t="s">
        <v>14</v>
      </c>
      <c r="N20" s="45" t="s">
        <v>15</v>
      </c>
      <c r="O20" s="41" t="s">
        <v>32</v>
      </c>
      <c r="P20" s="47" t="s">
        <v>24</v>
      </c>
      <c r="Q20" s="41" t="s">
        <v>16</v>
      </c>
      <c r="R20" s="25">
        <f t="shared" si="3"/>
        <v>115</v>
      </c>
      <c r="S20" s="41" t="s">
        <v>76</v>
      </c>
      <c r="T20" s="41" t="s">
        <v>77</v>
      </c>
      <c r="U20" s="41">
        <v>1</v>
      </c>
      <c r="V20" s="41">
        <v>13</v>
      </c>
      <c r="W20" s="51">
        <v>1.04</v>
      </c>
    </row>
    <row r="21" spans="1:23" x14ac:dyDescent="0.25">
      <c r="A21" s="39" t="s">
        <v>14</v>
      </c>
      <c r="B21" s="40" t="s">
        <v>15</v>
      </c>
      <c r="C21" s="41" t="s">
        <v>33</v>
      </c>
      <c r="D21" s="47" t="s">
        <v>41</v>
      </c>
      <c r="E21" s="41" t="s">
        <v>16</v>
      </c>
      <c r="F21" s="52">
        <v>79.7</v>
      </c>
      <c r="G21" s="41" t="s">
        <v>62</v>
      </c>
      <c r="H21" s="48">
        <f t="shared" si="0"/>
        <v>7.6269999999999998</v>
      </c>
      <c r="I21" s="41">
        <v>4</v>
      </c>
      <c r="J21" s="50">
        <f t="shared" si="1"/>
        <v>4.4971810672610548</v>
      </c>
      <c r="K21" s="85">
        <f t="shared" si="2"/>
        <v>0.44971810672610552</v>
      </c>
      <c r="M21" s="39" t="s">
        <v>14</v>
      </c>
      <c r="N21" s="45" t="s">
        <v>15</v>
      </c>
      <c r="O21" s="41" t="s">
        <v>33</v>
      </c>
      <c r="P21" s="47" t="s">
        <v>41</v>
      </c>
      <c r="Q21" s="41" t="s">
        <v>16</v>
      </c>
      <c r="R21" s="25">
        <f t="shared" si="3"/>
        <v>79.7</v>
      </c>
      <c r="S21" s="41" t="s">
        <v>78</v>
      </c>
      <c r="T21" s="41" t="s">
        <v>79</v>
      </c>
      <c r="U21" s="41">
        <v>1</v>
      </c>
      <c r="V21" s="41">
        <v>14</v>
      </c>
      <c r="W21" s="51">
        <v>0.88</v>
      </c>
    </row>
    <row r="22" spans="1:23" x14ac:dyDescent="0.25">
      <c r="A22" s="39" t="s">
        <v>14</v>
      </c>
      <c r="B22" s="40" t="s">
        <v>15</v>
      </c>
      <c r="C22" s="41" t="s">
        <v>34</v>
      </c>
      <c r="D22" s="47" t="s">
        <v>42</v>
      </c>
      <c r="E22" s="41" t="s">
        <v>16</v>
      </c>
      <c r="F22" s="58">
        <v>120</v>
      </c>
      <c r="G22" s="41" t="s">
        <v>63</v>
      </c>
      <c r="H22" s="48">
        <f t="shared" si="0"/>
        <v>13.730000000000002</v>
      </c>
      <c r="I22" s="41">
        <v>4</v>
      </c>
      <c r="J22" s="50">
        <f t="shared" si="1"/>
        <v>-12.600145666423895</v>
      </c>
      <c r="K22" s="85">
        <f t="shared" si="2"/>
        <v>-1.2600145666423896</v>
      </c>
      <c r="M22" s="39" t="s">
        <v>14</v>
      </c>
      <c r="N22" s="45" t="s">
        <v>15</v>
      </c>
      <c r="O22" s="41" t="s">
        <v>34</v>
      </c>
      <c r="P22" s="47" t="s">
        <v>42</v>
      </c>
      <c r="Q22" s="41" t="s">
        <v>16</v>
      </c>
      <c r="R22" s="25">
        <f t="shared" si="3"/>
        <v>120</v>
      </c>
      <c r="S22" s="41" t="s">
        <v>80</v>
      </c>
      <c r="T22" s="41" t="s">
        <v>81</v>
      </c>
      <c r="U22" s="41">
        <v>1</v>
      </c>
      <c r="V22" s="41">
        <v>2</v>
      </c>
      <c r="W22" s="51">
        <v>0.15</v>
      </c>
    </row>
    <row r="23" spans="1:23" ht="15.75" thickBot="1" x14ac:dyDescent="0.3">
      <c r="A23" s="59" t="s">
        <v>14</v>
      </c>
      <c r="B23" s="60" t="s">
        <v>15</v>
      </c>
      <c r="C23" s="61" t="s">
        <v>35</v>
      </c>
      <c r="D23" s="62" t="s">
        <v>25</v>
      </c>
      <c r="E23" s="61" t="s">
        <v>16</v>
      </c>
      <c r="F23" s="67">
        <v>154</v>
      </c>
      <c r="G23" s="61" t="s">
        <v>64</v>
      </c>
      <c r="H23" s="63">
        <f t="shared" si="0"/>
        <v>15.25</v>
      </c>
      <c r="I23" s="61">
        <v>4</v>
      </c>
      <c r="J23" s="64">
        <f t="shared" si="1"/>
        <v>0.98360655737704927</v>
      </c>
      <c r="K23" s="87">
        <f t="shared" si="2"/>
        <v>9.8360655737704916E-2</v>
      </c>
      <c r="M23" s="59" t="s">
        <v>14</v>
      </c>
      <c r="N23" s="66" t="s">
        <v>15</v>
      </c>
      <c r="O23" s="61" t="s">
        <v>35</v>
      </c>
      <c r="P23" s="62" t="s">
        <v>25</v>
      </c>
      <c r="Q23" s="61" t="s">
        <v>16</v>
      </c>
      <c r="R23" s="74">
        <f t="shared" si="3"/>
        <v>154</v>
      </c>
      <c r="S23" s="61" t="s">
        <v>82</v>
      </c>
      <c r="T23" s="61" t="s">
        <v>83</v>
      </c>
      <c r="U23" s="61">
        <v>1</v>
      </c>
      <c r="V23" s="61">
        <v>8</v>
      </c>
      <c r="W23" s="65">
        <v>0.89</v>
      </c>
    </row>
  </sheetData>
  <sheetProtection algorithmName="SHA-512" hashValue="B8zVcnGhZssnXHqpSBSArPALu+zcgrMan3E4GzilgBpZFgCs+dsMPv9UKvnsuQo/fvCPKolV2Tp137tGLeJeuw==" saltValue="kRAK/Pvo0D9EE/bn9fi7IQ==" spinCount="100000" sheet="1" objects="1" scenarios="1"/>
  <mergeCells count="3">
    <mergeCell ref="A2:K2"/>
    <mergeCell ref="A8:K8"/>
    <mergeCell ref="M8:W8"/>
  </mergeCells>
  <pageMargins left="0.70866141732283472" right="0.70866141732283472" top="0.74803149606299213" bottom="0.74803149606299213" header="0.31496062992125984" footer="0.31496062992125984"/>
  <pageSetup paperSize="9" scale="41" fitToHeight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23"/>
  <sheetViews>
    <sheetView topLeftCell="A2" zoomScale="80" zoomScaleNormal="80" zoomScalePageLayoutView="85" workbookViewId="0">
      <selection activeCell="A5" sqref="A5"/>
    </sheetView>
  </sheetViews>
  <sheetFormatPr defaultRowHeight="15" x14ac:dyDescent="0.25"/>
  <cols>
    <col min="1" max="1" width="11" style="7" customWidth="1"/>
    <col min="2" max="2" width="11.5703125" style="16" customWidth="1"/>
    <col min="3" max="3" width="7.140625" style="16" customWidth="1"/>
    <col min="4" max="4" width="47" style="7" bestFit="1" customWidth="1"/>
    <col min="5" max="5" width="12.42578125" style="7" customWidth="1"/>
    <col min="6" max="6" width="12.28515625" style="7" customWidth="1"/>
    <col min="7" max="7" width="11.28515625" style="7" bestFit="1" customWidth="1"/>
    <col min="8" max="8" width="8" style="7" customWidth="1"/>
    <col min="9" max="9" width="9.5703125" style="7" customWidth="1"/>
    <col min="10" max="10" width="13.28515625" style="7" customWidth="1"/>
    <col min="11" max="11" width="9" style="7" customWidth="1"/>
    <col min="12" max="12" width="6.5703125" style="7" customWidth="1"/>
    <col min="13" max="13" width="9.140625" style="7"/>
    <col min="14" max="14" width="9.42578125" style="7" bestFit="1" customWidth="1"/>
    <col min="15" max="15" width="9.140625" style="7"/>
    <col min="16" max="16" width="47" style="7" bestFit="1" customWidth="1"/>
    <col min="17" max="17" width="9.140625" style="7"/>
    <col min="18" max="18" width="11.7109375" style="7" customWidth="1"/>
    <col min="19" max="21" width="9.140625" style="7"/>
    <col min="22" max="22" width="11.7109375" style="7" bestFit="1" customWidth="1"/>
    <col min="23" max="16384" width="9.140625" style="7"/>
  </cols>
  <sheetData>
    <row r="1" spans="1:23" s="1" customFormat="1" ht="15.75" hidden="1" thickBot="1" x14ac:dyDescent="0.3">
      <c r="B1" s="2"/>
      <c r="C1" s="2"/>
      <c r="D1" s="3"/>
      <c r="K1" s="2"/>
    </row>
    <row r="2" spans="1:23" ht="19.5" thickTop="1" x14ac:dyDescent="0.3">
      <c r="A2" s="4" t="s">
        <v>13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23" s="12" customFormat="1" ht="12.75" x14ac:dyDescent="0.2">
      <c r="A3" s="8"/>
      <c r="B3" s="9"/>
      <c r="C3" s="9"/>
      <c r="D3" s="10">
        <v>43280</v>
      </c>
      <c r="E3" s="9"/>
      <c r="F3" s="9"/>
      <c r="G3" s="9"/>
      <c r="H3" s="9" t="s">
        <v>86</v>
      </c>
      <c r="I3" s="9"/>
      <c r="J3" s="9"/>
      <c r="K3" s="11" t="s">
        <v>18</v>
      </c>
    </row>
    <row r="4" spans="1:23" s="12" customFormat="1" ht="13.5" thickBot="1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23" ht="16.5" thickTop="1" thickBot="1" x14ac:dyDescent="0.3"/>
    <row r="6" spans="1:23" s="23" customFormat="1" ht="16.5" thickTop="1" thickBot="1" x14ac:dyDescent="0.3">
      <c r="A6" s="17" t="s">
        <v>8</v>
      </c>
      <c r="B6" s="18">
        <v>689</v>
      </c>
      <c r="C6" s="19"/>
      <c r="D6" s="20"/>
      <c r="E6" s="20"/>
      <c r="F6" s="21"/>
      <c r="G6" s="20"/>
      <c r="H6" s="20"/>
      <c r="I6" s="20"/>
      <c r="J6" s="20"/>
      <c r="K6" s="22"/>
    </row>
    <row r="7" spans="1:23" ht="16.5" thickTop="1" thickBot="1" x14ac:dyDescent="0.3">
      <c r="A7" s="24"/>
      <c r="B7" s="25"/>
      <c r="C7" s="26"/>
      <c r="D7" s="24"/>
      <c r="E7" s="24"/>
      <c r="F7" s="25"/>
      <c r="G7" s="24"/>
      <c r="H7" s="24"/>
      <c r="I7" s="24"/>
      <c r="J7" s="24"/>
      <c r="K7" s="24"/>
    </row>
    <row r="8" spans="1:23" ht="16.5" thickTop="1" thickBot="1" x14ac:dyDescent="0.3">
      <c r="A8" s="27" t="s">
        <v>19</v>
      </c>
      <c r="B8" s="28"/>
      <c r="C8" s="28"/>
      <c r="D8" s="28"/>
      <c r="E8" s="28"/>
      <c r="F8" s="28"/>
      <c r="G8" s="28"/>
      <c r="H8" s="28"/>
      <c r="I8" s="28"/>
      <c r="J8" s="28"/>
      <c r="K8" s="29"/>
      <c r="M8" s="27" t="s">
        <v>20</v>
      </c>
      <c r="N8" s="28"/>
      <c r="O8" s="28"/>
      <c r="P8" s="28"/>
      <c r="Q8" s="28"/>
      <c r="R8" s="28"/>
      <c r="S8" s="28"/>
      <c r="T8" s="28"/>
      <c r="U8" s="28"/>
      <c r="V8" s="28"/>
      <c r="W8" s="29"/>
    </row>
    <row r="9" spans="1:23" ht="15.75" thickTop="1" x14ac:dyDescent="0.25">
      <c r="A9" s="1"/>
    </row>
    <row r="10" spans="1:23" ht="15.75" thickBot="1" x14ac:dyDescent="0.3"/>
    <row r="11" spans="1:23" s="37" customFormat="1" ht="30.75" thickBot="1" x14ac:dyDescent="0.3">
      <c r="A11" s="30" t="s">
        <v>1</v>
      </c>
      <c r="B11" s="31" t="s">
        <v>11</v>
      </c>
      <c r="C11" s="32" t="s">
        <v>2</v>
      </c>
      <c r="D11" s="32" t="s">
        <v>3</v>
      </c>
      <c r="E11" s="32" t="s">
        <v>4</v>
      </c>
      <c r="F11" s="33" t="s">
        <v>12</v>
      </c>
      <c r="G11" s="34" t="s">
        <v>17</v>
      </c>
      <c r="H11" s="35" t="s">
        <v>9</v>
      </c>
      <c r="I11" s="32" t="s">
        <v>10</v>
      </c>
      <c r="J11" s="32" t="s">
        <v>5</v>
      </c>
      <c r="K11" s="36" t="s">
        <v>6</v>
      </c>
      <c r="M11" s="30" t="s">
        <v>1</v>
      </c>
      <c r="N11" s="32" t="s">
        <v>11</v>
      </c>
      <c r="O11" s="32" t="s">
        <v>2</v>
      </c>
      <c r="P11" s="32" t="s">
        <v>3</v>
      </c>
      <c r="Q11" s="32" t="s">
        <v>4</v>
      </c>
      <c r="R11" s="33" t="s">
        <v>12</v>
      </c>
      <c r="S11" s="38" t="s">
        <v>0</v>
      </c>
      <c r="T11" s="35" t="s">
        <v>9</v>
      </c>
      <c r="U11" s="32" t="s">
        <v>10</v>
      </c>
      <c r="V11" s="32" t="s">
        <v>5</v>
      </c>
      <c r="W11" s="36" t="s">
        <v>6</v>
      </c>
    </row>
    <row r="12" spans="1:23" x14ac:dyDescent="0.25">
      <c r="A12" s="39"/>
      <c r="B12" s="40"/>
      <c r="C12" s="41"/>
      <c r="D12" s="42"/>
      <c r="E12" s="43"/>
      <c r="F12" s="43"/>
      <c r="G12" s="43"/>
      <c r="H12" s="43"/>
      <c r="I12" s="43"/>
      <c r="J12" s="41"/>
      <c r="K12" s="44"/>
      <c r="M12" s="39"/>
      <c r="N12" s="45"/>
      <c r="O12" s="41"/>
      <c r="P12" s="42"/>
      <c r="Q12" s="43"/>
      <c r="R12" s="43"/>
      <c r="S12" s="43"/>
      <c r="T12" s="43"/>
      <c r="U12" s="43"/>
      <c r="V12" s="41"/>
      <c r="W12" s="44"/>
    </row>
    <row r="13" spans="1:23" x14ac:dyDescent="0.25">
      <c r="A13" s="39"/>
      <c r="B13" s="40"/>
      <c r="C13" s="41"/>
      <c r="D13" s="42"/>
      <c r="E13" s="41"/>
      <c r="F13" s="41"/>
      <c r="G13" s="41"/>
      <c r="H13" s="41"/>
      <c r="I13" s="41"/>
      <c r="J13" s="41"/>
      <c r="K13" s="46"/>
      <c r="M13" s="39"/>
      <c r="N13" s="45"/>
      <c r="O13" s="41"/>
      <c r="P13" s="42"/>
      <c r="Q13" s="41"/>
      <c r="R13" s="41"/>
      <c r="S13" s="41"/>
      <c r="T13" s="41"/>
      <c r="U13" s="41"/>
      <c r="V13" s="41"/>
      <c r="W13" s="46"/>
    </row>
    <row r="14" spans="1:23" x14ac:dyDescent="0.25">
      <c r="A14" s="39" t="s">
        <v>14</v>
      </c>
      <c r="B14" s="40" t="s">
        <v>15</v>
      </c>
      <c r="C14" s="41" t="s">
        <v>26</v>
      </c>
      <c r="D14" s="47" t="s">
        <v>36</v>
      </c>
      <c r="E14" s="41" t="s">
        <v>16</v>
      </c>
      <c r="F14" s="41">
        <v>75</v>
      </c>
      <c r="G14" s="41" t="s">
        <v>55</v>
      </c>
      <c r="H14" s="48">
        <f>G14*0.1</f>
        <v>7.1090000000000009</v>
      </c>
      <c r="I14" s="49" t="s">
        <v>51</v>
      </c>
      <c r="J14" s="50">
        <f>((F14-G14)/G14)*100</f>
        <v>5.5000703333802168</v>
      </c>
      <c r="K14" s="51">
        <v>0.55000000000000004</v>
      </c>
      <c r="M14" s="39" t="s">
        <v>14</v>
      </c>
      <c r="N14" s="45" t="s">
        <v>15</v>
      </c>
      <c r="O14" s="41" t="s">
        <v>26</v>
      </c>
      <c r="P14" s="47" t="s">
        <v>36</v>
      </c>
      <c r="Q14" s="41" t="s">
        <v>16</v>
      </c>
      <c r="R14" s="25">
        <f>F14</f>
        <v>75</v>
      </c>
      <c r="S14" s="41" t="s">
        <v>65</v>
      </c>
      <c r="T14" s="41" t="s">
        <v>28</v>
      </c>
      <c r="U14" s="41">
        <v>1</v>
      </c>
      <c r="V14" s="41">
        <v>11</v>
      </c>
      <c r="W14" s="51">
        <v>0.57999999999999996</v>
      </c>
    </row>
    <row r="15" spans="1:23" s="56" customFormat="1" x14ac:dyDescent="0.25">
      <c r="A15" s="53" t="s">
        <v>14</v>
      </c>
      <c r="B15" s="54" t="s">
        <v>15</v>
      </c>
      <c r="C15" s="49" t="s">
        <v>27</v>
      </c>
      <c r="D15" s="55" t="s">
        <v>23</v>
      </c>
      <c r="E15" s="49" t="s">
        <v>16</v>
      </c>
      <c r="F15" s="49">
        <v>76.5</v>
      </c>
      <c r="G15" s="41" t="s">
        <v>56</v>
      </c>
      <c r="H15" s="48">
        <f t="shared" ref="H15:H23" si="0">G15*0.1</f>
        <v>8.1450000000000014</v>
      </c>
      <c r="I15" s="49">
        <v>4</v>
      </c>
      <c r="J15" s="50">
        <f t="shared" ref="J15:J23" si="1">((F15-G15)/G15)*100</f>
        <v>-6.0773480662983461</v>
      </c>
      <c r="K15" s="51">
        <v>-0.61</v>
      </c>
      <c r="M15" s="53" t="s">
        <v>14</v>
      </c>
      <c r="N15" s="57" t="s">
        <v>15</v>
      </c>
      <c r="O15" s="49" t="s">
        <v>27</v>
      </c>
      <c r="P15" s="55" t="s">
        <v>23</v>
      </c>
      <c r="Q15" s="49" t="s">
        <v>16</v>
      </c>
      <c r="R15" s="25">
        <f t="shared" ref="R15:R23" si="2">F15</f>
        <v>76.5</v>
      </c>
      <c r="S15" s="49" t="s">
        <v>66</v>
      </c>
      <c r="T15" s="49" t="s">
        <v>67</v>
      </c>
      <c r="U15" s="49">
        <v>1</v>
      </c>
      <c r="V15" s="41">
        <v>2</v>
      </c>
      <c r="W15" s="51">
        <v>0.18</v>
      </c>
    </row>
    <row r="16" spans="1:23" x14ac:dyDescent="0.25">
      <c r="A16" s="39" t="s">
        <v>14</v>
      </c>
      <c r="B16" s="40" t="s">
        <v>15</v>
      </c>
      <c r="C16" s="41" t="s">
        <v>28</v>
      </c>
      <c r="D16" s="47" t="s">
        <v>37</v>
      </c>
      <c r="E16" s="41" t="s">
        <v>16</v>
      </c>
      <c r="F16" s="41">
        <v>30.3</v>
      </c>
      <c r="G16" s="41" t="s">
        <v>57</v>
      </c>
      <c r="H16" s="48">
        <f t="shared" si="0"/>
        <v>3.0510000000000002</v>
      </c>
      <c r="I16" s="41">
        <v>4</v>
      </c>
      <c r="J16" s="50">
        <f t="shared" si="1"/>
        <v>-0.68829891838741675</v>
      </c>
      <c r="K16" s="51">
        <v>-7.0000000000000007E-2</v>
      </c>
      <c r="M16" s="39" t="s">
        <v>14</v>
      </c>
      <c r="N16" s="45" t="s">
        <v>15</v>
      </c>
      <c r="O16" s="41" t="s">
        <v>28</v>
      </c>
      <c r="P16" s="47" t="s">
        <v>37</v>
      </c>
      <c r="Q16" s="41" t="s">
        <v>16</v>
      </c>
      <c r="R16" s="25">
        <f t="shared" si="2"/>
        <v>30.3</v>
      </c>
      <c r="S16" s="41" t="s">
        <v>68</v>
      </c>
      <c r="T16" s="41" t="s">
        <v>69</v>
      </c>
      <c r="U16" s="41">
        <v>1</v>
      </c>
      <c r="V16" s="41">
        <v>8</v>
      </c>
      <c r="W16" s="51">
        <v>0.52</v>
      </c>
    </row>
    <row r="17" spans="1:23" x14ac:dyDescent="0.25">
      <c r="A17" s="39" t="s">
        <v>14</v>
      </c>
      <c r="B17" s="40" t="s">
        <v>15</v>
      </c>
      <c r="C17" s="41" t="s">
        <v>29</v>
      </c>
      <c r="D17" s="47" t="s">
        <v>38</v>
      </c>
      <c r="E17" s="41" t="s">
        <v>16</v>
      </c>
      <c r="F17" s="41">
        <v>62.4</v>
      </c>
      <c r="G17" s="41" t="s">
        <v>58</v>
      </c>
      <c r="H17" s="48">
        <f t="shared" si="0"/>
        <v>6.1020000000000003</v>
      </c>
      <c r="I17" s="41">
        <v>4</v>
      </c>
      <c r="J17" s="50">
        <f t="shared" si="1"/>
        <v>2.2615535889872098</v>
      </c>
      <c r="K17" s="51">
        <v>0.23</v>
      </c>
      <c r="M17" s="39" t="s">
        <v>14</v>
      </c>
      <c r="N17" s="45" t="s">
        <v>15</v>
      </c>
      <c r="O17" s="41" t="s">
        <v>29</v>
      </c>
      <c r="P17" s="47" t="s">
        <v>38</v>
      </c>
      <c r="Q17" s="41" t="s">
        <v>16</v>
      </c>
      <c r="R17" s="25">
        <f t="shared" si="2"/>
        <v>62.4</v>
      </c>
      <c r="S17" s="41" t="s">
        <v>70</v>
      </c>
      <c r="T17" s="41" t="s">
        <v>71</v>
      </c>
      <c r="U17" s="41">
        <v>1</v>
      </c>
      <c r="V17" s="41">
        <v>9</v>
      </c>
      <c r="W17" s="51">
        <v>-0.05</v>
      </c>
    </row>
    <row r="18" spans="1:23" x14ac:dyDescent="0.25">
      <c r="A18" s="39" t="s">
        <v>14</v>
      </c>
      <c r="B18" s="40" t="s">
        <v>15</v>
      </c>
      <c r="C18" s="41" t="s">
        <v>30</v>
      </c>
      <c r="D18" s="47" t="s">
        <v>39</v>
      </c>
      <c r="E18" s="41" t="s">
        <v>16</v>
      </c>
      <c r="F18" s="41">
        <v>139</v>
      </c>
      <c r="G18" s="41" t="s">
        <v>59</v>
      </c>
      <c r="H18" s="48">
        <f t="shared" si="0"/>
        <v>13.37</v>
      </c>
      <c r="I18" s="41">
        <v>4</v>
      </c>
      <c r="J18" s="50">
        <f t="shared" si="1"/>
        <v>3.9640987284966429</v>
      </c>
      <c r="K18" s="51">
        <v>0.4</v>
      </c>
      <c r="M18" s="39" t="s">
        <v>14</v>
      </c>
      <c r="N18" s="45" t="s">
        <v>15</v>
      </c>
      <c r="O18" s="41" t="s">
        <v>30</v>
      </c>
      <c r="P18" s="47" t="s">
        <v>39</v>
      </c>
      <c r="Q18" s="41" t="s">
        <v>16</v>
      </c>
      <c r="R18" s="25">
        <f t="shared" si="2"/>
        <v>139</v>
      </c>
      <c r="S18" s="41" t="s">
        <v>72</v>
      </c>
      <c r="T18" s="41" t="s">
        <v>73</v>
      </c>
      <c r="U18" s="41">
        <v>1</v>
      </c>
      <c r="V18" s="41">
        <v>14</v>
      </c>
      <c r="W18" s="51">
        <v>0.99</v>
      </c>
    </row>
    <row r="19" spans="1:23" x14ac:dyDescent="0.25">
      <c r="A19" s="39" t="s">
        <v>14</v>
      </c>
      <c r="B19" s="40" t="s">
        <v>15</v>
      </c>
      <c r="C19" s="41" t="s">
        <v>31</v>
      </c>
      <c r="D19" s="47" t="s">
        <v>40</v>
      </c>
      <c r="E19" s="41" t="s">
        <v>16</v>
      </c>
      <c r="F19" s="41">
        <v>119</v>
      </c>
      <c r="G19" s="41" t="s">
        <v>60</v>
      </c>
      <c r="H19" s="48">
        <f t="shared" si="0"/>
        <v>12.200000000000001</v>
      </c>
      <c r="I19" s="41">
        <v>4</v>
      </c>
      <c r="J19" s="50">
        <f t="shared" si="1"/>
        <v>-2.459016393442623</v>
      </c>
      <c r="K19" s="51">
        <v>-0.25</v>
      </c>
      <c r="M19" s="39" t="s">
        <v>14</v>
      </c>
      <c r="N19" s="45" t="s">
        <v>15</v>
      </c>
      <c r="O19" s="41" t="s">
        <v>31</v>
      </c>
      <c r="P19" s="47" t="s">
        <v>40</v>
      </c>
      <c r="Q19" s="41" t="s">
        <v>16</v>
      </c>
      <c r="R19" s="25">
        <f t="shared" si="2"/>
        <v>119</v>
      </c>
      <c r="S19" s="41" t="s">
        <v>74</v>
      </c>
      <c r="T19" s="41" t="s">
        <v>75</v>
      </c>
      <c r="U19" s="41">
        <v>1</v>
      </c>
      <c r="V19" s="41">
        <v>8</v>
      </c>
      <c r="W19" s="51">
        <v>0.41</v>
      </c>
    </row>
    <row r="20" spans="1:23" x14ac:dyDescent="0.25">
      <c r="A20" s="39" t="s">
        <v>14</v>
      </c>
      <c r="B20" s="40" t="s">
        <v>15</v>
      </c>
      <c r="C20" s="41" t="s">
        <v>32</v>
      </c>
      <c r="D20" s="47" t="s">
        <v>24</v>
      </c>
      <c r="E20" s="41" t="s">
        <v>16</v>
      </c>
      <c r="F20" s="41">
        <v>108</v>
      </c>
      <c r="G20" s="41" t="s">
        <v>61</v>
      </c>
      <c r="H20" s="48">
        <f t="shared" si="0"/>
        <v>11.190000000000001</v>
      </c>
      <c r="I20" s="41">
        <v>4</v>
      </c>
      <c r="J20" s="50">
        <f t="shared" si="1"/>
        <v>-3.485254691689013</v>
      </c>
      <c r="K20" s="51">
        <v>-0.35</v>
      </c>
      <c r="M20" s="39" t="s">
        <v>14</v>
      </c>
      <c r="N20" s="45" t="s">
        <v>15</v>
      </c>
      <c r="O20" s="41" t="s">
        <v>32</v>
      </c>
      <c r="P20" s="47" t="s">
        <v>24</v>
      </c>
      <c r="Q20" s="41" t="s">
        <v>16</v>
      </c>
      <c r="R20" s="25">
        <f t="shared" si="2"/>
        <v>108</v>
      </c>
      <c r="S20" s="41" t="s">
        <v>76</v>
      </c>
      <c r="T20" s="41" t="s">
        <v>77</v>
      </c>
      <c r="U20" s="41">
        <v>1</v>
      </c>
      <c r="V20" s="41">
        <v>5</v>
      </c>
      <c r="W20" s="51">
        <v>0.46</v>
      </c>
    </row>
    <row r="21" spans="1:23" x14ac:dyDescent="0.25">
      <c r="A21" s="39" t="s">
        <v>14</v>
      </c>
      <c r="B21" s="40" t="s">
        <v>15</v>
      </c>
      <c r="C21" s="41" t="s">
        <v>33</v>
      </c>
      <c r="D21" s="47" t="s">
        <v>41</v>
      </c>
      <c r="E21" s="41" t="s">
        <v>16</v>
      </c>
      <c r="F21" s="41">
        <v>77.3</v>
      </c>
      <c r="G21" s="41" t="s">
        <v>62</v>
      </c>
      <c r="H21" s="48">
        <f t="shared" si="0"/>
        <v>7.6269999999999998</v>
      </c>
      <c r="I21" s="41">
        <v>4</v>
      </c>
      <c r="J21" s="50">
        <f t="shared" si="1"/>
        <v>1.3504654516848056</v>
      </c>
      <c r="K21" s="51">
        <v>0.14000000000000001</v>
      </c>
      <c r="M21" s="39" t="s">
        <v>14</v>
      </c>
      <c r="N21" s="45" t="s">
        <v>15</v>
      </c>
      <c r="O21" s="41" t="s">
        <v>33</v>
      </c>
      <c r="P21" s="47" t="s">
        <v>41</v>
      </c>
      <c r="Q21" s="41" t="s">
        <v>16</v>
      </c>
      <c r="R21" s="25">
        <f t="shared" si="2"/>
        <v>77.3</v>
      </c>
      <c r="S21" s="41" t="s">
        <v>78</v>
      </c>
      <c r="T21" s="41" t="s">
        <v>79</v>
      </c>
      <c r="U21" s="41">
        <v>1</v>
      </c>
      <c r="V21" s="41">
        <v>10</v>
      </c>
      <c r="W21" s="51">
        <v>0.69</v>
      </c>
    </row>
    <row r="22" spans="1:23" x14ac:dyDescent="0.25">
      <c r="A22" s="39" t="s">
        <v>14</v>
      </c>
      <c r="B22" s="40" t="s">
        <v>15</v>
      </c>
      <c r="C22" s="41" t="s">
        <v>34</v>
      </c>
      <c r="D22" s="47" t="s">
        <v>42</v>
      </c>
      <c r="E22" s="41" t="s">
        <v>16</v>
      </c>
      <c r="F22" s="41">
        <v>127</v>
      </c>
      <c r="G22" s="41" t="s">
        <v>63</v>
      </c>
      <c r="H22" s="48">
        <f t="shared" si="0"/>
        <v>13.730000000000002</v>
      </c>
      <c r="I22" s="41">
        <v>4</v>
      </c>
      <c r="J22" s="50">
        <f t="shared" si="1"/>
        <v>-7.501820830298624</v>
      </c>
      <c r="K22" s="51">
        <v>-0.75</v>
      </c>
      <c r="M22" s="39" t="s">
        <v>14</v>
      </c>
      <c r="N22" s="45" t="s">
        <v>15</v>
      </c>
      <c r="O22" s="41" t="s">
        <v>34</v>
      </c>
      <c r="P22" s="47" t="s">
        <v>42</v>
      </c>
      <c r="Q22" s="41" t="s">
        <v>16</v>
      </c>
      <c r="R22" s="25">
        <f t="shared" si="2"/>
        <v>127</v>
      </c>
      <c r="S22" s="41" t="s">
        <v>80</v>
      </c>
      <c r="T22" s="41" t="s">
        <v>81</v>
      </c>
      <c r="U22" s="41">
        <v>1</v>
      </c>
      <c r="V22" s="41">
        <v>8</v>
      </c>
      <c r="W22" s="51">
        <v>0.63</v>
      </c>
    </row>
    <row r="23" spans="1:23" ht="15.75" thickBot="1" x14ac:dyDescent="0.3">
      <c r="A23" s="59" t="s">
        <v>14</v>
      </c>
      <c r="B23" s="60" t="s">
        <v>15</v>
      </c>
      <c r="C23" s="61" t="s">
        <v>35</v>
      </c>
      <c r="D23" s="62" t="s">
        <v>25</v>
      </c>
      <c r="E23" s="61" t="s">
        <v>16</v>
      </c>
      <c r="F23" s="61">
        <v>152</v>
      </c>
      <c r="G23" s="61" t="s">
        <v>64</v>
      </c>
      <c r="H23" s="63">
        <f t="shared" si="0"/>
        <v>15.25</v>
      </c>
      <c r="I23" s="61">
        <v>4</v>
      </c>
      <c r="J23" s="64">
        <f t="shared" si="1"/>
        <v>-0.32786885245901637</v>
      </c>
      <c r="K23" s="65">
        <v>-0.03</v>
      </c>
      <c r="M23" s="59" t="s">
        <v>14</v>
      </c>
      <c r="N23" s="66" t="s">
        <v>15</v>
      </c>
      <c r="O23" s="61" t="s">
        <v>35</v>
      </c>
      <c r="P23" s="62" t="s">
        <v>25</v>
      </c>
      <c r="Q23" s="61" t="s">
        <v>16</v>
      </c>
      <c r="R23" s="74">
        <f t="shared" si="2"/>
        <v>152</v>
      </c>
      <c r="S23" s="61" t="s">
        <v>82</v>
      </c>
      <c r="T23" s="61" t="s">
        <v>83</v>
      </c>
      <c r="U23" s="61">
        <v>1</v>
      </c>
      <c r="V23" s="61">
        <v>7</v>
      </c>
      <c r="W23" s="65">
        <v>0.73</v>
      </c>
    </row>
  </sheetData>
  <sheetProtection algorithmName="SHA-512" hashValue="w69ulFFnyuiK1TK8uxhcoLUIJQoNJYYCOY76HPCqwTfV/F9JepXI+DsEsghmcVwIdZ7EOLB+zE2kPgkjt2wR8A==" saltValue="s3b7B1854ygeVXgebsckrA==" spinCount="100000" sheet="1" objects="1" scenarios="1"/>
  <mergeCells count="3">
    <mergeCell ref="A2:K2"/>
    <mergeCell ref="A8:K8"/>
    <mergeCell ref="M8:W8"/>
  </mergeCells>
  <pageMargins left="0.70866141732283472" right="0.70866141732283472" top="0.74803149606299213" bottom="0.74803149606299213" header="0.31496062992125984" footer="0.31496062992125984"/>
  <pageSetup paperSize="9" scale="41" fitToHeight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23"/>
  <sheetViews>
    <sheetView topLeftCell="A2" zoomScale="80" zoomScaleNormal="80" zoomScalePageLayoutView="85" workbookViewId="0">
      <selection activeCell="A5" sqref="A5"/>
    </sheetView>
  </sheetViews>
  <sheetFormatPr defaultRowHeight="15" x14ac:dyDescent="0.25"/>
  <cols>
    <col min="1" max="1" width="11" style="7" customWidth="1"/>
    <col min="2" max="2" width="11.5703125" style="16" customWidth="1"/>
    <col min="3" max="3" width="7.140625" style="16" customWidth="1"/>
    <col min="4" max="4" width="47" style="7" bestFit="1" customWidth="1"/>
    <col min="5" max="5" width="12.42578125" style="7" customWidth="1"/>
    <col min="6" max="6" width="12.28515625" style="7" customWidth="1"/>
    <col min="7" max="7" width="11.28515625" style="7" bestFit="1" customWidth="1"/>
    <col min="8" max="8" width="8" style="7" customWidth="1"/>
    <col min="9" max="9" width="9.5703125" style="7" customWidth="1"/>
    <col min="10" max="10" width="13.28515625" style="7" customWidth="1"/>
    <col min="11" max="11" width="9" style="7" customWidth="1"/>
    <col min="12" max="12" width="6.5703125" style="7" customWidth="1"/>
    <col min="13" max="13" width="9.140625" style="7"/>
    <col min="14" max="14" width="9.42578125" style="7" bestFit="1" customWidth="1"/>
    <col min="15" max="15" width="9.140625" style="7"/>
    <col min="16" max="16" width="47" style="7" bestFit="1" customWidth="1"/>
    <col min="17" max="17" width="9.140625" style="7"/>
    <col min="18" max="18" width="11.7109375" style="7" customWidth="1"/>
    <col min="19" max="21" width="9.140625" style="7"/>
    <col min="22" max="22" width="11.7109375" style="7" bestFit="1" customWidth="1"/>
    <col min="23" max="16384" width="9.140625" style="7"/>
  </cols>
  <sheetData>
    <row r="1" spans="1:23" s="1" customFormat="1" ht="15.75" hidden="1" thickBot="1" x14ac:dyDescent="0.3">
      <c r="B1" s="2"/>
      <c r="C1" s="2"/>
      <c r="D1" s="3"/>
      <c r="K1" s="2"/>
    </row>
    <row r="2" spans="1:23" ht="19.5" thickTop="1" x14ac:dyDescent="0.3">
      <c r="A2" s="4" t="s">
        <v>13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23" s="12" customFormat="1" ht="12.75" x14ac:dyDescent="0.2">
      <c r="A3" s="8"/>
      <c r="B3" s="9"/>
      <c r="C3" s="9"/>
      <c r="D3" s="10">
        <v>43280</v>
      </c>
      <c r="E3" s="9"/>
      <c r="F3" s="9"/>
      <c r="G3" s="9"/>
      <c r="H3" s="9" t="s">
        <v>86</v>
      </c>
      <c r="I3" s="9"/>
      <c r="J3" s="9"/>
      <c r="K3" s="11" t="s">
        <v>18</v>
      </c>
    </row>
    <row r="4" spans="1:23" s="12" customFormat="1" ht="13.5" thickBot="1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23" ht="16.5" thickTop="1" thickBot="1" x14ac:dyDescent="0.3"/>
    <row r="6" spans="1:23" s="23" customFormat="1" ht="16.5" thickTop="1" thickBot="1" x14ac:dyDescent="0.3">
      <c r="A6" s="17" t="s">
        <v>8</v>
      </c>
      <c r="B6" s="18">
        <v>700</v>
      </c>
      <c r="C6" s="19"/>
      <c r="D6" s="20"/>
      <c r="E6" s="20"/>
      <c r="F6" s="21"/>
      <c r="G6" s="20"/>
      <c r="H6" s="20"/>
      <c r="I6" s="20"/>
      <c r="J6" s="20"/>
      <c r="K6" s="22"/>
    </row>
    <row r="7" spans="1:23" ht="16.5" thickTop="1" thickBot="1" x14ac:dyDescent="0.3">
      <c r="A7" s="24"/>
      <c r="B7" s="25"/>
      <c r="C7" s="26"/>
      <c r="D7" s="24"/>
      <c r="E7" s="24"/>
      <c r="F7" s="25"/>
      <c r="G7" s="24"/>
      <c r="H7" s="24"/>
      <c r="I7" s="24"/>
      <c r="J7" s="24"/>
      <c r="K7" s="24"/>
    </row>
    <row r="8" spans="1:23" ht="16.5" thickTop="1" thickBot="1" x14ac:dyDescent="0.3">
      <c r="A8" s="27" t="s">
        <v>19</v>
      </c>
      <c r="B8" s="28"/>
      <c r="C8" s="28"/>
      <c r="D8" s="28"/>
      <c r="E8" s="28"/>
      <c r="F8" s="28"/>
      <c r="G8" s="28"/>
      <c r="H8" s="28"/>
      <c r="I8" s="28"/>
      <c r="J8" s="28"/>
      <c r="K8" s="29"/>
      <c r="M8" s="27" t="s">
        <v>20</v>
      </c>
      <c r="N8" s="28"/>
      <c r="O8" s="28"/>
      <c r="P8" s="28"/>
      <c r="Q8" s="28"/>
      <c r="R8" s="28"/>
      <c r="S8" s="28"/>
      <c r="T8" s="28"/>
      <c r="U8" s="28"/>
      <c r="V8" s="28"/>
      <c r="W8" s="29"/>
    </row>
    <row r="9" spans="1:23" ht="15.75" thickTop="1" x14ac:dyDescent="0.25">
      <c r="A9" s="1"/>
    </row>
    <row r="10" spans="1:23" ht="15.75" thickBot="1" x14ac:dyDescent="0.3"/>
    <row r="11" spans="1:23" s="37" customFormat="1" ht="30.75" thickBot="1" x14ac:dyDescent="0.3">
      <c r="A11" s="30" t="s">
        <v>1</v>
      </c>
      <c r="B11" s="31" t="s">
        <v>11</v>
      </c>
      <c r="C11" s="32" t="s">
        <v>2</v>
      </c>
      <c r="D11" s="32" t="s">
        <v>3</v>
      </c>
      <c r="E11" s="32" t="s">
        <v>4</v>
      </c>
      <c r="F11" s="33" t="s">
        <v>12</v>
      </c>
      <c r="G11" s="34" t="s">
        <v>17</v>
      </c>
      <c r="H11" s="35" t="s">
        <v>9</v>
      </c>
      <c r="I11" s="32" t="s">
        <v>10</v>
      </c>
      <c r="J11" s="32" t="s">
        <v>5</v>
      </c>
      <c r="K11" s="36" t="s">
        <v>6</v>
      </c>
      <c r="M11" s="30" t="s">
        <v>1</v>
      </c>
      <c r="N11" s="32" t="s">
        <v>11</v>
      </c>
      <c r="O11" s="32" t="s">
        <v>2</v>
      </c>
      <c r="P11" s="32" t="s">
        <v>3</v>
      </c>
      <c r="Q11" s="32" t="s">
        <v>4</v>
      </c>
      <c r="R11" s="33" t="s">
        <v>12</v>
      </c>
      <c r="S11" s="38" t="s">
        <v>0</v>
      </c>
      <c r="T11" s="35" t="s">
        <v>9</v>
      </c>
      <c r="U11" s="32" t="s">
        <v>10</v>
      </c>
      <c r="V11" s="32" t="s">
        <v>5</v>
      </c>
      <c r="W11" s="36" t="s">
        <v>6</v>
      </c>
    </row>
    <row r="12" spans="1:23" x14ac:dyDescent="0.25">
      <c r="A12" s="39"/>
      <c r="B12" s="40"/>
      <c r="C12" s="41"/>
      <c r="D12" s="42"/>
      <c r="E12" s="43"/>
      <c r="F12" s="43"/>
      <c r="G12" s="43"/>
      <c r="H12" s="43"/>
      <c r="I12" s="43"/>
      <c r="J12" s="41"/>
      <c r="K12" s="44"/>
      <c r="M12" s="39"/>
      <c r="N12" s="45"/>
      <c r="O12" s="41"/>
      <c r="P12" s="42"/>
      <c r="Q12" s="43"/>
      <c r="R12" s="43"/>
      <c r="S12" s="43"/>
      <c r="T12" s="43"/>
      <c r="U12" s="43"/>
      <c r="V12" s="41"/>
      <c r="W12" s="44"/>
    </row>
    <row r="13" spans="1:23" x14ac:dyDescent="0.25">
      <c r="A13" s="39"/>
      <c r="B13" s="40"/>
      <c r="C13" s="41"/>
      <c r="D13" s="42"/>
      <c r="E13" s="41"/>
      <c r="F13" s="41"/>
      <c r="G13" s="41"/>
      <c r="H13" s="41"/>
      <c r="I13" s="41"/>
      <c r="J13" s="41"/>
      <c r="K13" s="46"/>
      <c r="M13" s="39"/>
      <c r="N13" s="45"/>
      <c r="O13" s="41"/>
      <c r="P13" s="42"/>
      <c r="Q13" s="41"/>
      <c r="R13" s="41"/>
      <c r="S13" s="41"/>
      <c r="T13" s="41"/>
      <c r="U13" s="41"/>
      <c r="V13" s="41"/>
      <c r="W13" s="46"/>
    </row>
    <row r="14" spans="1:23" x14ac:dyDescent="0.25">
      <c r="A14" s="76" t="s">
        <v>14</v>
      </c>
      <c r="B14" s="77" t="s">
        <v>15</v>
      </c>
      <c r="C14" s="78" t="s">
        <v>26</v>
      </c>
      <c r="D14" s="47" t="s">
        <v>36</v>
      </c>
      <c r="E14" s="41" t="s">
        <v>16</v>
      </c>
      <c r="F14" s="41" t="s">
        <v>50</v>
      </c>
      <c r="G14" s="41" t="s">
        <v>55</v>
      </c>
      <c r="H14" s="48">
        <f>G14*0.1</f>
        <v>7.1090000000000009</v>
      </c>
      <c r="I14" s="49" t="s">
        <v>51</v>
      </c>
      <c r="J14" s="41" t="s">
        <v>50</v>
      </c>
      <c r="K14" s="46" t="s">
        <v>50</v>
      </c>
      <c r="M14" s="39" t="s">
        <v>14</v>
      </c>
      <c r="N14" s="45" t="s">
        <v>15</v>
      </c>
      <c r="O14" s="41" t="s">
        <v>26</v>
      </c>
      <c r="P14" s="47" t="s">
        <v>36</v>
      </c>
      <c r="Q14" s="41" t="s">
        <v>16</v>
      </c>
      <c r="R14" s="25"/>
      <c r="S14" s="41" t="s">
        <v>65</v>
      </c>
      <c r="T14" s="41" t="s">
        <v>28</v>
      </c>
      <c r="U14" s="41">
        <v>1</v>
      </c>
      <c r="V14" s="41" t="s">
        <v>50</v>
      </c>
      <c r="W14" s="46" t="s">
        <v>50</v>
      </c>
    </row>
    <row r="15" spans="1:23" s="56" customFormat="1" x14ac:dyDescent="0.25">
      <c r="A15" s="79" t="s">
        <v>14</v>
      </c>
      <c r="B15" s="80" t="s">
        <v>15</v>
      </c>
      <c r="C15" s="81" t="s">
        <v>27</v>
      </c>
      <c r="D15" s="55" t="s">
        <v>23</v>
      </c>
      <c r="E15" s="49" t="s">
        <v>16</v>
      </c>
      <c r="F15" s="49" t="s">
        <v>45</v>
      </c>
      <c r="G15" s="41" t="s">
        <v>56</v>
      </c>
      <c r="H15" s="48">
        <f t="shared" ref="H15:H23" si="0">G15*0.1</f>
        <v>8.1450000000000014</v>
      </c>
      <c r="I15" s="49">
        <v>4</v>
      </c>
      <c r="J15" s="50">
        <f t="shared" ref="J15:J23" si="1">((F15-G15)/G15)*100</f>
        <v>-3.8674033149171336</v>
      </c>
      <c r="K15" s="51">
        <v>-0.39</v>
      </c>
      <c r="M15" s="53" t="s">
        <v>14</v>
      </c>
      <c r="N15" s="57" t="s">
        <v>15</v>
      </c>
      <c r="O15" s="49" t="s">
        <v>27</v>
      </c>
      <c r="P15" s="55" t="s">
        <v>23</v>
      </c>
      <c r="Q15" s="49" t="s">
        <v>16</v>
      </c>
      <c r="R15" s="25" t="str">
        <f t="shared" ref="R15:R23" si="2">F15</f>
        <v>78,3</v>
      </c>
      <c r="S15" s="49" t="s">
        <v>66</v>
      </c>
      <c r="T15" s="49" t="s">
        <v>67</v>
      </c>
      <c r="U15" s="49">
        <v>1</v>
      </c>
      <c r="V15" s="41">
        <v>4</v>
      </c>
      <c r="W15" s="51">
        <v>0.43</v>
      </c>
    </row>
    <row r="16" spans="1:23" x14ac:dyDescent="0.25">
      <c r="A16" s="76" t="s">
        <v>14</v>
      </c>
      <c r="B16" s="77" t="s">
        <v>15</v>
      </c>
      <c r="C16" s="78" t="s">
        <v>28</v>
      </c>
      <c r="D16" s="47" t="s">
        <v>37</v>
      </c>
      <c r="E16" s="41" t="s">
        <v>16</v>
      </c>
      <c r="F16" s="41" t="s">
        <v>46</v>
      </c>
      <c r="G16" s="41" t="s">
        <v>57</v>
      </c>
      <c r="H16" s="48">
        <f t="shared" si="0"/>
        <v>3.0510000000000002</v>
      </c>
      <c r="I16" s="41">
        <v>4</v>
      </c>
      <c r="J16" s="50">
        <f t="shared" si="1"/>
        <v>-1.9993444772205931</v>
      </c>
      <c r="K16" s="51">
        <v>-0.2</v>
      </c>
      <c r="M16" s="39" t="s">
        <v>14</v>
      </c>
      <c r="N16" s="45" t="s">
        <v>15</v>
      </c>
      <c r="O16" s="41" t="s">
        <v>28</v>
      </c>
      <c r="P16" s="47" t="s">
        <v>37</v>
      </c>
      <c r="Q16" s="41" t="s">
        <v>16</v>
      </c>
      <c r="R16" s="25" t="str">
        <f t="shared" si="2"/>
        <v>29,9</v>
      </c>
      <c r="S16" s="41" t="s">
        <v>68</v>
      </c>
      <c r="T16" s="41" t="s">
        <v>69</v>
      </c>
      <c r="U16" s="41">
        <v>1</v>
      </c>
      <c r="V16" s="41">
        <v>7</v>
      </c>
      <c r="W16" s="51">
        <v>0.43</v>
      </c>
    </row>
    <row r="17" spans="1:23" x14ac:dyDescent="0.25">
      <c r="A17" s="76" t="s">
        <v>14</v>
      </c>
      <c r="B17" s="77" t="s">
        <v>15</v>
      </c>
      <c r="C17" s="78" t="s">
        <v>29</v>
      </c>
      <c r="D17" s="47" t="s">
        <v>38</v>
      </c>
      <c r="E17" s="41" t="s">
        <v>16</v>
      </c>
      <c r="F17" s="41" t="s">
        <v>50</v>
      </c>
      <c r="G17" s="41" t="s">
        <v>58</v>
      </c>
      <c r="H17" s="48">
        <f t="shared" si="0"/>
        <v>6.1020000000000003</v>
      </c>
      <c r="I17" s="41">
        <v>4</v>
      </c>
      <c r="J17" s="41" t="s">
        <v>50</v>
      </c>
      <c r="K17" s="46" t="s">
        <v>50</v>
      </c>
      <c r="M17" s="39" t="s">
        <v>14</v>
      </c>
      <c r="N17" s="45" t="s">
        <v>15</v>
      </c>
      <c r="O17" s="41" t="s">
        <v>29</v>
      </c>
      <c r="P17" s="47" t="s">
        <v>38</v>
      </c>
      <c r="Q17" s="41" t="s">
        <v>16</v>
      </c>
      <c r="R17" s="25"/>
      <c r="S17" s="41" t="s">
        <v>70</v>
      </c>
      <c r="T17" s="41" t="s">
        <v>71</v>
      </c>
      <c r="U17" s="41">
        <v>1</v>
      </c>
      <c r="V17" s="41" t="s">
        <v>50</v>
      </c>
      <c r="W17" s="46" t="s">
        <v>50</v>
      </c>
    </row>
    <row r="18" spans="1:23" x14ac:dyDescent="0.25">
      <c r="A18" s="76" t="s">
        <v>14</v>
      </c>
      <c r="B18" s="77" t="s">
        <v>15</v>
      </c>
      <c r="C18" s="78" t="s">
        <v>30</v>
      </c>
      <c r="D18" s="47" t="s">
        <v>39</v>
      </c>
      <c r="E18" s="41" t="s">
        <v>16</v>
      </c>
      <c r="F18" s="41" t="s">
        <v>47</v>
      </c>
      <c r="G18" s="41" t="s">
        <v>59</v>
      </c>
      <c r="H18" s="48">
        <f t="shared" si="0"/>
        <v>13.37</v>
      </c>
      <c r="I18" s="41">
        <v>4</v>
      </c>
      <c r="J18" s="50">
        <f t="shared" si="1"/>
        <v>-10.246821241585632</v>
      </c>
      <c r="K18" s="51">
        <v>-1.02</v>
      </c>
      <c r="M18" s="39" t="s">
        <v>14</v>
      </c>
      <c r="N18" s="45" t="s">
        <v>15</v>
      </c>
      <c r="O18" s="41" t="s">
        <v>30</v>
      </c>
      <c r="P18" s="47" t="s">
        <v>39</v>
      </c>
      <c r="Q18" s="41" t="s">
        <v>16</v>
      </c>
      <c r="R18" s="25" t="str">
        <f t="shared" si="2"/>
        <v>120</v>
      </c>
      <c r="S18" s="41" t="s">
        <v>72</v>
      </c>
      <c r="T18" s="41" t="s">
        <v>73</v>
      </c>
      <c r="U18" s="41">
        <v>1</v>
      </c>
      <c r="V18" s="41">
        <v>-2</v>
      </c>
      <c r="W18" s="51">
        <v>-0.1</v>
      </c>
    </row>
    <row r="19" spans="1:23" x14ac:dyDescent="0.25">
      <c r="A19" s="76" t="s">
        <v>14</v>
      </c>
      <c r="B19" s="77" t="s">
        <v>15</v>
      </c>
      <c r="C19" s="78" t="s">
        <v>31</v>
      </c>
      <c r="D19" s="47" t="s">
        <v>40</v>
      </c>
      <c r="E19" s="41" t="s">
        <v>16</v>
      </c>
      <c r="F19" s="41" t="s">
        <v>50</v>
      </c>
      <c r="G19" s="41" t="s">
        <v>60</v>
      </c>
      <c r="H19" s="48">
        <f t="shared" si="0"/>
        <v>12.200000000000001</v>
      </c>
      <c r="I19" s="41">
        <v>4</v>
      </c>
      <c r="J19" s="41" t="s">
        <v>50</v>
      </c>
      <c r="K19" s="46" t="s">
        <v>50</v>
      </c>
      <c r="M19" s="39" t="s">
        <v>14</v>
      </c>
      <c r="N19" s="45" t="s">
        <v>15</v>
      </c>
      <c r="O19" s="41" t="s">
        <v>31</v>
      </c>
      <c r="P19" s="47" t="s">
        <v>40</v>
      </c>
      <c r="Q19" s="41" t="s">
        <v>16</v>
      </c>
      <c r="R19" s="25"/>
      <c r="S19" s="41" t="s">
        <v>74</v>
      </c>
      <c r="T19" s="41" t="s">
        <v>75</v>
      </c>
      <c r="U19" s="41">
        <v>1</v>
      </c>
      <c r="V19" s="41" t="s">
        <v>50</v>
      </c>
      <c r="W19" s="46" t="s">
        <v>50</v>
      </c>
    </row>
    <row r="20" spans="1:23" x14ac:dyDescent="0.25">
      <c r="A20" s="76" t="s">
        <v>14</v>
      </c>
      <c r="B20" s="77" t="s">
        <v>15</v>
      </c>
      <c r="C20" s="78" t="s">
        <v>32</v>
      </c>
      <c r="D20" s="47" t="s">
        <v>24</v>
      </c>
      <c r="E20" s="41" t="s">
        <v>16</v>
      </c>
      <c r="F20" s="41" t="s">
        <v>48</v>
      </c>
      <c r="G20" s="41" t="s">
        <v>61</v>
      </c>
      <c r="H20" s="48">
        <f t="shared" si="0"/>
        <v>11.190000000000001</v>
      </c>
      <c r="I20" s="41">
        <v>4</v>
      </c>
      <c r="J20" s="50">
        <f t="shared" si="1"/>
        <v>-3.485254691689013</v>
      </c>
      <c r="K20" s="51">
        <v>-0.35</v>
      </c>
      <c r="M20" s="39" t="s">
        <v>14</v>
      </c>
      <c r="N20" s="45" t="s">
        <v>15</v>
      </c>
      <c r="O20" s="41" t="s">
        <v>32</v>
      </c>
      <c r="P20" s="47" t="s">
        <v>24</v>
      </c>
      <c r="Q20" s="41" t="s">
        <v>16</v>
      </c>
      <c r="R20" s="25" t="str">
        <f t="shared" si="2"/>
        <v>108</v>
      </c>
      <c r="S20" s="41" t="s">
        <v>76</v>
      </c>
      <c r="T20" s="41" t="s">
        <v>77</v>
      </c>
      <c r="U20" s="41">
        <v>1</v>
      </c>
      <c r="V20" s="41">
        <v>5</v>
      </c>
      <c r="W20" s="51">
        <v>0.46</v>
      </c>
    </row>
    <row r="21" spans="1:23" x14ac:dyDescent="0.25">
      <c r="A21" s="76" t="s">
        <v>14</v>
      </c>
      <c r="B21" s="77" t="s">
        <v>15</v>
      </c>
      <c r="C21" s="78" t="s">
        <v>33</v>
      </c>
      <c r="D21" s="47" t="s">
        <v>41</v>
      </c>
      <c r="E21" s="41" t="s">
        <v>16</v>
      </c>
      <c r="F21" s="41" t="s">
        <v>49</v>
      </c>
      <c r="G21" s="41" t="s">
        <v>62</v>
      </c>
      <c r="H21" s="48">
        <f t="shared" si="0"/>
        <v>7.6269999999999998</v>
      </c>
      <c r="I21" s="41">
        <v>4</v>
      </c>
      <c r="J21" s="50">
        <f t="shared" si="1"/>
        <v>-1.9273633145404472</v>
      </c>
      <c r="K21" s="51">
        <v>-0.19</v>
      </c>
      <c r="M21" s="39" t="s">
        <v>14</v>
      </c>
      <c r="N21" s="45" t="s">
        <v>15</v>
      </c>
      <c r="O21" s="41" t="s">
        <v>33</v>
      </c>
      <c r="P21" s="47" t="s">
        <v>41</v>
      </c>
      <c r="Q21" s="41" t="s">
        <v>16</v>
      </c>
      <c r="R21" s="25" t="str">
        <f t="shared" si="2"/>
        <v>74,8</v>
      </c>
      <c r="S21" s="41" t="s">
        <v>78</v>
      </c>
      <c r="T21" s="41" t="s">
        <v>79</v>
      </c>
      <c r="U21" s="41">
        <v>1</v>
      </c>
      <c r="V21" s="41">
        <v>7</v>
      </c>
      <c r="W21" s="51">
        <v>0.5</v>
      </c>
    </row>
    <row r="22" spans="1:23" x14ac:dyDescent="0.25">
      <c r="A22" s="76" t="s">
        <v>14</v>
      </c>
      <c r="B22" s="77" t="s">
        <v>15</v>
      </c>
      <c r="C22" s="78" t="s">
        <v>34</v>
      </c>
      <c r="D22" s="47" t="s">
        <v>42</v>
      </c>
      <c r="E22" s="41" t="s">
        <v>16</v>
      </c>
      <c r="F22" s="41" t="s">
        <v>44</v>
      </c>
      <c r="G22" s="41" t="s">
        <v>63</v>
      </c>
      <c r="H22" s="48">
        <f t="shared" si="0"/>
        <v>13.730000000000002</v>
      </c>
      <c r="I22" s="41">
        <v>4</v>
      </c>
      <c r="J22" s="50">
        <f t="shared" si="1"/>
        <v>-16.241806263656233</v>
      </c>
      <c r="K22" s="51">
        <v>-1.62</v>
      </c>
      <c r="M22" s="39" t="s">
        <v>14</v>
      </c>
      <c r="N22" s="45" t="s">
        <v>15</v>
      </c>
      <c r="O22" s="41" t="s">
        <v>34</v>
      </c>
      <c r="P22" s="47" t="s">
        <v>42</v>
      </c>
      <c r="Q22" s="41" t="s">
        <v>16</v>
      </c>
      <c r="R22" s="25" t="str">
        <f t="shared" si="2"/>
        <v>115</v>
      </c>
      <c r="S22" s="41" t="s">
        <v>80</v>
      </c>
      <c r="T22" s="41" t="s">
        <v>81</v>
      </c>
      <c r="U22" s="41">
        <v>1</v>
      </c>
      <c r="V22" s="41">
        <v>-3</v>
      </c>
      <c r="W22" s="51">
        <v>-0.2</v>
      </c>
    </row>
    <row r="23" spans="1:23" ht="15.75" thickBot="1" x14ac:dyDescent="0.3">
      <c r="A23" s="82" t="s">
        <v>14</v>
      </c>
      <c r="B23" s="83" t="s">
        <v>15</v>
      </c>
      <c r="C23" s="84" t="s">
        <v>35</v>
      </c>
      <c r="D23" s="62" t="s">
        <v>25</v>
      </c>
      <c r="E23" s="61" t="s">
        <v>16</v>
      </c>
      <c r="F23" s="61">
        <v>142</v>
      </c>
      <c r="G23" s="61" t="s">
        <v>64</v>
      </c>
      <c r="H23" s="63">
        <f t="shared" si="0"/>
        <v>15.25</v>
      </c>
      <c r="I23" s="61">
        <v>4</v>
      </c>
      <c r="J23" s="64">
        <f t="shared" si="1"/>
        <v>-6.8852459016393448</v>
      </c>
      <c r="K23" s="65">
        <v>-0.69</v>
      </c>
      <c r="M23" s="59" t="s">
        <v>14</v>
      </c>
      <c r="N23" s="66" t="s">
        <v>15</v>
      </c>
      <c r="O23" s="61" t="s">
        <v>35</v>
      </c>
      <c r="P23" s="62" t="s">
        <v>25</v>
      </c>
      <c r="Q23" s="61" t="s">
        <v>16</v>
      </c>
      <c r="R23" s="74">
        <f t="shared" si="2"/>
        <v>142</v>
      </c>
      <c r="S23" s="61" t="s">
        <v>82</v>
      </c>
      <c r="T23" s="61" t="s">
        <v>83</v>
      </c>
      <c r="U23" s="61">
        <v>1</v>
      </c>
      <c r="V23" s="61">
        <v>0</v>
      </c>
      <c r="W23" s="65">
        <v>-0.05</v>
      </c>
    </row>
  </sheetData>
  <sheetProtection algorithmName="SHA-512" hashValue="Jhq65ZenNp6xaa5nG/GVKIn7ZCf0YzfVOPxzwa5xuX6V1TNmZFxpKChi+sYf+pFSv1GVPIZdyBn9FhZdJzV0PA==" saltValue="70iC4CN0ZWX8eSTLovJwpA==" spinCount="100000" sheet="1" objects="1" scenarios="1"/>
  <mergeCells count="3">
    <mergeCell ref="A2:K2"/>
    <mergeCell ref="A8:K8"/>
    <mergeCell ref="M8:W8"/>
  </mergeCells>
  <pageMargins left="0.70866141732283472" right="0.70866141732283472" top="0.74803149606299213" bottom="0.74803149606299213" header="0.31496062992125984" footer="0.31496062992125984"/>
  <pageSetup paperSize="9" scale="41" fitToHeight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23"/>
  <sheetViews>
    <sheetView topLeftCell="A2" zoomScale="80" zoomScaleNormal="80" zoomScalePageLayoutView="85" workbookViewId="0">
      <selection activeCell="A5" sqref="A5"/>
    </sheetView>
  </sheetViews>
  <sheetFormatPr defaultRowHeight="15" x14ac:dyDescent="0.25"/>
  <cols>
    <col min="1" max="1" width="11" style="7" customWidth="1"/>
    <col min="2" max="2" width="11.5703125" style="16" customWidth="1"/>
    <col min="3" max="3" width="7.140625" style="16" customWidth="1"/>
    <col min="4" max="4" width="47" style="7" bestFit="1" customWidth="1"/>
    <col min="5" max="5" width="12.42578125" style="7" customWidth="1"/>
    <col min="6" max="6" width="12.28515625" style="7" customWidth="1"/>
    <col min="7" max="7" width="11.28515625" style="7" bestFit="1" customWidth="1"/>
    <col min="8" max="8" width="8" style="7" customWidth="1"/>
    <col min="9" max="9" width="9.5703125" style="7" customWidth="1"/>
    <col min="10" max="10" width="13.28515625" style="7" customWidth="1"/>
    <col min="11" max="11" width="9" style="7" customWidth="1"/>
    <col min="12" max="12" width="6.5703125" style="7" customWidth="1"/>
    <col min="13" max="13" width="9.140625" style="7"/>
    <col min="14" max="14" width="9.42578125" style="7" bestFit="1" customWidth="1"/>
    <col min="15" max="15" width="9.140625" style="7"/>
    <col min="16" max="16" width="47" style="7" bestFit="1" customWidth="1"/>
    <col min="17" max="17" width="9.140625" style="7"/>
    <col min="18" max="18" width="11.7109375" style="7" customWidth="1"/>
    <col min="19" max="21" width="9.140625" style="7"/>
    <col min="22" max="22" width="11.7109375" style="7" bestFit="1" customWidth="1"/>
    <col min="23" max="16384" width="9.140625" style="7"/>
  </cols>
  <sheetData>
    <row r="1" spans="1:23" s="1" customFormat="1" ht="15.75" hidden="1" thickBot="1" x14ac:dyDescent="0.3">
      <c r="B1" s="2"/>
      <c r="C1" s="2"/>
      <c r="D1" s="3"/>
      <c r="K1" s="2"/>
    </row>
    <row r="2" spans="1:23" ht="19.5" thickTop="1" x14ac:dyDescent="0.3">
      <c r="A2" s="4" t="s">
        <v>13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23" s="12" customFormat="1" ht="12.75" x14ac:dyDescent="0.2">
      <c r="A3" s="8"/>
      <c r="B3" s="9"/>
      <c r="C3" s="9"/>
      <c r="D3" s="10">
        <v>43280</v>
      </c>
      <c r="E3" s="9"/>
      <c r="F3" s="9"/>
      <c r="G3" s="9"/>
      <c r="H3" s="9" t="s">
        <v>86</v>
      </c>
      <c r="I3" s="9"/>
      <c r="J3" s="9"/>
      <c r="K3" s="11" t="s">
        <v>18</v>
      </c>
    </row>
    <row r="4" spans="1:23" s="12" customFormat="1" ht="13.5" thickBot="1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23" ht="16.5" thickTop="1" thickBot="1" x14ac:dyDescent="0.3"/>
    <row r="6" spans="1:23" s="23" customFormat="1" ht="16.5" thickTop="1" thickBot="1" x14ac:dyDescent="0.3">
      <c r="A6" s="17" t="s">
        <v>8</v>
      </c>
      <c r="B6" s="18">
        <v>744</v>
      </c>
      <c r="C6" s="19"/>
      <c r="D6" s="20"/>
      <c r="E6" s="20"/>
      <c r="F6" s="21"/>
      <c r="G6" s="20"/>
      <c r="H6" s="20"/>
      <c r="I6" s="20"/>
      <c r="J6" s="20"/>
      <c r="K6" s="22"/>
    </row>
    <row r="7" spans="1:23" ht="16.5" thickTop="1" thickBot="1" x14ac:dyDescent="0.3">
      <c r="A7" s="24"/>
      <c r="B7" s="25"/>
      <c r="C7" s="26"/>
      <c r="D7" s="24"/>
      <c r="E7" s="24"/>
      <c r="F7" s="25"/>
      <c r="G7" s="24"/>
      <c r="H7" s="24"/>
      <c r="I7" s="24"/>
      <c r="J7" s="24"/>
      <c r="K7" s="24"/>
    </row>
    <row r="8" spans="1:23" ht="16.5" thickTop="1" thickBot="1" x14ac:dyDescent="0.3">
      <c r="A8" s="27" t="s">
        <v>19</v>
      </c>
      <c r="B8" s="28"/>
      <c r="C8" s="28"/>
      <c r="D8" s="28"/>
      <c r="E8" s="28"/>
      <c r="F8" s="28"/>
      <c r="G8" s="28"/>
      <c r="H8" s="28"/>
      <c r="I8" s="28"/>
      <c r="J8" s="28"/>
      <c r="K8" s="29"/>
      <c r="M8" s="27" t="s">
        <v>20</v>
      </c>
      <c r="N8" s="28"/>
      <c r="O8" s="28"/>
      <c r="P8" s="28"/>
      <c r="Q8" s="28"/>
      <c r="R8" s="28"/>
      <c r="S8" s="28"/>
      <c r="T8" s="28"/>
      <c r="U8" s="28"/>
      <c r="V8" s="28"/>
      <c r="W8" s="29"/>
    </row>
    <row r="9" spans="1:23" ht="15.75" thickTop="1" x14ac:dyDescent="0.25">
      <c r="A9" s="1"/>
    </row>
    <row r="10" spans="1:23" ht="15.75" thickBot="1" x14ac:dyDescent="0.3"/>
    <row r="11" spans="1:23" s="37" customFormat="1" ht="30.75" thickBot="1" x14ac:dyDescent="0.3">
      <c r="A11" s="30" t="s">
        <v>1</v>
      </c>
      <c r="B11" s="31" t="s">
        <v>11</v>
      </c>
      <c r="C11" s="32" t="s">
        <v>2</v>
      </c>
      <c r="D11" s="32" t="s">
        <v>3</v>
      </c>
      <c r="E11" s="32" t="s">
        <v>4</v>
      </c>
      <c r="F11" s="33" t="s">
        <v>12</v>
      </c>
      <c r="G11" s="34" t="s">
        <v>17</v>
      </c>
      <c r="H11" s="35" t="s">
        <v>9</v>
      </c>
      <c r="I11" s="32" t="s">
        <v>10</v>
      </c>
      <c r="J11" s="32" t="s">
        <v>5</v>
      </c>
      <c r="K11" s="36" t="s">
        <v>6</v>
      </c>
      <c r="M11" s="30" t="s">
        <v>1</v>
      </c>
      <c r="N11" s="32" t="s">
        <v>11</v>
      </c>
      <c r="O11" s="32" t="s">
        <v>2</v>
      </c>
      <c r="P11" s="32" t="s">
        <v>3</v>
      </c>
      <c r="Q11" s="32" t="s">
        <v>4</v>
      </c>
      <c r="R11" s="33" t="s">
        <v>12</v>
      </c>
      <c r="S11" s="38" t="s">
        <v>0</v>
      </c>
      <c r="T11" s="35" t="s">
        <v>9</v>
      </c>
      <c r="U11" s="32" t="s">
        <v>10</v>
      </c>
      <c r="V11" s="32" t="s">
        <v>5</v>
      </c>
      <c r="W11" s="36" t="s">
        <v>6</v>
      </c>
    </row>
    <row r="12" spans="1:23" x14ac:dyDescent="0.25">
      <c r="A12" s="39"/>
      <c r="B12" s="40"/>
      <c r="C12" s="41"/>
      <c r="D12" s="42"/>
      <c r="E12" s="43"/>
      <c r="F12" s="43"/>
      <c r="G12" s="43"/>
      <c r="H12" s="43"/>
      <c r="I12" s="43"/>
      <c r="J12" s="41"/>
      <c r="K12" s="44"/>
      <c r="M12" s="39"/>
      <c r="N12" s="45"/>
      <c r="O12" s="41"/>
      <c r="P12" s="42"/>
      <c r="Q12" s="43"/>
      <c r="R12" s="43"/>
      <c r="S12" s="43"/>
      <c r="T12" s="43"/>
      <c r="U12" s="43"/>
      <c r="V12" s="41"/>
      <c r="W12" s="44"/>
    </row>
    <row r="13" spans="1:23" x14ac:dyDescent="0.25">
      <c r="A13" s="39"/>
      <c r="B13" s="40"/>
      <c r="C13" s="41"/>
      <c r="D13" s="42"/>
      <c r="E13" s="41"/>
      <c r="F13" s="41"/>
      <c r="G13" s="41"/>
      <c r="H13" s="41"/>
      <c r="I13" s="41"/>
      <c r="J13" s="41"/>
      <c r="K13" s="46"/>
      <c r="M13" s="39"/>
      <c r="N13" s="45"/>
      <c r="O13" s="41"/>
      <c r="P13" s="42"/>
      <c r="Q13" s="41"/>
      <c r="R13" s="41"/>
      <c r="S13" s="41"/>
      <c r="T13" s="41"/>
      <c r="U13" s="41"/>
      <c r="V13" s="41"/>
      <c r="W13" s="46"/>
    </row>
    <row r="14" spans="1:23" x14ac:dyDescent="0.25">
      <c r="A14" s="39" t="s">
        <v>14</v>
      </c>
      <c r="B14" s="40" t="s">
        <v>15</v>
      </c>
      <c r="C14" s="41" t="s">
        <v>26</v>
      </c>
      <c r="D14" s="47" t="s">
        <v>36</v>
      </c>
      <c r="E14" s="41" t="s">
        <v>16</v>
      </c>
      <c r="F14" s="41">
        <v>76.2</v>
      </c>
      <c r="G14" s="41" t="s">
        <v>55</v>
      </c>
      <c r="H14" s="48">
        <f>G14*0.1</f>
        <v>7.1090000000000009</v>
      </c>
      <c r="I14" s="49" t="s">
        <v>51</v>
      </c>
      <c r="J14" s="50">
        <f>((F14-G14)/G14)*100</f>
        <v>7.1880714587143038</v>
      </c>
      <c r="K14" s="51">
        <v>0.72</v>
      </c>
      <c r="M14" s="39" t="s">
        <v>14</v>
      </c>
      <c r="N14" s="45" t="s">
        <v>15</v>
      </c>
      <c r="O14" s="41" t="s">
        <v>26</v>
      </c>
      <c r="P14" s="47" t="s">
        <v>36</v>
      </c>
      <c r="Q14" s="41" t="s">
        <v>16</v>
      </c>
      <c r="R14" s="25">
        <f>F14</f>
        <v>76.2</v>
      </c>
      <c r="S14" s="41" t="s">
        <v>65</v>
      </c>
      <c r="T14" s="41" t="s">
        <v>28</v>
      </c>
      <c r="U14" s="41">
        <v>1</v>
      </c>
      <c r="V14" s="41">
        <v>13</v>
      </c>
      <c r="W14" s="51">
        <v>0.67</v>
      </c>
    </row>
    <row r="15" spans="1:23" s="56" customFormat="1" x14ac:dyDescent="0.25">
      <c r="A15" s="53" t="s">
        <v>14</v>
      </c>
      <c r="B15" s="54" t="s">
        <v>15</v>
      </c>
      <c r="C15" s="49" t="s">
        <v>27</v>
      </c>
      <c r="D15" s="55" t="s">
        <v>23</v>
      </c>
      <c r="E15" s="49" t="s">
        <v>16</v>
      </c>
      <c r="F15" s="49">
        <v>99.6</v>
      </c>
      <c r="G15" s="41" t="s">
        <v>56</v>
      </c>
      <c r="H15" s="48">
        <f t="shared" ref="H15:H23" si="0">G15*0.1</f>
        <v>8.1450000000000014</v>
      </c>
      <c r="I15" s="49">
        <v>4</v>
      </c>
      <c r="J15" s="50">
        <f t="shared" ref="J15:J23" si="1">((F15-G15)/G15)*100</f>
        <v>22.283609576427242</v>
      </c>
      <c r="K15" s="70">
        <v>2.23</v>
      </c>
      <c r="M15" s="53" t="s">
        <v>14</v>
      </c>
      <c r="N15" s="57" t="s">
        <v>15</v>
      </c>
      <c r="O15" s="49" t="s">
        <v>27</v>
      </c>
      <c r="P15" s="55" t="s">
        <v>23</v>
      </c>
      <c r="Q15" s="49" t="s">
        <v>16</v>
      </c>
      <c r="R15" s="25">
        <f t="shared" ref="R15:R23" si="2">F15</f>
        <v>99.6</v>
      </c>
      <c r="S15" s="49" t="s">
        <v>66</v>
      </c>
      <c r="T15" s="49" t="s">
        <v>67</v>
      </c>
      <c r="U15" s="49">
        <v>1</v>
      </c>
      <c r="V15" s="41">
        <v>33</v>
      </c>
      <c r="W15" s="71">
        <v>3.28</v>
      </c>
    </row>
    <row r="16" spans="1:23" x14ac:dyDescent="0.25">
      <c r="A16" s="39" t="s">
        <v>14</v>
      </c>
      <c r="B16" s="40" t="s">
        <v>15</v>
      </c>
      <c r="C16" s="41" t="s">
        <v>28</v>
      </c>
      <c r="D16" s="47" t="s">
        <v>37</v>
      </c>
      <c r="E16" s="41" t="s">
        <v>16</v>
      </c>
      <c r="F16" s="41">
        <v>33.6</v>
      </c>
      <c r="G16" s="41" t="s">
        <v>57</v>
      </c>
      <c r="H16" s="48">
        <f t="shared" si="0"/>
        <v>3.0510000000000002</v>
      </c>
      <c r="I16" s="41">
        <v>4</v>
      </c>
      <c r="J16" s="50">
        <f t="shared" si="1"/>
        <v>10.127826941986234</v>
      </c>
      <c r="K16" s="51">
        <v>1.01</v>
      </c>
      <c r="M16" s="39" t="s">
        <v>14</v>
      </c>
      <c r="N16" s="45" t="s">
        <v>15</v>
      </c>
      <c r="O16" s="41" t="s">
        <v>28</v>
      </c>
      <c r="P16" s="47" t="s">
        <v>37</v>
      </c>
      <c r="Q16" s="41" t="s">
        <v>16</v>
      </c>
      <c r="R16" s="25">
        <f t="shared" si="2"/>
        <v>33.6</v>
      </c>
      <c r="S16" s="41" t="s">
        <v>68</v>
      </c>
      <c r="T16" s="41" t="s">
        <v>69</v>
      </c>
      <c r="U16" s="41">
        <v>1</v>
      </c>
      <c r="V16" s="41">
        <v>20</v>
      </c>
      <c r="W16" s="51">
        <v>1.28</v>
      </c>
    </row>
    <row r="17" spans="1:23" x14ac:dyDescent="0.25">
      <c r="A17" s="39" t="s">
        <v>14</v>
      </c>
      <c r="B17" s="40" t="s">
        <v>15</v>
      </c>
      <c r="C17" s="41" t="s">
        <v>29</v>
      </c>
      <c r="D17" s="47" t="s">
        <v>38</v>
      </c>
      <c r="E17" s="41" t="s">
        <v>16</v>
      </c>
      <c r="F17" s="41">
        <v>75.400000000000006</v>
      </c>
      <c r="G17" s="41" t="s">
        <v>58</v>
      </c>
      <c r="H17" s="48">
        <f t="shared" si="0"/>
        <v>6.1020000000000003</v>
      </c>
      <c r="I17" s="41">
        <v>4</v>
      </c>
      <c r="J17" s="50">
        <f t="shared" si="1"/>
        <v>23.566043920026225</v>
      </c>
      <c r="K17" s="70">
        <v>2.36</v>
      </c>
      <c r="M17" s="39" t="s">
        <v>14</v>
      </c>
      <c r="N17" s="45" t="s">
        <v>15</v>
      </c>
      <c r="O17" s="41" t="s">
        <v>29</v>
      </c>
      <c r="P17" s="47" t="s">
        <v>38</v>
      </c>
      <c r="Q17" s="41" t="s">
        <v>16</v>
      </c>
      <c r="R17" s="25">
        <f t="shared" si="2"/>
        <v>75.400000000000006</v>
      </c>
      <c r="S17" s="41" t="s">
        <v>70</v>
      </c>
      <c r="T17" s="41" t="s">
        <v>71</v>
      </c>
      <c r="U17" s="41">
        <v>1</v>
      </c>
      <c r="V17" s="41">
        <v>32</v>
      </c>
      <c r="W17" s="51">
        <v>0.69</v>
      </c>
    </row>
    <row r="18" spans="1:23" x14ac:dyDescent="0.25">
      <c r="A18" s="39" t="s">
        <v>14</v>
      </c>
      <c r="B18" s="40" t="s">
        <v>15</v>
      </c>
      <c r="C18" s="41" t="s">
        <v>30</v>
      </c>
      <c r="D18" s="47" t="s">
        <v>39</v>
      </c>
      <c r="E18" s="41" t="s">
        <v>16</v>
      </c>
      <c r="F18" s="41">
        <v>134</v>
      </c>
      <c r="G18" s="41" t="s">
        <v>59</v>
      </c>
      <c r="H18" s="48">
        <f t="shared" si="0"/>
        <v>13.37</v>
      </c>
      <c r="I18" s="41">
        <v>4</v>
      </c>
      <c r="J18" s="50">
        <f t="shared" si="1"/>
        <v>0.22438294689604443</v>
      </c>
      <c r="K18" s="51">
        <v>0.02</v>
      </c>
      <c r="M18" s="39" t="s">
        <v>14</v>
      </c>
      <c r="N18" s="45" t="s">
        <v>15</v>
      </c>
      <c r="O18" s="41" t="s">
        <v>30</v>
      </c>
      <c r="P18" s="47" t="s">
        <v>39</v>
      </c>
      <c r="Q18" s="41" t="s">
        <v>16</v>
      </c>
      <c r="R18" s="25">
        <f t="shared" si="2"/>
        <v>134</v>
      </c>
      <c r="S18" s="41" t="s">
        <v>72</v>
      </c>
      <c r="T18" s="41" t="s">
        <v>73</v>
      </c>
      <c r="U18" s="41">
        <v>1</v>
      </c>
      <c r="V18" s="41">
        <v>10</v>
      </c>
      <c r="W18" s="51">
        <v>0.7</v>
      </c>
    </row>
    <row r="19" spans="1:23" x14ac:dyDescent="0.25">
      <c r="A19" s="39" t="s">
        <v>14</v>
      </c>
      <c r="B19" s="40" t="s">
        <v>15</v>
      </c>
      <c r="C19" s="41" t="s">
        <v>31</v>
      </c>
      <c r="D19" s="47" t="s">
        <v>40</v>
      </c>
      <c r="E19" s="41" t="s">
        <v>16</v>
      </c>
      <c r="F19" s="41">
        <v>96</v>
      </c>
      <c r="G19" s="41" t="s">
        <v>60</v>
      </c>
      <c r="H19" s="48">
        <f t="shared" si="0"/>
        <v>12.200000000000001</v>
      </c>
      <c r="I19" s="41">
        <v>4</v>
      </c>
      <c r="J19" s="50">
        <f t="shared" si="1"/>
        <v>-21.311475409836063</v>
      </c>
      <c r="K19" s="70">
        <v>-2.13</v>
      </c>
      <c r="M19" s="39" t="s">
        <v>14</v>
      </c>
      <c r="N19" s="45" t="s">
        <v>15</v>
      </c>
      <c r="O19" s="41" t="s">
        <v>31</v>
      </c>
      <c r="P19" s="47" t="s">
        <v>40</v>
      </c>
      <c r="Q19" s="41" t="s">
        <v>16</v>
      </c>
      <c r="R19" s="25">
        <f t="shared" si="2"/>
        <v>96</v>
      </c>
      <c r="S19" s="41" t="s">
        <v>74</v>
      </c>
      <c r="T19" s="41" t="s">
        <v>75</v>
      </c>
      <c r="U19" s="41">
        <v>1</v>
      </c>
      <c r="V19" s="41">
        <v>-13</v>
      </c>
      <c r="W19" s="51">
        <v>-0.67</v>
      </c>
    </row>
    <row r="20" spans="1:23" x14ac:dyDescent="0.25">
      <c r="A20" s="39" t="s">
        <v>14</v>
      </c>
      <c r="B20" s="40" t="s">
        <v>15</v>
      </c>
      <c r="C20" s="41" t="s">
        <v>32</v>
      </c>
      <c r="D20" s="47" t="s">
        <v>24</v>
      </c>
      <c r="E20" s="41" t="s">
        <v>16</v>
      </c>
      <c r="F20" s="41">
        <v>112</v>
      </c>
      <c r="G20" s="41" t="s">
        <v>61</v>
      </c>
      <c r="H20" s="48">
        <f t="shared" si="0"/>
        <v>11.190000000000001</v>
      </c>
      <c r="I20" s="41">
        <v>4</v>
      </c>
      <c r="J20" s="50">
        <f t="shared" si="1"/>
        <v>8.9365504915097677E-2</v>
      </c>
      <c r="K20" s="51">
        <v>0.01</v>
      </c>
      <c r="M20" s="39" t="s">
        <v>14</v>
      </c>
      <c r="N20" s="45" t="s">
        <v>15</v>
      </c>
      <c r="O20" s="41" t="s">
        <v>32</v>
      </c>
      <c r="P20" s="47" t="s">
        <v>24</v>
      </c>
      <c r="Q20" s="41" t="s">
        <v>16</v>
      </c>
      <c r="R20" s="25">
        <f t="shared" si="2"/>
        <v>112</v>
      </c>
      <c r="S20" s="41" t="s">
        <v>76</v>
      </c>
      <c r="T20" s="41" t="s">
        <v>77</v>
      </c>
      <c r="U20" s="41">
        <v>1</v>
      </c>
      <c r="V20" s="41">
        <v>9</v>
      </c>
      <c r="W20" s="51">
        <v>0.79</v>
      </c>
    </row>
    <row r="21" spans="1:23" x14ac:dyDescent="0.25">
      <c r="A21" s="39" t="s">
        <v>14</v>
      </c>
      <c r="B21" s="40" t="s">
        <v>15</v>
      </c>
      <c r="C21" s="41" t="s">
        <v>33</v>
      </c>
      <c r="D21" s="47" t="s">
        <v>41</v>
      </c>
      <c r="E21" s="41" t="s">
        <v>16</v>
      </c>
      <c r="F21" s="41" t="s">
        <v>85</v>
      </c>
      <c r="G21" s="41" t="s">
        <v>62</v>
      </c>
      <c r="H21" s="48">
        <f t="shared" si="0"/>
        <v>7.6269999999999998</v>
      </c>
      <c r="I21" s="41">
        <v>4</v>
      </c>
      <c r="J21" s="50"/>
      <c r="K21" s="71">
        <v>-8.0299999999999994</v>
      </c>
      <c r="M21" s="39" t="s">
        <v>14</v>
      </c>
      <c r="N21" s="45" t="s">
        <v>15</v>
      </c>
      <c r="O21" s="41" t="s">
        <v>33</v>
      </c>
      <c r="P21" s="47" t="s">
        <v>41</v>
      </c>
      <c r="Q21" s="41" t="s">
        <v>16</v>
      </c>
      <c r="R21" s="25" t="str">
        <f t="shared" si="2"/>
        <v>&lt;15</v>
      </c>
      <c r="S21" s="41" t="s">
        <v>78</v>
      </c>
      <c r="T21" s="41" t="s">
        <v>79</v>
      </c>
      <c r="U21" s="41">
        <v>1</v>
      </c>
      <c r="V21" s="41"/>
      <c r="W21" s="72">
        <f>(15-S21)/T21</f>
        <v>-4.2767441860465114</v>
      </c>
    </row>
    <row r="22" spans="1:23" x14ac:dyDescent="0.25">
      <c r="A22" s="39" t="s">
        <v>14</v>
      </c>
      <c r="B22" s="40" t="s">
        <v>15</v>
      </c>
      <c r="C22" s="41" t="s">
        <v>34</v>
      </c>
      <c r="D22" s="47" t="s">
        <v>42</v>
      </c>
      <c r="E22" s="41" t="s">
        <v>16</v>
      </c>
      <c r="F22" s="41">
        <v>63.2</v>
      </c>
      <c r="G22" s="41" t="s">
        <v>63</v>
      </c>
      <c r="H22" s="48">
        <f t="shared" si="0"/>
        <v>13.730000000000002</v>
      </c>
      <c r="I22" s="41">
        <v>4</v>
      </c>
      <c r="J22" s="50">
        <f t="shared" si="1"/>
        <v>-53.96941005098325</v>
      </c>
      <c r="K22" s="71">
        <v>-5.4</v>
      </c>
      <c r="M22" s="39" t="s">
        <v>14</v>
      </c>
      <c r="N22" s="45" t="s">
        <v>15</v>
      </c>
      <c r="O22" s="41" t="s">
        <v>34</v>
      </c>
      <c r="P22" s="47" t="s">
        <v>42</v>
      </c>
      <c r="Q22" s="41" t="s">
        <v>16</v>
      </c>
      <c r="R22" s="25">
        <f t="shared" si="2"/>
        <v>63.2</v>
      </c>
      <c r="S22" s="41" t="s">
        <v>80</v>
      </c>
      <c r="T22" s="41" t="s">
        <v>81</v>
      </c>
      <c r="U22" s="41">
        <v>1</v>
      </c>
      <c r="V22" s="41">
        <v>-46</v>
      </c>
      <c r="W22" s="71">
        <v>-3.8</v>
      </c>
    </row>
    <row r="23" spans="1:23" ht="15.75" thickBot="1" x14ac:dyDescent="0.3">
      <c r="A23" s="59" t="s">
        <v>14</v>
      </c>
      <c r="B23" s="60" t="s">
        <v>15</v>
      </c>
      <c r="C23" s="61" t="s">
        <v>35</v>
      </c>
      <c r="D23" s="62" t="s">
        <v>25</v>
      </c>
      <c r="E23" s="61" t="s">
        <v>16</v>
      </c>
      <c r="F23" s="61">
        <v>97.1</v>
      </c>
      <c r="G23" s="61" t="s">
        <v>64</v>
      </c>
      <c r="H23" s="63">
        <f t="shared" si="0"/>
        <v>15.25</v>
      </c>
      <c r="I23" s="61">
        <v>4</v>
      </c>
      <c r="J23" s="64">
        <f t="shared" si="1"/>
        <v>-36.327868852459019</v>
      </c>
      <c r="K23" s="75">
        <v>-3.63</v>
      </c>
      <c r="M23" s="59" t="s">
        <v>14</v>
      </c>
      <c r="N23" s="66" t="s">
        <v>15</v>
      </c>
      <c r="O23" s="61" t="s">
        <v>35</v>
      </c>
      <c r="P23" s="62" t="s">
        <v>25</v>
      </c>
      <c r="Q23" s="61" t="s">
        <v>16</v>
      </c>
      <c r="R23" s="74">
        <f t="shared" si="2"/>
        <v>97.1</v>
      </c>
      <c r="S23" s="61" t="s">
        <v>82</v>
      </c>
      <c r="T23" s="61" t="s">
        <v>83</v>
      </c>
      <c r="U23" s="61">
        <v>1</v>
      </c>
      <c r="V23" s="61">
        <v>-32</v>
      </c>
      <c r="W23" s="75">
        <v>-3.55</v>
      </c>
    </row>
  </sheetData>
  <sheetProtection algorithmName="SHA-512" hashValue="RJjuJdb7ZkRd832gAeOxLJOiEvSZdKx+p5nrDi7ieic7MOZgblqgKq1HJtS45fltZuvl4ngVdo24Sa5mhI+rIA==" saltValue="nHHcqaB8Mt5Fire/xa8OWw==" spinCount="100000" sheet="1" objects="1" scenarios="1"/>
  <mergeCells count="3">
    <mergeCell ref="A2:K2"/>
    <mergeCell ref="A8:K8"/>
    <mergeCell ref="M8:W8"/>
  </mergeCells>
  <pageMargins left="0.70866141732283472" right="0.70866141732283472" top="0.74803149606299213" bottom="0.74803149606299213" header="0.31496062992125984" footer="0.31496062992125984"/>
  <pageSetup paperSize="9" scale="41" fitToHeight="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23"/>
  <sheetViews>
    <sheetView topLeftCell="A2" zoomScale="80" zoomScaleNormal="80" zoomScalePageLayoutView="85" workbookViewId="0">
      <selection activeCell="A5" sqref="A5"/>
    </sheetView>
  </sheetViews>
  <sheetFormatPr defaultRowHeight="15" x14ac:dyDescent="0.25"/>
  <cols>
    <col min="1" max="1" width="11" style="7" customWidth="1"/>
    <col min="2" max="2" width="11.5703125" style="16" customWidth="1"/>
    <col min="3" max="3" width="7.140625" style="16" customWidth="1"/>
    <col min="4" max="4" width="47" style="7" bestFit="1" customWidth="1"/>
    <col min="5" max="5" width="12.42578125" style="7" customWidth="1"/>
    <col min="6" max="6" width="12.28515625" style="7" customWidth="1"/>
    <col min="7" max="7" width="11.28515625" style="7" bestFit="1" customWidth="1"/>
    <col min="8" max="8" width="8" style="7" customWidth="1"/>
    <col min="9" max="9" width="9.5703125" style="7" customWidth="1"/>
    <col min="10" max="10" width="13.28515625" style="7" customWidth="1"/>
    <col min="11" max="11" width="9" style="7" customWidth="1"/>
    <col min="12" max="12" width="6.5703125" style="7" customWidth="1"/>
    <col min="13" max="13" width="9.140625" style="7"/>
    <col min="14" max="14" width="9.42578125" style="7" bestFit="1" customWidth="1"/>
    <col min="15" max="15" width="9.140625" style="7"/>
    <col min="16" max="16" width="47" style="7" bestFit="1" customWidth="1"/>
    <col min="17" max="17" width="9.140625" style="7"/>
    <col min="18" max="18" width="11.7109375" style="7" customWidth="1"/>
    <col min="19" max="21" width="9.140625" style="7"/>
    <col min="22" max="22" width="11.7109375" style="7" bestFit="1" customWidth="1"/>
    <col min="23" max="16384" width="9.140625" style="7"/>
  </cols>
  <sheetData>
    <row r="1" spans="1:23" s="1" customFormat="1" ht="15.75" hidden="1" thickBot="1" x14ac:dyDescent="0.3">
      <c r="B1" s="2"/>
      <c r="C1" s="2"/>
      <c r="D1" s="3"/>
      <c r="K1" s="2"/>
    </row>
    <row r="2" spans="1:23" ht="19.5" thickTop="1" x14ac:dyDescent="0.3">
      <c r="A2" s="4" t="s">
        <v>13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23" s="12" customFormat="1" ht="12.75" x14ac:dyDescent="0.2">
      <c r="A3" s="8"/>
      <c r="B3" s="9"/>
      <c r="C3" s="9"/>
      <c r="D3" s="10">
        <v>43280</v>
      </c>
      <c r="E3" s="9"/>
      <c r="F3" s="9"/>
      <c r="G3" s="9"/>
      <c r="H3" s="9" t="s">
        <v>86</v>
      </c>
      <c r="I3" s="9"/>
      <c r="J3" s="9"/>
      <c r="K3" s="11" t="s">
        <v>18</v>
      </c>
    </row>
    <row r="4" spans="1:23" s="12" customFormat="1" ht="13.5" thickBot="1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23" ht="16.5" thickTop="1" thickBot="1" x14ac:dyDescent="0.3"/>
    <row r="6" spans="1:23" s="23" customFormat="1" ht="16.5" thickTop="1" thickBot="1" x14ac:dyDescent="0.3">
      <c r="A6" s="17" t="s">
        <v>8</v>
      </c>
      <c r="B6" s="18">
        <v>936</v>
      </c>
      <c r="C6" s="19"/>
      <c r="D6" s="20"/>
      <c r="E6" s="20"/>
      <c r="F6" s="21"/>
      <c r="G6" s="20"/>
      <c r="H6" s="20"/>
      <c r="I6" s="20"/>
      <c r="J6" s="20"/>
      <c r="K6" s="22"/>
    </row>
    <row r="7" spans="1:23" ht="16.5" thickTop="1" thickBot="1" x14ac:dyDescent="0.3">
      <c r="A7" s="24"/>
      <c r="B7" s="25"/>
      <c r="C7" s="26"/>
      <c r="D7" s="24"/>
      <c r="E7" s="24"/>
      <c r="F7" s="25"/>
      <c r="G7" s="24"/>
      <c r="H7" s="24"/>
      <c r="I7" s="24"/>
      <c r="J7" s="24"/>
      <c r="K7" s="24"/>
    </row>
    <row r="8" spans="1:23" ht="16.5" thickTop="1" thickBot="1" x14ac:dyDescent="0.3">
      <c r="A8" s="27" t="s">
        <v>19</v>
      </c>
      <c r="B8" s="28"/>
      <c r="C8" s="28"/>
      <c r="D8" s="28"/>
      <c r="E8" s="28"/>
      <c r="F8" s="28"/>
      <c r="G8" s="28"/>
      <c r="H8" s="28"/>
      <c r="I8" s="28"/>
      <c r="J8" s="28"/>
      <c r="K8" s="29"/>
      <c r="L8" s="27" t="s">
        <v>20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9"/>
    </row>
    <row r="9" spans="1:23" ht="15.75" thickTop="1" x14ac:dyDescent="0.25">
      <c r="A9" s="1"/>
    </row>
    <row r="10" spans="1:23" ht="15.75" thickBot="1" x14ac:dyDescent="0.3"/>
    <row r="11" spans="1:23" s="37" customFormat="1" ht="30.75" thickBot="1" x14ac:dyDescent="0.3">
      <c r="A11" s="30" t="s">
        <v>1</v>
      </c>
      <c r="B11" s="31" t="s">
        <v>11</v>
      </c>
      <c r="C11" s="32" t="s">
        <v>2</v>
      </c>
      <c r="D11" s="32" t="s">
        <v>3</v>
      </c>
      <c r="E11" s="32" t="s">
        <v>4</v>
      </c>
      <c r="F11" s="33" t="s">
        <v>12</v>
      </c>
      <c r="G11" s="34" t="s">
        <v>17</v>
      </c>
      <c r="H11" s="35" t="s">
        <v>9</v>
      </c>
      <c r="I11" s="32" t="s">
        <v>10</v>
      </c>
      <c r="J11" s="32" t="s">
        <v>5</v>
      </c>
      <c r="K11" s="36" t="s">
        <v>6</v>
      </c>
      <c r="L11" s="7"/>
      <c r="M11" s="30" t="s">
        <v>1</v>
      </c>
      <c r="N11" s="32" t="s">
        <v>11</v>
      </c>
      <c r="O11" s="32" t="s">
        <v>2</v>
      </c>
      <c r="P11" s="32" t="s">
        <v>3</v>
      </c>
      <c r="Q11" s="32" t="s">
        <v>4</v>
      </c>
      <c r="R11" s="33" t="s">
        <v>12</v>
      </c>
      <c r="S11" s="38" t="s">
        <v>0</v>
      </c>
      <c r="T11" s="35" t="s">
        <v>9</v>
      </c>
      <c r="U11" s="32" t="s">
        <v>10</v>
      </c>
      <c r="V11" s="32" t="s">
        <v>5</v>
      </c>
      <c r="W11" s="36" t="s">
        <v>6</v>
      </c>
    </row>
    <row r="12" spans="1:23" x14ac:dyDescent="0.25">
      <c r="A12" s="39"/>
      <c r="B12" s="40"/>
      <c r="C12" s="41"/>
      <c r="D12" s="42"/>
      <c r="E12" s="43"/>
      <c r="F12" s="43"/>
      <c r="G12" s="43"/>
      <c r="H12" s="43"/>
      <c r="I12" s="43"/>
      <c r="J12" s="41"/>
      <c r="K12" s="44"/>
      <c r="M12" s="39"/>
      <c r="N12" s="45"/>
      <c r="O12" s="41"/>
      <c r="P12" s="42"/>
      <c r="Q12" s="43"/>
      <c r="R12" s="43"/>
      <c r="S12" s="43"/>
      <c r="T12" s="43"/>
      <c r="U12" s="43"/>
      <c r="V12" s="41"/>
      <c r="W12" s="44"/>
    </row>
    <row r="13" spans="1:23" x14ac:dyDescent="0.25">
      <c r="A13" s="39"/>
      <c r="B13" s="40"/>
      <c r="C13" s="41"/>
      <c r="D13" s="42"/>
      <c r="E13" s="41"/>
      <c r="F13" s="41"/>
      <c r="G13" s="41"/>
      <c r="H13" s="41"/>
      <c r="I13" s="41"/>
      <c r="J13" s="41"/>
      <c r="K13" s="46"/>
      <c r="M13" s="39"/>
      <c r="N13" s="45"/>
      <c r="O13" s="41"/>
      <c r="P13" s="42"/>
      <c r="Q13" s="41"/>
      <c r="R13" s="41"/>
      <c r="S13" s="41"/>
      <c r="T13" s="41"/>
      <c r="U13" s="41"/>
      <c r="V13" s="41"/>
      <c r="W13" s="46"/>
    </row>
    <row r="14" spans="1:23" x14ac:dyDescent="0.25">
      <c r="A14" s="39" t="s">
        <v>14</v>
      </c>
      <c r="B14" s="40" t="s">
        <v>15</v>
      </c>
      <c r="C14" s="41" t="s">
        <v>26</v>
      </c>
      <c r="D14" s="47" t="s">
        <v>36</v>
      </c>
      <c r="E14" s="41" t="s">
        <v>16</v>
      </c>
      <c r="F14" s="41">
        <v>85.5</v>
      </c>
      <c r="G14" s="41" t="s">
        <v>55</v>
      </c>
      <c r="H14" s="48">
        <f>G14*0.1</f>
        <v>7.1090000000000009</v>
      </c>
      <c r="I14" s="49" t="s">
        <v>51</v>
      </c>
      <c r="J14" s="50">
        <f>((F14-G14)/G14)*100</f>
        <v>20.270080180053448</v>
      </c>
      <c r="K14" s="70">
        <v>2.0299999999999998</v>
      </c>
      <c r="M14" s="39" t="s">
        <v>14</v>
      </c>
      <c r="N14" s="45" t="s">
        <v>15</v>
      </c>
      <c r="O14" s="41" t="s">
        <v>26</v>
      </c>
      <c r="P14" s="47" t="s">
        <v>36</v>
      </c>
      <c r="Q14" s="41" t="s">
        <v>16</v>
      </c>
      <c r="R14" s="25">
        <f>F14</f>
        <v>85.5</v>
      </c>
      <c r="S14" s="41" t="s">
        <v>65</v>
      </c>
      <c r="T14" s="41" t="s">
        <v>28</v>
      </c>
      <c r="U14" s="41">
        <v>1</v>
      </c>
      <c r="V14" s="41">
        <v>27</v>
      </c>
      <c r="W14" s="51">
        <v>1.39</v>
      </c>
    </row>
    <row r="15" spans="1:23" s="56" customFormat="1" x14ac:dyDescent="0.25">
      <c r="A15" s="53" t="s">
        <v>14</v>
      </c>
      <c r="B15" s="54" t="s">
        <v>15</v>
      </c>
      <c r="C15" s="49" t="s">
        <v>27</v>
      </c>
      <c r="D15" s="55" t="s">
        <v>23</v>
      </c>
      <c r="E15" s="49" t="s">
        <v>16</v>
      </c>
      <c r="F15" s="49">
        <v>78.099999999999994</v>
      </c>
      <c r="G15" s="41" t="s">
        <v>56</v>
      </c>
      <c r="H15" s="48">
        <f t="shared" ref="H15:H23" si="0">G15*0.1</f>
        <v>8.1450000000000014</v>
      </c>
      <c r="I15" s="49">
        <v>4</v>
      </c>
      <c r="J15" s="50">
        <f t="shared" ref="J15:J23" si="1">((F15-G15)/G15)*100</f>
        <v>-4.1129527317372725</v>
      </c>
      <c r="K15" s="51">
        <v>-0.41</v>
      </c>
      <c r="M15" s="53" t="s">
        <v>14</v>
      </c>
      <c r="N15" s="57" t="s">
        <v>15</v>
      </c>
      <c r="O15" s="49" t="s">
        <v>27</v>
      </c>
      <c r="P15" s="55" t="s">
        <v>23</v>
      </c>
      <c r="Q15" s="49" t="s">
        <v>16</v>
      </c>
      <c r="R15" s="25">
        <f t="shared" ref="R15:R23" si="2">F15</f>
        <v>78.099999999999994</v>
      </c>
      <c r="S15" s="49" t="s">
        <v>66</v>
      </c>
      <c r="T15" s="49" t="s">
        <v>67</v>
      </c>
      <c r="U15" s="49">
        <v>1</v>
      </c>
      <c r="V15" s="41">
        <v>4</v>
      </c>
      <c r="W15" s="51">
        <v>0.4</v>
      </c>
    </row>
    <row r="16" spans="1:23" x14ac:dyDescent="0.25">
      <c r="A16" s="39" t="s">
        <v>14</v>
      </c>
      <c r="B16" s="40" t="s">
        <v>15</v>
      </c>
      <c r="C16" s="41" t="s">
        <v>28</v>
      </c>
      <c r="D16" s="47" t="s">
        <v>37</v>
      </c>
      <c r="E16" s="41" t="s">
        <v>16</v>
      </c>
      <c r="F16" s="41">
        <v>24.9</v>
      </c>
      <c r="G16" s="41" t="s">
        <v>57</v>
      </c>
      <c r="H16" s="48">
        <f t="shared" si="0"/>
        <v>3.0510000000000002</v>
      </c>
      <c r="I16" s="41">
        <v>4</v>
      </c>
      <c r="J16" s="50">
        <f t="shared" si="1"/>
        <v>-18.387413962635211</v>
      </c>
      <c r="K16" s="51">
        <v>-1.84</v>
      </c>
      <c r="M16" s="39" t="s">
        <v>14</v>
      </c>
      <c r="N16" s="45" t="s">
        <v>15</v>
      </c>
      <c r="O16" s="41" t="s">
        <v>28</v>
      </c>
      <c r="P16" s="47" t="s">
        <v>37</v>
      </c>
      <c r="Q16" s="41" t="s">
        <v>16</v>
      </c>
      <c r="R16" s="25">
        <f t="shared" si="2"/>
        <v>24.9</v>
      </c>
      <c r="S16" s="41" t="s">
        <v>68</v>
      </c>
      <c r="T16" s="41" t="s">
        <v>69</v>
      </c>
      <c r="U16" s="41">
        <v>1</v>
      </c>
      <c r="V16" s="41">
        <v>-11</v>
      </c>
      <c r="W16" s="51">
        <v>-0.72</v>
      </c>
    </row>
    <row r="17" spans="1:23" x14ac:dyDescent="0.25">
      <c r="A17" s="39" t="s">
        <v>14</v>
      </c>
      <c r="B17" s="40" t="s">
        <v>15</v>
      </c>
      <c r="C17" s="41" t="s">
        <v>29</v>
      </c>
      <c r="D17" s="47" t="s">
        <v>38</v>
      </c>
      <c r="E17" s="41" t="s">
        <v>16</v>
      </c>
      <c r="F17" s="41">
        <v>129</v>
      </c>
      <c r="G17" s="41" t="s">
        <v>58</v>
      </c>
      <c r="H17" s="48">
        <f t="shared" si="0"/>
        <v>6.1020000000000003</v>
      </c>
      <c r="I17" s="41">
        <v>4</v>
      </c>
      <c r="J17" s="50">
        <f t="shared" si="1"/>
        <v>111.40609636184855</v>
      </c>
      <c r="K17" s="71">
        <v>11.14</v>
      </c>
      <c r="M17" s="39" t="s">
        <v>14</v>
      </c>
      <c r="N17" s="45" t="s">
        <v>15</v>
      </c>
      <c r="O17" s="41" t="s">
        <v>29</v>
      </c>
      <c r="P17" s="47" t="s">
        <v>38</v>
      </c>
      <c r="Q17" s="41" t="s">
        <v>16</v>
      </c>
      <c r="R17" s="25">
        <f t="shared" si="2"/>
        <v>129</v>
      </c>
      <c r="S17" s="41" t="s">
        <v>70</v>
      </c>
      <c r="T17" s="41" t="s">
        <v>71</v>
      </c>
      <c r="U17" s="41">
        <v>1</v>
      </c>
      <c r="V17" s="41">
        <v>126</v>
      </c>
      <c r="W17" s="72">
        <f>(R17-S17)/T17</f>
        <v>4.1351351351351351</v>
      </c>
    </row>
    <row r="18" spans="1:23" x14ac:dyDescent="0.25">
      <c r="A18" s="39" t="s">
        <v>14</v>
      </c>
      <c r="B18" s="40" t="s">
        <v>15</v>
      </c>
      <c r="C18" s="41" t="s">
        <v>30</v>
      </c>
      <c r="D18" s="47" t="s">
        <v>39</v>
      </c>
      <c r="E18" s="41" t="s">
        <v>16</v>
      </c>
      <c r="F18" s="41">
        <v>134</v>
      </c>
      <c r="G18" s="41" t="s">
        <v>59</v>
      </c>
      <c r="H18" s="48">
        <f t="shared" si="0"/>
        <v>13.37</v>
      </c>
      <c r="I18" s="41">
        <v>4</v>
      </c>
      <c r="J18" s="50">
        <f t="shared" si="1"/>
        <v>0.22438294689604443</v>
      </c>
      <c r="K18" s="51">
        <v>0.02</v>
      </c>
      <c r="M18" s="39" t="s">
        <v>14</v>
      </c>
      <c r="N18" s="45" t="s">
        <v>15</v>
      </c>
      <c r="O18" s="41" t="s">
        <v>30</v>
      </c>
      <c r="P18" s="47" t="s">
        <v>39</v>
      </c>
      <c r="Q18" s="41" t="s">
        <v>16</v>
      </c>
      <c r="R18" s="25">
        <f t="shared" si="2"/>
        <v>134</v>
      </c>
      <c r="S18" s="41" t="s">
        <v>72</v>
      </c>
      <c r="T18" s="41" t="s">
        <v>73</v>
      </c>
      <c r="U18" s="41">
        <v>1</v>
      </c>
      <c r="V18" s="41">
        <v>10</v>
      </c>
      <c r="W18" s="51">
        <v>0.7</v>
      </c>
    </row>
    <row r="19" spans="1:23" x14ac:dyDescent="0.25">
      <c r="A19" s="39" t="s">
        <v>14</v>
      </c>
      <c r="B19" s="40" t="s">
        <v>15</v>
      </c>
      <c r="C19" s="41" t="s">
        <v>31</v>
      </c>
      <c r="D19" s="47" t="s">
        <v>40</v>
      </c>
      <c r="E19" s="41" t="s">
        <v>16</v>
      </c>
      <c r="F19" s="41">
        <v>116</v>
      </c>
      <c r="G19" s="41" t="s">
        <v>60</v>
      </c>
      <c r="H19" s="48">
        <f t="shared" si="0"/>
        <v>12.200000000000001</v>
      </c>
      <c r="I19" s="41">
        <v>4</v>
      </c>
      <c r="J19" s="50">
        <f t="shared" si="1"/>
        <v>-4.918032786885246</v>
      </c>
      <c r="K19" s="51">
        <v>-0.49</v>
      </c>
      <c r="M19" s="39" t="s">
        <v>14</v>
      </c>
      <c r="N19" s="45" t="s">
        <v>15</v>
      </c>
      <c r="O19" s="41" t="s">
        <v>31</v>
      </c>
      <c r="P19" s="47" t="s">
        <v>40</v>
      </c>
      <c r="Q19" s="41" t="s">
        <v>16</v>
      </c>
      <c r="R19" s="25">
        <f t="shared" si="2"/>
        <v>116</v>
      </c>
      <c r="S19" s="41" t="s">
        <v>74</v>
      </c>
      <c r="T19" s="41" t="s">
        <v>75</v>
      </c>
      <c r="U19" s="41">
        <v>1</v>
      </c>
      <c r="V19" s="41">
        <v>5</v>
      </c>
      <c r="W19" s="51">
        <v>0.27</v>
      </c>
    </row>
    <row r="20" spans="1:23" x14ac:dyDescent="0.25">
      <c r="A20" s="39" t="s">
        <v>14</v>
      </c>
      <c r="B20" s="40" t="s">
        <v>15</v>
      </c>
      <c r="C20" s="41" t="s">
        <v>32</v>
      </c>
      <c r="D20" s="47" t="s">
        <v>24</v>
      </c>
      <c r="E20" s="41" t="s">
        <v>16</v>
      </c>
      <c r="F20" s="41">
        <v>101</v>
      </c>
      <c r="G20" s="41" t="s">
        <v>61</v>
      </c>
      <c r="H20" s="48">
        <f t="shared" si="0"/>
        <v>11.190000000000001</v>
      </c>
      <c r="I20" s="41">
        <v>4</v>
      </c>
      <c r="J20" s="50">
        <f t="shared" si="1"/>
        <v>-9.7408400357462064</v>
      </c>
      <c r="K20" s="51">
        <v>-0.97</v>
      </c>
      <c r="M20" s="39" t="s">
        <v>14</v>
      </c>
      <c r="N20" s="45" t="s">
        <v>15</v>
      </c>
      <c r="O20" s="41" t="s">
        <v>32</v>
      </c>
      <c r="P20" s="47" t="s">
        <v>24</v>
      </c>
      <c r="Q20" s="41" t="s">
        <v>16</v>
      </c>
      <c r="R20" s="25">
        <f t="shared" si="2"/>
        <v>101</v>
      </c>
      <c r="S20" s="41" t="s">
        <v>76</v>
      </c>
      <c r="T20" s="41" t="s">
        <v>77</v>
      </c>
      <c r="U20" s="41">
        <v>1</v>
      </c>
      <c r="V20" s="41">
        <v>-2</v>
      </c>
      <c r="W20" s="51">
        <v>-0.12</v>
      </c>
    </row>
    <row r="21" spans="1:23" x14ac:dyDescent="0.25">
      <c r="A21" s="39" t="s">
        <v>14</v>
      </c>
      <c r="B21" s="40" t="s">
        <v>15</v>
      </c>
      <c r="C21" s="41" t="s">
        <v>33</v>
      </c>
      <c r="D21" s="47" t="s">
        <v>41</v>
      </c>
      <c r="E21" s="41" t="s">
        <v>16</v>
      </c>
      <c r="F21" s="41">
        <v>71.7</v>
      </c>
      <c r="G21" s="41" t="s">
        <v>62</v>
      </c>
      <c r="H21" s="48">
        <f t="shared" si="0"/>
        <v>7.6269999999999998</v>
      </c>
      <c r="I21" s="41">
        <v>4</v>
      </c>
      <c r="J21" s="50">
        <f t="shared" si="1"/>
        <v>-5.9918709846597533</v>
      </c>
      <c r="K21" s="51">
        <v>-0.6</v>
      </c>
      <c r="M21" s="39" t="s">
        <v>14</v>
      </c>
      <c r="N21" s="45" t="s">
        <v>15</v>
      </c>
      <c r="O21" s="41" t="s">
        <v>33</v>
      </c>
      <c r="P21" s="47" t="s">
        <v>41</v>
      </c>
      <c r="Q21" s="41" t="s">
        <v>16</v>
      </c>
      <c r="R21" s="25">
        <f t="shared" si="2"/>
        <v>71.7</v>
      </c>
      <c r="S21" s="41" t="s">
        <v>78</v>
      </c>
      <c r="T21" s="41" t="s">
        <v>79</v>
      </c>
      <c r="U21" s="41">
        <v>1</v>
      </c>
      <c r="V21" s="41">
        <v>2</v>
      </c>
      <c r="W21" s="51">
        <v>0.26</v>
      </c>
    </row>
    <row r="22" spans="1:23" x14ac:dyDescent="0.25">
      <c r="A22" s="39" t="s">
        <v>14</v>
      </c>
      <c r="B22" s="40" t="s">
        <v>15</v>
      </c>
      <c r="C22" s="41" t="s">
        <v>34</v>
      </c>
      <c r="D22" s="47" t="s">
        <v>42</v>
      </c>
      <c r="E22" s="41" t="s">
        <v>16</v>
      </c>
      <c r="F22" s="41">
        <v>134</v>
      </c>
      <c r="G22" s="41" t="s">
        <v>63</v>
      </c>
      <c r="H22" s="48">
        <f t="shared" si="0"/>
        <v>13.730000000000002</v>
      </c>
      <c r="I22" s="41">
        <v>4</v>
      </c>
      <c r="J22" s="50">
        <f t="shared" si="1"/>
        <v>-2.4034959941733511</v>
      </c>
      <c r="K22" s="51">
        <v>-0.24</v>
      </c>
      <c r="M22" s="39" t="s">
        <v>14</v>
      </c>
      <c r="N22" s="45" t="s">
        <v>15</v>
      </c>
      <c r="O22" s="41" t="s">
        <v>34</v>
      </c>
      <c r="P22" s="47" t="s">
        <v>42</v>
      </c>
      <c r="Q22" s="41" t="s">
        <v>16</v>
      </c>
      <c r="R22" s="25">
        <f t="shared" si="2"/>
        <v>134</v>
      </c>
      <c r="S22" s="41" t="s">
        <v>80</v>
      </c>
      <c r="T22" s="41" t="s">
        <v>81</v>
      </c>
      <c r="U22" s="41">
        <v>1</v>
      </c>
      <c r="V22" s="41">
        <v>14</v>
      </c>
      <c r="W22" s="51">
        <v>1.1200000000000001</v>
      </c>
    </row>
    <row r="23" spans="1:23" ht="15.75" thickBot="1" x14ac:dyDescent="0.3">
      <c r="A23" s="59" t="s">
        <v>14</v>
      </c>
      <c r="B23" s="60" t="s">
        <v>15</v>
      </c>
      <c r="C23" s="61" t="s">
        <v>35</v>
      </c>
      <c r="D23" s="62" t="s">
        <v>25</v>
      </c>
      <c r="E23" s="61" t="s">
        <v>16</v>
      </c>
      <c r="F23" s="61">
        <v>159</v>
      </c>
      <c r="G23" s="61" t="s">
        <v>64</v>
      </c>
      <c r="H23" s="63">
        <f t="shared" si="0"/>
        <v>15.25</v>
      </c>
      <c r="I23" s="61">
        <v>4</v>
      </c>
      <c r="J23" s="64">
        <f t="shared" si="1"/>
        <v>4.2622950819672125</v>
      </c>
      <c r="K23" s="65">
        <v>0.43</v>
      </c>
      <c r="M23" s="59" t="s">
        <v>14</v>
      </c>
      <c r="N23" s="66" t="s">
        <v>15</v>
      </c>
      <c r="O23" s="61" t="s">
        <v>35</v>
      </c>
      <c r="P23" s="62" t="s">
        <v>25</v>
      </c>
      <c r="Q23" s="61" t="s">
        <v>16</v>
      </c>
      <c r="R23" s="74">
        <f t="shared" si="2"/>
        <v>159</v>
      </c>
      <c r="S23" s="61" t="s">
        <v>82</v>
      </c>
      <c r="T23" s="61" t="s">
        <v>83</v>
      </c>
      <c r="U23" s="61">
        <v>1</v>
      </c>
      <c r="V23" s="61">
        <v>12</v>
      </c>
      <c r="W23" s="65">
        <v>1.28</v>
      </c>
    </row>
  </sheetData>
  <sheetProtection algorithmName="SHA-512" hashValue="1LmGGB6/YxnozNaQAfyrmSpOvsEDu1DqNqgl6a8m7RRltXSDSCUrv7mkrgrmjB0xdSjS11eig+OZBQWBYjCIPw==" saltValue="8AfLrjg7HXrPMlEz5B+Nzw==" spinCount="100000" sheet="1" objects="1" scenarios="1"/>
  <mergeCells count="3">
    <mergeCell ref="A2:K2"/>
    <mergeCell ref="A8:K8"/>
    <mergeCell ref="L8:W8"/>
  </mergeCells>
  <pageMargins left="0.70866141732283472" right="0.70866141732283472" top="0.74803149606299213" bottom="0.74803149606299213" header="0.31496062992125984" footer="0.31496062992125984"/>
  <pageSetup paperSize="9" scale="4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3"/>
  <sheetViews>
    <sheetView topLeftCell="A2" zoomScale="80" zoomScaleNormal="80" zoomScalePageLayoutView="85" workbookViewId="0">
      <selection activeCell="A5" sqref="A5"/>
    </sheetView>
  </sheetViews>
  <sheetFormatPr defaultRowHeight="15" x14ac:dyDescent="0.25"/>
  <cols>
    <col min="1" max="1" width="11" style="7" customWidth="1"/>
    <col min="2" max="2" width="11.5703125" style="16" customWidth="1"/>
    <col min="3" max="3" width="7.140625" style="16" customWidth="1"/>
    <col min="4" max="4" width="47" style="7" bestFit="1" customWidth="1"/>
    <col min="5" max="5" width="12.42578125" style="7" customWidth="1"/>
    <col min="6" max="6" width="12.28515625" style="7" customWidth="1"/>
    <col min="7" max="7" width="11.28515625" style="7" bestFit="1" customWidth="1"/>
    <col min="8" max="8" width="8" style="7" customWidth="1"/>
    <col min="9" max="9" width="9.5703125" style="7" customWidth="1"/>
    <col min="10" max="10" width="13.28515625" style="7" customWidth="1"/>
    <col min="11" max="11" width="9" style="7" customWidth="1"/>
    <col min="12" max="12" width="6.5703125" style="7" customWidth="1"/>
    <col min="13" max="13" width="9.140625" style="7"/>
    <col min="14" max="14" width="9.42578125" style="7" bestFit="1" customWidth="1"/>
    <col min="15" max="15" width="9.140625" style="7"/>
    <col min="16" max="16" width="47" style="7" bestFit="1" customWidth="1"/>
    <col min="17" max="17" width="9.140625" style="7"/>
    <col min="18" max="18" width="11.7109375" style="7" customWidth="1"/>
    <col min="19" max="21" width="9.140625" style="7"/>
    <col min="22" max="22" width="11.7109375" style="7" bestFit="1" customWidth="1"/>
    <col min="23" max="16384" width="9.140625" style="7"/>
  </cols>
  <sheetData>
    <row r="1" spans="1:23" s="1" customFormat="1" ht="15.75" hidden="1" thickBot="1" x14ac:dyDescent="0.3">
      <c r="B1" s="2"/>
      <c r="C1" s="2"/>
      <c r="D1" s="3"/>
      <c r="K1" s="2"/>
    </row>
    <row r="2" spans="1:23" ht="19.5" thickTop="1" x14ac:dyDescent="0.3">
      <c r="A2" s="4" t="s">
        <v>13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23" s="12" customFormat="1" ht="12.75" x14ac:dyDescent="0.2">
      <c r="A3" s="8"/>
      <c r="B3" s="9"/>
      <c r="C3" s="9"/>
      <c r="D3" s="10">
        <v>43280</v>
      </c>
      <c r="E3" s="9"/>
      <c r="F3" s="9"/>
      <c r="G3" s="9"/>
      <c r="H3" s="9" t="s">
        <v>86</v>
      </c>
      <c r="I3" s="9"/>
      <c r="J3" s="9"/>
      <c r="K3" s="11" t="s">
        <v>18</v>
      </c>
    </row>
    <row r="4" spans="1:23" s="12" customFormat="1" ht="13.5" thickBot="1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23" ht="16.5" thickTop="1" thickBot="1" x14ac:dyDescent="0.3"/>
    <row r="6" spans="1:23" s="23" customFormat="1" ht="16.5" thickTop="1" thickBot="1" x14ac:dyDescent="0.3">
      <c r="A6" s="17" t="s">
        <v>8</v>
      </c>
      <c r="B6" s="18">
        <v>295</v>
      </c>
      <c r="C6" s="19"/>
      <c r="D6" s="20"/>
      <c r="E6" s="20"/>
      <c r="F6" s="21"/>
      <c r="G6" s="20"/>
      <c r="H6" s="20"/>
      <c r="I6" s="20"/>
      <c r="J6" s="20"/>
      <c r="K6" s="22"/>
    </row>
    <row r="7" spans="1:23" ht="16.5" thickTop="1" thickBot="1" x14ac:dyDescent="0.3">
      <c r="A7" s="24"/>
      <c r="B7" s="25"/>
      <c r="C7" s="26"/>
      <c r="D7" s="24"/>
      <c r="E7" s="24"/>
      <c r="F7" s="25"/>
      <c r="G7" s="24"/>
      <c r="H7" s="24"/>
      <c r="I7" s="24"/>
      <c r="J7" s="24"/>
      <c r="K7" s="24"/>
    </row>
    <row r="8" spans="1:23" ht="16.5" thickTop="1" thickBot="1" x14ac:dyDescent="0.3">
      <c r="A8" s="27" t="s">
        <v>19</v>
      </c>
      <c r="B8" s="28"/>
      <c r="C8" s="28"/>
      <c r="D8" s="28"/>
      <c r="E8" s="28"/>
      <c r="F8" s="28"/>
      <c r="G8" s="28"/>
      <c r="H8" s="28"/>
      <c r="I8" s="28"/>
      <c r="J8" s="28"/>
      <c r="K8" s="29"/>
      <c r="M8" s="27" t="s">
        <v>20</v>
      </c>
      <c r="N8" s="28"/>
      <c r="O8" s="28"/>
      <c r="P8" s="28"/>
      <c r="Q8" s="28"/>
      <c r="R8" s="28"/>
      <c r="S8" s="28"/>
      <c r="T8" s="28"/>
      <c r="U8" s="28"/>
      <c r="V8" s="28"/>
      <c r="W8" s="29"/>
    </row>
    <row r="9" spans="1:23" ht="15.75" thickTop="1" x14ac:dyDescent="0.25">
      <c r="A9" s="1"/>
    </row>
    <row r="10" spans="1:23" ht="15.75" thickBot="1" x14ac:dyDescent="0.3"/>
    <row r="11" spans="1:23" s="37" customFormat="1" ht="30.75" thickBot="1" x14ac:dyDescent="0.3">
      <c r="A11" s="30" t="s">
        <v>1</v>
      </c>
      <c r="B11" s="31" t="s">
        <v>11</v>
      </c>
      <c r="C11" s="32" t="s">
        <v>2</v>
      </c>
      <c r="D11" s="32" t="s">
        <v>3</v>
      </c>
      <c r="E11" s="32" t="s">
        <v>4</v>
      </c>
      <c r="F11" s="33" t="s">
        <v>12</v>
      </c>
      <c r="G11" s="34" t="s">
        <v>17</v>
      </c>
      <c r="H11" s="35" t="s">
        <v>9</v>
      </c>
      <c r="I11" s="32" t="s">
        <v>10</v>
      </c>
      <c r="J11" s="32" t="s">
        <v>5</v>
      </c>
      <c r="K11" s="36" t="s">
        <v>6</v>
      </c>
      <c r="M11" s="30" t="s">
        <v>1</v>
      </c>
      <c r="N11" s="32" t="s">
        <v>11</v>
      </c>
      <c r="O11" s="32" t="s">
        <v>2</v>
      </c>
      <c r="P11" s="32" t="s">
        <v>3</v>
      </c>
      <c r="Q11" s="32" t="s">
        <v>4</v>
      </c>
      <c r="R11" s="33" t="s">
        <v>12</v>
      </c>
      <c r="S11" s="38" t="s">
        <v>0</v>
      </c>
      <c r="T11" s="35" t="s">
        <v>9</v>
      </c>
      <c r="U11" s="32" t="s">
        <v>10</v>
      </c>
      <c r="V11" s="32" t="s">
        <v>5</v>
      </c>
      <c r="W11" s="36" t="s">
        <v>6</v>
      </c>
    </row>
    <row r="12" spans="1:23" x14ac:dyDescent="0.25">
      <c r="A12" s="39"/>
      <c r="B12" s="40"/>
      <c r="C12" s="41"/>
      <c r="D12" s="42"/>
      <c r="E12" s="43"/>
      <c r="F12" s="43"/>
      <c r="G12" s="43"/>
      <c r="H12" s="43"/>
      <c r="I12" s="43"/>
      <c r="J12" s="41"/>
      <c r="K12" s="44"/>
      <c r="M12" s="39"/>
      <c r="N12" s="45"/>
      <c r="O12" s="41"/>
      <c r="P12" s="42"/>
      <c r="Q12" s="43"/>
      <c r="R12" s="43"/>
      <c r="S12" s="43"/>
      <c r="T12" s="43"/>
      <c r="U12" s="43"/>
      <c r="V12" s="41"/>
      <c r="W12" s="44"/>
    </row>
    <row r="13" spans="1:23" x14ac:dyDescent="0.25">
      <c r="A13" s="39"/>
      <c r="B13" s="40"/>
      <c r="C13" s="41"/>
      <c r="D13" s="42"/>
      <c r="E13" s="41"/>
      <c r="F13" s="41"/>
      <c r="G13" s="41"/>
      <c r="H13" s="41"/>
      <c r="I13" s="41"/>
      <c r="J13" s="41"/>
      <c r="K13" s="46"/>
      <c r="M13" s="39"/>
      <c r="N13" s="45"/>
      <c r="O13" s="41"/>
      <c r="P13" s="42"/>
      <c r="Q13" s="41"/>
      <c r="R13" s="41"/>
      <c r="S13" s="41"/>
      <c r="T13" s="41"/>
      <c r="U13" s="41"/>
      <c r="V13" s="41"/>
      <c r="W13" s="46"/>
    </row>
    <row r="14" spans="1:23" x14ac:dyDescent="0.25">
      <c r="A14" s="39" t="s">
        <v>14</v>
      </c>
      <c r="B14" s="40" t="s">
        <v>15</v>
      </c>
      <c r="C14" s="41" t="s">
        <v>26</v>
      </c>
      <c r="D14" s="47" t="s">
        <v>36</v>
      </c>
      <c r="E14" s="41" t="s">
        <v>16</v>
      </c>
      <c r="F14" s="41">
        <v>71.400000000000006</v>
      </c>
      <c r="G14" s="41" t="s">
        <v>55</v>
      </c>
      <c r="H14" s="48">
        <f>G14*0.1</f>
        <v>7.1090000000000009</v>
      </c>
      <c r="I14" s="49" t="s">
        <v>51</v>
      </c>
      <c r="J14" s="50">
        <f>((F14-G14)/G14)*100</f>
        <v>0.4360669573779748</v>
      </c>
      <c r="K14" s="51">
        <v>0.04</v>
      </c>
      <c r="M14" s="39" t="s">
        <v>14</v>
      </c>
      <c r="N14" s="45" t="s">
        <v>15</v>
      </c>
      <c r="O14" s="41" t="s">
        <v>26</v>
      </c>
      <c r="P14" s="47" t="s">
        <v>36</v>
      </c>
      <c r="Q14" s="41" t="s">
        <v>16</v>
      </c>
      <c r="R14" s="52">
        <f>F14</f>
        <v>71.400000000000006</v>
      </c>
      <c r="S14" s="41" t="s">
        <v>65</v>
      </c>
      <c r="T14" s="41" t="s">
        <v>28</v>
      </c>
      <c r="U14" s="41">
        <v>1</v>
      </c>
      <c r="V14" s="41">
        <v>6</v>
      </c>
      <c r="W14" s="51">
        <v>0.3</v>
      </c>
    </row>
    <row r="15" spans="1:23" s="56" customFormat="1" x14ac:dyDescent="0.25">
      <c r="A15" s="53" t="s">
        <v>14</v>
      </c>
      <c r="B15" s="54" t="s">
        <v>15</v>
      </c>
      <c r="C15" s="49" t="s">
        <v>27</v>
      </c>
      <c r="D15" s="55" t="s">
        <v>23</v>
      </c>
      <c r="E15" s="49" t="s">
        <v>16</v>
      </c>
      <c r="F15" s="49">
        <v>81.2</v>
      </c>
      <c r="G15" s="41" t="s">
        <v>56</v>
      </c>
      <c r="H15" s="48">
        <f t="shared" ref="H15:H23" si="0">G15*0.1</f>
        <v>8.1450000000000014</v>
      </c>
      <c r="I15" s="49">
        <v>4</v>
      </c>
      <c r="J15" s="50">
        <f t="shared" ref="J15:J23" si="1">((F15-G15)/G15)*100</f>
        <v>-0.30693677102516881</v>
      </c>
      <c r="K15" s="51">
        <v>-0.03</v>
      </c>
      <c r="M15" s="53" t="s">
        <v>14</v>
      </c>
      <c r="N15" s="57" t="s">
        <v>15</v>
      </c>
      <c r="O15" s="49" t="s">
        <v>27</v>
      </c>
      <c r="P15" s="55" t="s">
        <v>23</v>
      </c>
      <c r="Q15" s="49" t="s">
        <v>16</v>
      </c>
      <c r="R15" s="52">
        <f t="shared" ref="R15:R23" si="2">F15</f>
        <v>81.2</v>
      </c>
      <c r="S15" s="49" t="s">
        <v>66</v>
      </c>
      <c r="T15" s="49" t="s">
        <v>67</v>
      </c>
      <c r="U15" s="49">
        <v>1</v>
      </c>
      <c r="V15" s="41">
        <v>8</v>
      </c>
      <c r="W15" s="51">
        <v>0.81</v>
      </c>
    </row>
    <row r="16" spans="1:23" x14ac:dyDescent="0.25">
      <c r="A16" s="39" t="s">
        <v>14</v>
      </c>
      <c r="B16" s="40" t="s">
        <v>15</v>
      </c>
      <c r="C16" s="41" t="s">
        <v>28</v>
      </c>
      <c r="D16" s="47" t="s">
        <v>37</v>
      </c>
      <c r="E16" s="41" t="s">
        <v>16</v>
      </c>
      <c r="F16" s="41">
        <v>31</v>
      </c>
      <c r="G16" s="41" t="s">
        <v>57</v>
      </c>
      <c r="H16" s="48">
        <f t="shared" si="0"/>
        <v>3.0510000000000002</v>
      </c>
      <c r="I16" s="41">
        <v>4</v>
      </c>
      <c r="J16" s="50">
        <f t="shared" si="1"/>
        <v>1.6060308095706275</v>
      </c>
      <c r="K16" s="51">
        <v>0.16</v>
      </c>
      <c r="M16" s="39" t="s">
        <v>14</v>
      </c>
      <c r="N16" s="45" t="s">
        <v>15</v>
      </c>
      <c r="O16" s="41" t="s">
        <v>28</v>
      </c>
      <c r="P16" s="47" t="s">
        <v>37</v>
      </c>
      <c r="Q16" s="41" t="s">
        <v>16</v>
      </c>
      <c r="R16" s="58">
        <f t="shared" si="2"/>
        <v>31</v>
      </c>
      <c r="S16" s="41" t="s">
        <v>68</v>
      </c>
      <c r="T16" s="41" t="s">
        <v>69</v>
      </c>
      <c r="U16" s="41">
        <v>1</v>
      </c>
      <c r="V16" s="41">
        <v>11</v>
      </c>
      <c r="W16" s="51">
        <v>0.68</v>
      </c>
    </row>
    <row r="17" spans="1:23" x14ac:dyDescent="0.25">
      <c r="A17" s="39" t="s">
        <v>14</v>
      </c>
      <c r="B17" s="40" t="s">
        <v>15</v>
      </c>
      <c r="C17" s="41" t="s">
        <v>29</v>
      </c>
      <c r="D17" s="47" t="s">
        <v>38</v>
      </c>
      <c r="E17" s="41" t="s">
        <v>16</v>
      </c>
      <c r="F17" s="41">
        <v>61.2</v>
      </c>
      <c r="G17" s="41" t="s">
        <v>58</v>
      </c>
      <c r="H17" s="48">
        <f t="shared" si="0"/>
        <v>6.1020000000000003</v>
      </c>
      <c r="I17" s="41">
        <v>4</v>
      </c>
      <c r="J17" s="50">
        <f t="shared" si="1"/>
        <v>0.29498525073746262</v>
      </c>
      <c r="K17" s="51">
        <v>0.03</v>
      </c>
      <c r="M17" s="39" t="s">
        <v>14</v>
      </c>
      <c r="N17" s="45" t="s">
        <v>15</v>
      </c>
      <c r="O17" s="41" t="s">
        <v>29</v>
      </c>
      <c r="P17" s="47" t="s">
        <v>38</v>
      </c>
      <c r="Q17" s="41" t="s">
        <v>16</v>
      </c>
      <c r="R17" s="52">
        <f t="shared" si="2"/>
        <v>61.2</v>
      </c>
      <c r="S17" s="41" t="s">
        <v>70</v>
      </c>
      <c r="T17" s="41" t="s">
        <v>71</v>
      </c>
      <c r="U17" s="41">
        <v>1</v>
      </c>
      <c r="V17" s="41">
        <v>7</v>
      </c>
      <c r="W17" s="51">
        <v>-0.12</v>
      </c>
    </row>
    <row r="18" spans="1:23" x14ac:dyDescent="0.25">
      <c r="A18" s="39" t="s">
        <v>14</v>
      </c>
      <c r="B18" s="40" t="s">
        <v>15</v>
      </c>
      <c r="C18" s="41" t="s">
        <v>30</v>
      </c>
      <c r="D18" s="47" t="s">
        <v>39</v>
      </c>
      <c r="E18" s="41" t="s">
        <v>16</v>
      </c>
      <c r="F18" s="41">
        <v>130</v>
      </c>
      <c r="G18" s="41" t="s">
        <v>59</v>
      </c>
      <c r="H18" s="48">
        <f t="shared" si="0"/>
        <v>13.37</v>
      </c>
      <c r="I18" s="41">
        <v>4</v>
      </c>
      <c r="J18" s="50">
        <f t="shared" si="1"/>
        <v>-2.7673896783844345</v>
      </c>
      <c r="K18" s="51">
        <v>-0.28000000000000003</v>
      </c>
      <c r="M18" s="39" t="s">
        <v>14</v>
      </c>
      <c r="N18" s="45" t="s">
        <v>15</v>
      </c>
      <c r="O18" s="41" t="s">
        <v>30</v>
      </c>
      <c r="P18" s="47" t="s">
        <v>39</v>
      </c>
      <c r="Q18" s="41" t="s">
        <v>16</v>
      </c>
      <c r="R18" s="58">
        <f t="shared" si="2"/>
        <v>130</v>
      </c>
      <c r="S18" s="41" t="s">
        <v>72</v>
      </c>
      <c r="T18" s="41" t="s">
        <v>73</v>
      </c>
      <c r="U18" s="41">
        <v>1</v>
      </c>
      <c r="V18" s="41">
        <v>7</v>
      </c>
      <c r="W18" s="51">
        <v>0.47</v>
      </c>
    </row>
    <row r="19" spans="1:23" x14ac:dyDescent="0.25">
      <c r="A19" s="39" t="s">
        <v>14</v>
      </c>
      <c r="B19" s="40" t="s">
        <v>15</v>
      </c>
      <c r="C19" s="41" t="s">
        <v>31</v>
      </c>
      <c r="D19" s="47" t="s">
        <v>40</v>
      </c>
      <c r="E19" s="41" t="s">
        <v>16</v>
      </c>
      <c r="F19" s="41">
        <v>122</v>
      </c>
      <c r="G19" s="41" t="s">
        <v>60</v>
      </c>
      <c r="H19" s="48">
        <f t="shared" si="0"/>
        <v>12.200000000000001</v>
      </c>
      <c r="I19" s="41">
        <v>4</v>
      </c>
      <c r="J19" s="50">
        <f t="shared" si="1"/>
        <v>0</v>
      </c>
      <c r="K19" s="51">
        <v>0</v>
      </c>
      <c r="M19" s="39" t="s">
        <v>14</v>
      </c>
      <c r="N19" s="45" t="s">
        <v>15</v>
      </c>
      <c r="O19" s="41" t="s">
        <v>31</v>
      </c>
      <c r="P19" s="47" t="s">
        <v>40</v>
      </c>
      <c r="Q19" s="41" t="s">
        <v>16</v>
      </c>
      <c r="R19" s="58">
        <f t="shared" si="2"/>
        <v>122</v>
      </c>
      <c r="S19" s="41" t="s">
        <v>74</v>
      </c>
      <c r="T19" s="41" t="s">
        <v>75</v>
      </c>
      <c r="U19" s="41">
        <v>1</v>
      </c>
      <c r="V19" s="41">
        <v>11</v>
      </c>
      <c r="W19" s="51">
        <v>0.56000000000000005</v>
      </c>
    </row>
    <row r="20" spans="1:23" x14ac:dyDescent="0.25">
      <c r="A20" s="39" t="s">
        <v>14</v>
      </c>
      <c r="B20" s="40" t="s">
        <v>15</v>
      </c>
      <c r="C20" s="41" t="s">
        <v>32</v>
      </c>
      <c r="D20" s="47" t="s">
        <v>24</v>
      </c>
      <c r="E20" s="41" t="s">
        <v>16</v>
      </c>
      <c r="F20" s="41">
        <v>110</v>
      </c>
      <c r="G20" s="41" t="s">
        <v>61</v>
      </c>
      <c r="H20" s="48">
        <f t="shared" si="0"/>
        <v>11.190000000000001</v>
      </c>
      <c r="I20" s="41">
        <v>4</v>
      </c>
      <c r="J20" s="50">
        <f t="shared" si="1"/>
        <v>-1.6979445933869575</v>
      </c>
      <c r="K20" s="51">
        <v>-0.17</v>
      </c>
      <c r="M20" s="39" t="s">
        <v>14</v>
      </c>
      <c r="N20" s="45" t="s">
        <v>15</v>
      </c>
      <c r="O20" s="41" t="s">
        <v>32</v>
      </c>
      <c r="P20" s="47" t="s">
        <v>24</v>
      </c>
      <c r="Q20" s="41" t="s">
        <v>16</v>
      </c>
      <c r="R20" s="58">
        <f t="shared" si="2"/>
        <v>110</v>
      </c>
      <c r="S20" s="41" t="s">
        <v>76</v>
      </c>
      <c r="T20" s="41" t="s">
        <v>77</v>
      </c>
      <c r="U20" s="41">
        <v>1</v>
      </c>
      <c r="V20" s="41">
        <v>7</v>
      </c>
      <c r="W20" s="51">
        <v>0.62</v>
      </c>
    </row>
    <row r="21" spans="1:23" x14ac:dyDescent="0.25">
      <c r="A21" s="39" t="s">
        <v>14</v>
      </c>
      <c r="B21" s="40" t="s">
        <v>15</v>
      </c>
      <c r="C21" s="41" t="s">
        <v>33</v>
      </c>
      <c r="D21" s="47" t="s">
        <v>41</v>
      </c>
      <c r="E21" s="41" t="s">
        <v>16</v>
      </c>
      <c r="F21" s="41">
        <v>77</v>
      </c>
      <c r="G21" s="41" t="s">
        <v>62</v>
      </c>
      <c r="H21" s="48">
        <f t="shared" si="0"/>
        <v>7.6269999999999998</v>
      </c>
      <c r="I21" s="41">
        <v>4</v>
      </c>
      <c r="J21" s="50">
        <f t="shared" si="1"/>
        <v>0.95712599973777901</v>
      </c>
      <c r="K21" s="51">
        <v>0.1</v>
      </c>
      <c r="M21" s="39" t="s">
        <v>14</v>
      </c>
      <c r="N21" s="45" t="s">
        <v>15</v>
      </c>
      <c r="O21" s="41" t="s">
        <v>33</v>
      </c>
      <c r="P21" s="47" t="s">
        <v>41</v>
      </c>
      <c r="Q21" s="41" t="s">
        <v>16</v>
      </c>
      <c r="R21" s="58">
        <f t="shared" si="2"/>
        <v>77</v>
      </c>
      <c r="S21" s="41" t="s">
        <v>78</v>
      </c>
      <c r="T21" s="41" t="s">
        <v>79</v>
      </c>
      <c r="U21" s="41">
        <v>1</v>
      </c>
      <c r="V21" s="41">
        <v>10</v>
      </c>
      <c r="W21" s="51">
        <v>0.67</v>
      </c>
    </row>
    <row r="22" spans="1:23" x14ac:dyDescent="0.25">
      <c r="A22" s="39" t="s">
        <v>14</v>
      </c>
      <c r="B22" s="40" t="s">
        <v>15</v>
      </c>
      <c r="C22" s="41" t="s">
        <v>34</v>
      </c>
      <c r="D22" s="47" t="s">
        <v>42</v>
      </c>
      <c r="E22" s="41" t="s">
        <v>16</v>
      </c>
      <c r="F22" s="41">
        <v>123</v>
      </c>
      <c r="G22" s="41" t="s">
        <v>63</v>
      </c>
      <c r="H22" s="48">
        <f t="shared" si="0"/>
        <v>13.730000000000002</v>
      </c>
      <c r="I22" s="41">
        <v>4</v>
      </c>
      <c r="J22" s="50">
        <f t="shared" si="1"/>
        <v>-10.415149308084494</v>
      </c>
      <c r="K22" s="51">
        <v>-1.04</v>
      </c>
      <c r="M22" s="39" t="s">
        <v>14</v>
      </c>
      <c r="N22" s="45" t="s">
        <v>15</v>
      </c>
      <c r="O22" s="41" t="s">
        <v>34</v>
      </c>
      <c r="P22" s="47" t="s">
        <v>42</v>
      </c>
      <c r="Q22" s="41" t="s">
        <v>16</v>
      </c>
      <c r="R22" s="58">
        <f t="shared" si="2"/>
        <v>123</v>
      </c>
      <c r="S22" s="41" t="s">
        <v>80</v>
      </c>
      <c r="T22" s="41" t="s">
        <v>81</v>
      </c>
      <c r="U22" s="41">
        <v>1</v>
      </c>
      <c r="V22" s="41">
        <v>4</v>
      </c>
      <c r="W22" s="51">
        <v>0.35</v>
      </c>
    </row>
    <row r="23" spans="1:23" ht="15.75" thickBot="1" x14ac:dyDescent="0.3">
      <c r="A23" s="59" t="s">
        <v>14</v>
      </c>
      <c r="B23" s="60" t="s">
        <v>15</v>
      </c>
      <c r="C23" s="61" t="s">
        <v>35</v>
      </c>
      <c r="D23" s="62" t="s">
        <v>25</v>
      </c>
      <c r="E23" s="61" t="s">
        <v>16</v>
      </c>
      <c r="F23" s="61">
        <v>139</v>
      </c>
      <c r="G23" s="61" t="s">
        <v>64</v>
      </c>
      <c r="H23" s="63">
        <f t="shared" si="0"/>
        <v>15.25</v>
      </c>
      <c r="I23" s="61">
        <v>4</v>
      </c>
      <c r="J23" s="64">
        <f t="shared" si="1"/>
        <v>-8.8524590163934427</v>
      </c>
      <c r="K23" s="65">
        <v>-0.89</v>
      </c>
      <c r="M23" s="59" t="s">
        <v>14</v>
      </c>
      <c r="N23" s="66" t="s">
        <v>15</v>
      </c>
      <c r="O23" s="61" t="s">
        <v>35</v>
      </c>
      <c r="P23" s="62" t="s">
        <v>25</v>
      </c>
      <c r="Q23" s="61" t="s">
        <v>16</v>
      </c>
      <c r="R23" s="67">
        <f t="shared" si="2"/>
        <v>139</v>
      </c>
      <c r="S23" s="61" t="s">
        <v>82</v>
      </c>
      <c r="T23" s="61" t="s">
        <v>83</v>
      </c>
      <c r="U23" s="61">
        <v>1</v>
      </c>
      <c r="V23" s="61">
        <v>-3</v>
      </c>
      <c r="W23" s="65">
        <v>-0.28000000000000003</v>
      </c>
    </row>
  </sheetData>
  <sheetProtection algorithmName="SHA-512" hashValue="Ora+9Uy1ouRMhqpu66M8iA37spvm3Q2OcZXV7EEICvaQlqR2XIv4R13F1VJsqdVJWVVqEDS88ESeLD4WranP9g==" saltValue="XnG7PiRC5JQB9k8q1uVmiA==" spinCount="100000" sheet="1" objects="1" scenarios="1"/>
  <mergeCells count="3">
    <mergeCell ref="A2:K2"/>
    <mergeCell ref="A8:K8"/>
    <mergeCell ref="M8:W8"/>
  </mergeCells>
  <pageMargins left="0.70866141732283472" right="0.70866141732283472" top="0.74803149606299213" bottom="0.74803149606299213" header="0.31496062992125984" footer="0.31496062992125984"/>
  <pageSetup paperSize="9" scale="41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2"/>
  <sheetViews>
    <sheetView zoomScale="80" zoomScaleNormal="80" zoomScalePageLayoutView="85" workbookViewId="0">
      <selection activeCell="A5" sqref="A5"/>
    </sheetView>
  </sheetViews>
  <sheetFormatPr defaultRowHeight="15" x14ac:dyDescent="0.25"/>
  <cols>
    <col min="1" max="1" width="11" style="7" customWidth="1"/>
    <col min="2" max="2" width="11.5703125" style="16" customWidth="1"/>
    <col min="3" max="3" width="7.140625" style="16" customWidth="1"/>
    <col min="4" max="4" width="47" style="7" bestFit="1" customWidth="1"/>
    <col min="5" max="5" width="12.42578125" style="7" customWidth="1"/>
    <col min="6" max="6" width="12.28515625" style="7" customWidth="1"/>
    <col min="7" max="7" width="11.28515625" style="7" bestFit="1" customWidth="1"/>
    <col min="8" max="8" width="8" style="7" customWidth="1"/>
    <col min="9" max="9" width="9.5703125" style="7" customWidth="1"/>
    <col min="10" max="10" width="13.28515625" style="7" customWidth="1"/>
    <col min="11" max="11" width="9" style="7" customWidth="1"/>
    <col min="12" max="12" width="6.5703125" style="7" customWidth="1"/>
    <col min="13" max="13" width="9.140625" style="7"/>
    <col min="14" max="14" width="9.42578125" style="7" bestFit="1" customWidth="1"/>
    <col min="15" max="15" width="9.140625" style="7"/>
    <col min="16" max="16" width="47" style="7" bestFit="1" customWidth="1"/>
    <col min="17" max="17" width="9.140625" style="7"/>
    <col min="18" max="18" width="11.7109375" style="7" customWidth="1"/>
    <col min="19" max="21" width="9.140625" style="7"/>
    <col min="22" max="22" width="11.7109375" style="7" bestFit="1" customWidth="1"/>
    <col min="23" max="16384" width="9.140625" style="7"/>
  </cols>
  <sheetData>
    <row r="1" spans="1:25" ht="19.5" thickTop="1" x14ac:dyDescent="0.3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6"/>
    </row>
    <row r="2" spans="1:25" s="12" customFormat="1" ht="12.75" x14ac:dyDescent="0.2">
      <c r="A2" s="8"/>
      <c r="B2" s="9"/>
      <c r="C2" s="9"/>
      <c r="D2" s="10">
        <v>43280</v>
      </c>
      <c r="E2" s="9"/>
      <c r="F2" s="9"/>
      <c r="G2" s="9"/>
      <c r="H2" s="9" t="s">
        <v>22</v>
      </c>
      <c r="I2" s="9"/>
      <c r="J2" s="9"/>
      <c r="K2" s="11" t="s">
        <v>18</v>
      </c>
    </row>
    <row r="3" spans="1:25" s="12" customFormat="1" ht="13.5" thickBot="1" x14ac:dyDescent="0.25">
      <c r="A3" s="13"/>
      <c r="B3" s="14"/>
      <c r="C3" s="14"/>
      <c r="D3" s="14"/>
      <c r="E3" s="14"/>
      <c r="F3" s="14"/>
      <c r="G3" s="14"/>
      <c r="H3" s="14" t="s">
        <v>86</v>
      </c>
      <c r="I3" s="14"/>
      <c r="J3" s="14"/>
      <c r="K3" s="15"/>
    </row>
    <row r="4" spans="1:25" ht="16.5" thickTop="1" thickBot="1" x14ac:dyDescent="0.3"/>
    <row r="5" spans="1:25" s="23" customFormat="1" ht="16.5" thickTop="1" thickBot="1" x14ac:dyDescent="0.3">
      <c r="A5" s="17" t="s">
        <v>8</v>
      </c>
      <c r="B5" s="18">
        <v>305</v>
      </c>
      <c r="C5" s="19"/>
      <c r="D5" s="20"/>
      <c r="E5" s="20" t="s">
        <v>7</v>
      </c>
      <c r="F5" s="21" t="s">
        <v>43</v>
      </c>
      <c r="G5" s="20"/>
      <c r="H5" s="20"/>
      <c r="I5" s="20"/>
      <c r="J5" s="20"/>
      <c r="K5" s="22"/>
    </row>
    <row r="6" spans="1:25" ht="16.5" thickTop="1" thickBot="1" x14ac:dyDescent="0.3">
      <c r="A6" s="24"/>
      <c r="B6" s="25"/>
      <c r="C6" s="26"/>
      <c r="D6" s="24"/>
      <c r="E6" s="24"/>
      <c r="F6" s="25"/>
      <c r="G6" s="24"/>
      <c r="H6" s="24"/>
      <c r="I6" s="24"/>
      <c r="J6" s="24"/>
      <c r="K6" s="24"/>
    </row>
    <row r="7" spans="1:25" ht="16.5" thickTop="1" thickBot="1" x14ac:dyDescent="0.3">
      <c r="A7" s="27" t="s">
        <v>19</v>
      </c>
      <c r="B7" s="28"/>
      <c r="C7" s="28"/>
      <c r="D7" s="28"/>
      <c r="E7" s="28"/>
      <c r="F7" s="28"/>
      <c r="G7" s="28"/>
      <c r="H7" s="28"/>
      <c r="I7" s="28"/>
      <c r="J7" s="28"/>
      <c r="K7" s="29"/>
      <c r="M7" s="27" t="s">
        <v>20</v>
      </c>
      <c r="N7" s="28"/>
      <c r="O7" s="28"/>
      <c r="P7" s="28"/>
      <c r="Q7" s="28"/>
      <c r="R7" s="28"/>
      <c r="S7" s="28"/>
      <c r="T7" s="28"/>
      <c r="U7" s="28"/>
      <c r="V7" s="28"/>
      <c r="W7" s="29"/>
    </row>
    <row r="8" spans="1:25" ht="15.75" thickTop="1" x14ac:dyDescent="0.25">
      <c r="A8" s="1"/>
    </row>
    <row r="9" spans="1:25" ht="15.75" thickBot="1" x14ac:dyDescent="0.3"/>
    <row r="10" spans="1:25" s="37" customFormat="1" ht="30.75" thickBot="1" x14ac:dyDescent="0.3">
      <c r="A10" s="96" t="s">
        <v>1</v>
      </c>
      <c r="B10" s="97" t="s">
        <v>11</v>
      </c>
      <c r="C10" s="89" t="s">
        <v>2</v>
      </c>
      <c r="D10" s="32" t="s">
        <v>3</v>
      </c>
      <c r="E10" s="32" t="s">
        <v>4</v>
      </c>
      <c r="F10" s="33" t="s">
        <v>12</v>
      </c>
      <c r="G10" s="34" t="s">
        <v>17</v>
      </c>
      <c r="H10" s="35" t="s">
        <v>9</v>
      </c>
      <c r="I10" s="32" t="s">
        <v>10</v>
      </c>
      <c r="J10" s="32" t="s">
        <v>5</v>
      </c>
      <c r="K10" s="36" t="s">
        <v>6</v>
      </c>
      <c r="M10" s="30" t="s">
        <v>1</v>
      </c>
      <c r="N10" s="32" t="s">
        <v>11</v>
      </c>
      <c r="O10" s="32" t="s">
        <v>2</v>
      </c>
      <c r="P10" s="32" t="s">
        <v>3</v>
      </c>
      <c r="Q10" s="32" t="s">
        <v>4</v>
      </c>
      <c r="R10" s="33" t="s">
        <v>12</v>
      </c>
      <c r="S10" s="38" t="s">
        <v>0</v>
      </c>
      <c r="T10" s="35" t="s">
        <v>9</v>
      </c>
      <c r="U10" s="32" t="s">
        <v>10</v>
      </c>
      <c r="V10" s="32" t="s">
        <v>5</v>
      </c>
      <c r="W10" s="36" t="s">
        <v>6</v>
      </c>
    </row>
    <row r="11" spans="1:25" x14ac:dyDescent="0.25">
      <c r="A11" s="98"/>
      <c r="B11" s="99"/>
      <c r="C11" s="43"/>
      <c r="D11" s="92"/>
      <c r="E11" s="43"/>
      <c r="F11" s="43"/>
      <c r="G11" s="43"/>
      <c r="H11" s="43"/>
      <c r="I11" s="43"/>
      <c r="J11" s="43"/>
      <c r="K11" s="44"/>
      <c r="M11" s="90"/>
      <c r="N11" s="93"/>
      <c r="O11" s="43"/>
      <c r="P11" s="92"/>
      <c r="Q11" s="43"/>
      <c r="R11" s="43"/>
      <c r="S11" s="43"/>
      <c r="T11" s="43"/>
      <c r="U11" s="43"/>
      <c r="V11" s="43"/>
      <c r="W11" s="44"/>
    </row>
    <row r="12" spans="1:25" x14ac:dyDescent="0.25">
      <c r="A12" s="100"/>
      <c r="B12" s="101"/>
      <c r="C12" s="41"/>
      <c r="D12" s="42"/>
      <c r="E12" s="41"/>
      <c r="F12" s="41"/>
      <c r="G12" s="41"/>
      <c r="H12" s="41"/>
      <c r="I12" s="41"/>
      <c r="J12" s="41"/>
      <c r="K12" s="46"/>
      <c r="M12" s="39"/>
      <c r="N12" s="45"/>
      <c r="O12" s="41"/>
      <c r="P12" s="42"/>
      <c r="Q12" s="41"/>
      <c r="R12" s="41"/>
      <c r="S12" s="41"/>
      <c r="T12" s="41"/>
      <c r="U12" s="41"/>
      <c r="V12" s="41"/>
      <c r="W12" s="46"/>
    </row>
    <row r="13" spans="1:25" x14ac:dyDescent="0.25">
      <c r="A13" s="100" t="s">
        <v>14</v>
      </c>
      <c r="B13" s="101" t="s">
        <v>15</v>
      </c>
      <c r="C13" s="41" t="s">
        <v>26</v>
      </c>
      <c r="D13" s="47" t="s">
        <v>36</v>
      </c>
      <c r="E13" s="41" t="s">
        <v>16</v>
      </c>
      <c r="F13" s="41">
        <v>59.3</v>
      </c>
      <c r="G13" s="41" t="s">
        <v>55</v>
      </c>
      <c r="H13" s="48">
        <f>G13*0.1</f>
        <v>7.1090000000000009</v>
      </c>
      <c r="I13" s="49" t="s">
        <v>51</v>
      </c>
      <c r="J13" s="102">
        <f>(F13-G13)/G13</f>
        <v>-0.16584611056407378</v>
      </c>
      <c r="K13" s="51">
        <v>-1.66</v>
      </c>
      <c r="M13" s="39" t="s">
        <v>14</v>
      </c>
      <c r="N13" s="45" t="s">
        <v>15</v>
      </c>
      <c r="O13" s="41" t="s">
        <v>26</v>
      </c>
      <c r="P13" s="47" t="s">
        <v>36</v>
      </c>
      <c r="Q13" s="41" t="s">
        <v>16</v>
      </c>
      <c r="R13" s="52">
        <f>F13</f>
        <v>59.3</v>
      </c>
      <c r="S13" s="41" t="s">
        <v>65</v>
      </c>
      <c r="T13" s="41" t="s">
        <v>28</v>
      </c>
      <c r="U13" s="41">
        <v>1</v>
      </c>
      <c r="V13" s="41">
        <v>-12</v>
      </c>
      <c r="W13" s="51">
        <v>-0.63</v>
      </c>
      <c r="Y13" s="103"/>
    </row>
    <row r="14" spans="1:25" s="56" customFormat="1" x14ac:dyDescent="0.25">
      <c r="A14" s="104" t="s">
        <v>14</v>
      </c>
      <c r="B14" s="105" t="s">
        <v>15</v>
      </c>
      <c r="C14" s="49" t="s">
        <v>27</v>
      </c>
      <c r="D14" s="55" t="s">
        <v>23</v>
      </c>
      <c r="E14" s="49" t="s">
        <v>16</v>
      </c>
      <c r="F14" s="49">
        <v>69.099999999999994</v>
      </c>
      <c r="G14" s="41" t="s">
        <v>56</v>
      </c>
      <c r="H14" s="48">
        <f t="shared" ref="H14:H22" si="0">G14*0.1</f>
        <v>8.1450000000000014</v>
      </c>
      <c r="I14" s="49">
        <v>4</v>
      </c>
      <c r="J14" s="50">
        <f>((F14-G14)/G14)*100</f>
        <v>-15.162676488643351</v>
      </c>
      <c r="K14" s="51">
        <v>-1.52</v>
      </c>
      <c r="M14" s="53" t="s">
        <v>14</v>
      </c>
      <c r="N14" s="57" t="s">
        <v>15</v>
      </c>
      <c r="O14" s="49" t="s">
        <v>27</v>
      </c>
      <c r="P14" s="55" t="s">
        <v>23</v>
      </c>
      <c r="Q14" s="49" t="s">
        <v>16</v>
      </c>
      <c r="R14" s="52">
        <f t="shared" ref="R14:R21" si="1">F14</f>
        <v>69.099999999999994</v>
      </c>
      <c r="S14" s="49" t="s">
        <v>66</v>
      </c>
      <c r="T14" s="49" t="s">
        <v>67</v>
      </c>
      <c r="U14" s="49">
        <v>1</v>
      </c>
      <c r="V14" s="41">
        <v>-8</v>
      </c>
      <c r="W14" s="51">
        <v>-0.81</v>
      </c>
      <c r="Y14" s="103"/>
    </row>
    <row r="15" spans="1:25" x14ac:dyDescent="0.25">
      <c r="A15" s="100" t="s">
        <v>14</v>
      </c>
      <c r="B15" s="101" t="s">
        <v>15</v>
      </c>
      <c r="C15" s="41" t="s">
        <v>28</v>
      </c>
      <c r="D15" s="47" t="s">
        <v>37</v>
      </c>
      <c r="E15" s="41" t="s">
        <v>16</v>
      </c>
      <c r="F15" s="41">
        <v>28.1</v>
      </c>
      <c r="G15" s="41" t="s">
        <v>57</v>
      </c>
      <c r="H15" s="48">
        <f t="shared" si="0"/>
        <v>3.0510000000000002</v>
      </c>
      <c r="I15" s="41">
        <v>4</v>
      </c>
      <c r="J15" s="50">
        <f t="shared" ref="J15:J21" si="2">((F15-G15)/G15)*100</f>
        <v>-7.8990494919698468</v>
      </c>
      <c r="K15" s="51">
        <v>-0.79</v>
      </c>
      <c r="M15" s="39" t="s">
        <v>14</v>
      </c>
      <c r="N15" s="45" t="s">
        <v>15</v>
      </c>
      <c r="O15" s="41" t="s">
        <v>28</v>
      </c>
      <c r="P15" s="47" t="s">
        <v>37</v>
      </c>
      <c r="Q15" s="41" t="s">
        <v>16</v>
      </c>
      <c r="R15" s="52">
        <f t="shared" si="1"/>
        <v>28.1</v>
      </c>
      <c r="S15" s="41" t="s">
        <v>68</v>
      </c>
      <c r="T15" s="41" t="s">
        <v>69</v>
      </c>
      <c r="U15" s="41">
        <v>1</v>
      </c>
      <c r="V15" s="41">
        <v>0</v>
      </c>
      <c r="W15" s="51">
        <v>0.01</v>
      </c>
      <c r="Y15" s="103"/>
    </row>
    <row r="16" spans="1:25" x14ac:dyDescent="0.25">
      <c r="A16" s="100" t="s">
        <v>14</v>
      </c>
      <c r="B16" s="101" t="s">
        <v>15</v>
      </c>
      <c r="C16" s="41" t="s">
        <v>29</v>
      </c>
      <c r="D16" s="47" t="s">
        <v>38</v>
      </c>
      <c r="E16" s="41" t="s">
        <v>16</v>
      </c>
      <c r="F16" s="41"/>
      <c r="G16" s="41" t="s">
        <v>58</v>
      </c>
      <c r="H16" s="48">
        <f t="shared" si="0"/>
        <v>6.1020000000000003</v>
      </c>
      <c r="I16" s="41">
        <v>4</v>
      </c>
      <c r="J16" s="50"/>
      <c r="K16" s="71" t="s">
        <v>84</v>
      </c>
      <c r="M16" s="39" t="s">
        <v>14</v>
      </c>
      <c r="N16" s="45" t="s">
        <v>15</v>
      </c>
      <c r="O16" s="41" t="s">
        <v>29</v>
      </c>
      <c r="P16" s="47" t="s">
        <v>38</v>
      </c>
      <c r="Q16" s="41" t="s">
        <v>16</v>
      </c>
      <c r="R16" s="52"/>
      <c r="S16" s="41" t="s">
        <v>70</v>
      </c>
      <c r="T16" s="41" t="s">
        <v>71</v>
      </c>
      <c r="U16" s="41">
        <v>1</v>
      </c>
      <c r="V16" s="41"/>
      <c r="W16" s="71"/>
      <c r="Y16" s="103"/>
    </row>
    <row r="17" spans="1:25" x14ac:dyDescent="0.25">
      <c r="A17" s="100" t="s">
        <v>14</v>
      </c>
      <c r="B17" s="101" t="s">
        <v>15</v>
      </c>
      <c r="C17" s="41" t="s">
        <v>30</v>
      </c>
      <c r="D17" s="47" t="s">
        <v>39</v>
      </c>
      <c r="E17" s="41" t="s">
        <v>16</v>
      </c>
      <c r="F17" s="41">
        <v>76.8</v>
      </c>
      <c r="G17" s="41" t="s">
        <v>59</v>
      </c>
      <c r="H17" s="48">
        <f t="shared" si="0"/>
        <v>13.37</v>
      </c>
      <c r="I17" s="41">
        <v>4</v>
      </c>
      <c r="J17" s="50">
        <f t="shared" si="2"/>
        <v>-42.557965594614807</v>
      </c>
      <c r="K17" s="71">
        <v>-4.26</v>
      </c>
      <c r="M17" s="39" t="s">
        <v>14</v>
      </c>
      <c r="N17" s="45" t="s">
        <v>15</v>
      </c>
      <c r="O17" s="41" t="s">
        <v>30</v>
      </c>
      <c r="P17" s="47" t="s">
        <v>39</v>
      </c>
      <c r="Q17" s="41" t="s">
        <v>16</v>
      </c>
      <c r="R17" s="52">
        <f t="shared" si="1"/>
        <v>76.8</v>
      </c>
      <c r="S17" s="41" t="s">
        <v>72</v>
      </c>
      <c r="T17" s="41" t="s">
        <v>73</v>
      </c>
      <c r="U17" s="41">
        <v>1</v>
      </c>
      <c r="V17" s="41">
        <v>-37</v>
      </c>
      <c r="W17" s="70">
        <v>-2.57</v>
      </c>
      <c r="Y17" s="103"/>
    </row>
    <row r="18" spans="1:25" x14ac:dyDescent="0.25">
      <c r="A18" s="100" t="s">
        <v>14</v>
      </c>
      <c r="B18" s="101" t="s">
        <v>15</v>
      </c>
      <c r="C18" s="41" t="s">
        <v>31</v>
      </c>
      <c r="D18" s="47" t="s">
        <v>40</v>
      </c>
      <c r="E18" s="41" t="s">
        <v>16</v>
      </c>
      <c r="F18" s="41">
        <v>75.599999999999994</v>
      </c>
      <c r="G18" s="41" t="s">
        <v>60</v>
      </c>
      <c r="H18" s="48">
        <f t="shared" si="0"/>
        <v>12.200000000000001</v>
      </c>
      <c r="I18" s="41">
        <v>4</v>
      </c>
      <c r="J18" s="50">
        <f t="shared" si="2"/>
        <v>-38.032786885245905</v>
      </c>
      <c r="K18" s="71">
        <v>-3.8</v>
      </c>
      <c r="M18" s="39" t="s">
        <v>14</v>
      </c>
      <c r="N18" s="45" t="s">
        <v>15</v>
      </c>
      <c r="O18" s="41" t="s">
        <v>31</v>
      </c>
      <c r="P18" s="47" t="s">
        <v>40</v>
      </c>
      <c r="Q18" s="41" t="s">
        <v>16</v>
      </c>
      <c r="R18" s="52">
        <f t="shared" si="1"/>
        <v>75.599999999999994</v>
      </c>
      <c r="S18" s="41" t="s">
        <v>74</v>
      </c>
      <c r="T18" s="41" t="s">
        <v>75</v>
      </c>
      <c r="U18" s="41">
        <v>1</v>
      </c>
      <c r="V18" s="41">
        <v>-31</v>
      </c>
      <c r="W18" s="51">
        <v>-1.63</v>
      </c>
      <c r="Y18" s="103"/>
    </row>
    <row r="19" spans="1:25" x14ac:dyDescent="0.25">
      <c r="A19" s="100" t="s">
        <v>14</v>
      </c>
      <c r="B19" s="101" t="s">
        <v>15</v>
      </c>
      <c r="C19" s="41" t="s">
        <v>32</v>
      </c>
      <c r="D19" s="47" t="s">
        <v>24</v>
      </c>
      <c r="E19" s="41" t="s">
        <v>16</v>
      </c>
      <c r="F19" s="41">
        <v>69</v>
      </c>
      <c r="G19" s="41" t="s">
        <v>61</v>
      </c>
      <c r="H19" s="48">
        <f t="shared" si="0"/>
        <v>11.190000000000001</v>
      </c>
      <c r="I19" s="41">
        <v>4</v>
      </c>
      <c r="J19" s="50">
        <f t="shared" si="2"/>
        <v>-38.337801608579092</v>
      </c>
      <c r="K19" s="71">
        <v>-3.83</v>
      </c>
      <c r="M19" s="39" t="s">
        <v>14</v>
      </c>
      <c r="N19" s="45" t="s">
        <v>15</v>
      </c>
      <c r="O19" s="41" t="s">
        <v>32</v>
      </c>
      <c r="P19" s="47" t="s">
        <v>24</v>
      </c>
      <c r="Q19" s="41" t="s">
        <v>16</v>
      </c>
      <c r="R19" s="52">
        <f t="shared" si="1"/>
        <v>69</v>
      </c>
      <c r="S19" s="41" t="s">
        <v>76</v>
      </c>
      <c r="T19" s="41" t="s">
        <v>77</v>
      </c>
      <c r="U19" s="41">
        <v>1</v>
      </c>
      <c r="V19" s="41">
        <v>-33</v>
      </c>
      <c r="W19" s="70">
        <v>-2.78</v>
      </c>
      <c r="Y19" s="103"/>
    </row>
    <row r="20" spans="1:25" x14ac:dyDescent="0.25">
      <c r="A20" s="100" t="s">
        <v>14</v>
      </c>
      <c r="B20" s="101" t="s">
        <v>15</v>
      </c>
      <c r="C20" s="41" t="s">
        <v>33</v>
      </c>
      <c r="D20" s="47" t="s">
        <v>41</v>
      </c>
      <c r="E20" s="41" t="s">
        <v>16</v>
      </c>
      <c r="F20" s="41">
        <v>51.1</v>
      </c>
      <c r="G20" s="41" t="s">
        <v>62</v>
      </c>
      <c r="H20" s="48">
        <f t="shared" si="0"/>
        <v>7.6269999999999998</v>
      </c>
      <c r="I20" s="41">
        <v>4</v>
      </c>
      <c r="J20" s="50">
        <f t="shared" si="2"/>
        <v>-33.001180018355839</v>
      </c>
      <c r="K20" s="71">
        <v>-3.3</v>
      </c>
      <c r="M20" s="39" t="s">
        <v>14</v>
      </c>
      <c r="N20" s="45" t="s">
        <v>15</v>
      </c>
      <c r="O20" s="41" t="s">
        <v>33</v>
      </c>
      <c r="P20" s="47" t="s">
        <v>41</v>
      </c>
      <c r="Q20" s="41" t="s">
        <v>16</v>
      </c>
      <c r="R20" s="52">
        <f t="shared" si="1"/>
        <v>51.1</v>
      </c>
      <c r="S20" s="41" t="s">
        <v>78</v>
      </c>
      <c r="T20" s="41" t="s">
        <v>79</v>
      </c>
      <c r="U20" s="41">
        <v>1</v>
      </c>
      <c r="V20" s="41">
        <v>-27</v>
      </c>
      <c r="W20" s="51">
        <v>-1.34</v>
      </c>
      <c r="Y20" s="103"/>
    </row>
    <row r="21" spans="1:25" x14ac:dyDescent="0.25">
      <c r="A21" s="100" t="s">
        <v>14</v>
      </c>
      <c r="B21" s="101" t="s">
        <v>15</v>
      </c>
      <c r="C21" s="41" t="s">
        <v>34</v>
      </c>
      <c r="D21" s="47" t="s">
        <v>42</v>
      </c>
      <c r="E21" s="41" t="s">
        <v>16</v>
      </c>
      <c r="F21" s="41">
        <v>42.6</v>
      </c>
      <c r="G21" s="41" t="s">
        <v>63</v>
      </c>
      <c r="H21" s="48">
        <f t="shared" si="0"/>
        <v>13.730000000000002</v>
      </c>
      <c r="I21" s="41">
        <v>4</v>
      </c>
      <c r="J21" s="50">
        <f t="shared" si="2"/>
        <v>-68.973051711580496</v>
      </c>
      <c r="K21" s="71">
        <v>-6.9</v>
      </c>
      <c r="M21" s="39" t="s">
        <v>14</v>
      </c>
      <c r="N21" s="45" t="s">
        <v>15</v>
      </c>
      <c r="O21" s="41" t="s">
        <v>34</v>
      </c>
      <c r="P21" s="47" t="s">
        <v>42</v>
      </c>
      <c r="Q21" s="41" t="s">
        <v>16</v>
      </c>
      <c r="R21" s="52">
        <f t="shared" si="1"/>
        <v>42.6</v>
      </c>
      <c r="S21" s="41" t="s">
        <v>80</v>
      </c>
      <c r="T21" s="41" t="s">
        <v>81</v>
      </c>
      <c r="U21" s="41">
        <v>1</v>
      </c>
      <c r="V21" s="41">
        <v>-64</v>
      </c>
      <c r="W21" s="71">
        <v>-5.23</v>
      </c>
      <c r="Y21" s="103"/>
    </row>
    <row r="22" spans="1:25" ht="15.75" thickBot="1" x14ac:dyDescent="0.3">
      <c r="A22" s="106" t="s">
        <v>14</v>
      </c>
      <c r="B22" s="107" t="s">
        <v>15</v>
      </c>
      <c r="C22" s="61" t="s">
        <v>35</v>
      </c>
      <c r="D22" s="62" t="s">
        <v>25</v>
      </c>
      <c r="E22" s="61" t="s">
        <v>16</v>
      </c>
      <c r="F22" s="61"/>
      <c r="G22" s="61" t="s">
        <v>64</v>
      </c>
      <c r="H22" s="63">
        <f t="shared" si="0"/>
        <v>15.25</v>
      </c>
      <c r="I22" s="61">
        <v>4</v>
      </c>
      <c r="J22" s="61"/>
      <c r="K22" s="71" t="s">
        <v>84</v>
      </c>
      <c r="M22" s="59" t="s">
        <v>14</v>
      </c>
      <c r="N22" s="66" t="s">
        <v>15</v>
      </c>
      <c r="O22" s="61" t="s">
        <v>35</v>
      </c>
      <c r="P22" s="62" t="s">
        <v>25</v>
      </c>
      <c r="Q22" s="61" t="s">
        <v>16</v>
      </c>
      <c r="R22" s="108"/>
      <c r="S22" s="61" t="s">
        <v>82</v>
      </c>
      <c r="T22" s="61" t="s">
        <v>83</v>
      </c>
      <c r="U22" s="61">
        <v>1</v>
      </c>
      <c r="V22" s="61"/>
      <c r="W22" s="109"/>
      <c r="Y22" s="103"/>
    </row>
  </sheetData>
  <sheetProtection algorithmName="SHA-512" hashValue="CCo7nWRm1Oax9PPXHLmhFZfTa49JrFvANL1cAn5D+YEgoWemdmcqXQ3axXsvrwYTF9e5ut17Qtw1lRwk61NJsA==" saltValue="xAqtwby3+BPzvmRdy7aNlw==" spinCount="100000" sheet="1" objects="1" scenarios="1"/>
  <mergeCells count="3">
    <mergeCell ref="A1:K1"/>
    <mergeCell ref="A7:K7"/>
    <mergeCell ref="M7:W7"/>
  </mergeCells>
  <pageMargins left="0.70866141732283472" right="0.70866141732283472" top="0.74803149606299213" bottom="0.74803149606299213" header="0.31496062992125984" footer="0.31496062992125984"/>
  <pageSetup paperSize="9" scale="41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3"/>
  <sheetViews>
    <sheetView topLeftCell="A2" zoomScale="80" zoomScaleNormal="80" zoomScalePageLayoutView="85" workbookViewId="0">
      <selection activeCell="A5" sqref="A5"/>
    </sheetView>
  </sheetViews>
  <sheetFormatPr defaultRowHeight="15" x14ac:dyDescent="0.25"/>
  <cols>
    <col min="1" max="1" width="11" style="7" customWidth="1"/>
    <col min="2" max="2" width="11.5703125" style="16" customWidth="1"/>
    <col min="3" max="3" width="7.140625" style="16" customWidth="1"/>
    <col min="4" max="4" width="47" style="7" bestFit="1" customWidth="1"/>
    <col min="5" max="5" width="12.42578125" style="7" customWidth="1"/>
    <col min="6" max="6" width="12.28515625" style="7" customWidth="1"/>
    <col min="7" max="7" width="11.28515625" style="7" bestFit="1" customWidth="1"/>
    <col min="8" max="8" width="8" style="7" customWidth="1"/>
    <col min="9" max="9" width="9.5703125" style="7" customWidth="1"/>
    <col min="10" max="10" width="13.28515625" style="7" customWidth="1"/>
    <col min="11" max="11" width="9" style="7" customWidth="1"/>
    <col min="12" max="12" width="6.5703125" style="7" customWidth="1"/>
    <col min="13" max="13" width="9.140625" style="7"/>
    <col min="14" max="14" width="9.42578125" style="7" bestFit="1" customWidth="1"/>
    <col min="15" max="15" width="9.140625" style="7"/>
    <col min="16" max="16" width="47" style="7" bestFit="1" customWidth="1"/>
    <col min="17" max="17" width="9.140625" style="7"/>
    <col min="18" max="18" width="11.7109375" style="7" customWidth="1"/>
    <col min="19" max="21" width="9.140625" style="7"/>
    <col min="22" max="22" width="11.7109375" style="7" bestFit="1" customWidth="1"/>
    <col min="23" max="16384" width="9.140625" style="7"/>
  </cols>
  <sheetData>
    <row r="1" spans="1:23" s="1" customFormat="1" ht="15.75" hidden="1" thickBot="1" x14ac:dyDescent="0.3">
      <c r="B1" s="2"/>
      <c r="C1" s="2"/>
      <c r="D1" s="3"/>
      <c r="K1" s="2"/>
    </row>
    <row r="2" spans="1:23" ht="19.5" thickTop="1" x14ac:dyDescent="0.3">
      <c r="A2" s="4" t="s">
        <v>13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23" s="12" customFormat="1" ht="12.75" x14ac:dyDescent="0.2">
      <c r="A3" s="8"/>
      <c r="B3" s="9"/>
      <c r="C3" s="9"/>
      <c r="D3" s="10">
        <v>43280</v>
      </c>
      <c r="E3" s="9"/>
      <c r="F3" s="9"/>
      <c r="G3" s="9"/>
      <c r="H3" s="9" t="s">
        <v>86</v>
      </c>
      <c r="I3" s="9"/>
      <c r="J3" s="9"/>
      <c r="K3" s="11" t="s">
        <v>18</v>
      </c>
    </row>
    <row r="4" spans="1:23" s="12" customFormat="1" ht="13.5" thickBot="1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23" ht="16.5" thickTop="1" thickBot="1" x14ac:dyDescent="0.3"/>
    <row r="6" spans="1:23" s="23" customFormat="1" ht="16.5" thickTop="1" thickBot="1" x14ac:dyDescent="0.3">
      <c r="A6" s="17" t="s">
        <v>8</v>
      </c>
      <c r="B6" s="18">
        <v>339</v>
      </c>
      <c r="C6" s="19"/>
      <c r="D6" s="20"/>
      <c r="E6" s="20"/>
      <c r="F6" s="21"/>
      <c r="G6" s="20"/>
      <c r="H6" s="20"/>
      <c r="I6" s="20"/>
      <c r="J6" s="20"/>
      <c r="K6" s="22"/>
    </row>
    <row r="7" spans="1:23" ht="16.5" thickTop="1" thickBot="1" x14ac:dyDescent="0.3">
      <c r="A7" s="24"/>
      <c r="B7" s="25"/>
      <c r="C7" s="26"/>
      <c r="D7" s="24"/>
      <c r="E7" s="24"/>
      <c r="F7" s="25"/>
      <c r="G7" s="24"/>
      <c r="H7" s="24"/>
      <c r="I7" s="24"/>
      <c r="J7" s="24"/>
      <c r="K7" s="24"/>
    </row>
    <row r="8" spans="1:23" ht="16.5" thickTop="1" thickBot="1" x14ac:dyDescent="0.3">
      <c r="A8" s="27" t="s">
        <v>19</v>
      </c>
      <c r="B8" s="28"/>
      <c r="C8" s="28"/>
      <c r="D8" s="28"/>
      <c r="E8" s="28"/>
      <c r="F8" s="28"/>
      <c r="G8" s="28"/>
      <c r="H8" s="28"/>
      <c r="I8" s="28"/>
      <c r="J8" s="28"/>
      <c r="K8" s="29"/>
      <c r="M8" s="27" t="s">
        <v>20</v>
      </c>
      <c r="N8" s="28"/>
      <c r="O8" s="28"/>
      <c r="P8" s="28"/>
      <c r="Q8" s="28"/>
      <c r="R8" s="28"/>
      <c r="S8" s="28"/>
      <c r="T8" s="28"/>
      <c r="U8" s="28"/>
      <c r="V8" s="28"/>
      <c r="W8" s="29"/>
    </row>
    <row r="9" spans="1:23" ht="15.75" thickTop="1" x14ac:dyDescent="0.25">
      <c r="A9" s="1"/>
    </row>
    <row r="10" spans="1:23" ht="15.75" thickBot="1" x14ac:dyDescent="0.3"/>
    <row r="11" spans="1:23" s="37" customFormat="1" ht="30.75" thickBot="1" x14ac:dyDescent="0.3">
      <c r="A11" s="30" t="s">
        <v>1</v>
      </c>
      <c r="B11" s="31" t="s">
        <v>11</v>
      </c>
      <c r="C11" s="32" t="s">
        <v>2</v>
      </c>
      <c r="D11" s="32" t="s">
        <v>3</v>
      </c>
      <c r="E11" s="32" t="s">
        <v>4</v>
      </c>
      <c r="F11" s="33" t="s">
        <v>12</v>
      </c>
      <c r="G11" s="34" t="s">
        <v>17</v>
      </c>
      <c r="H11" s="35" t="s">
        <v>9</v>
      </c>
      <c r="I11" s="32" t="s">
        <v>10</v>
      </c>
      <c r="J11" s="32" t="s">
        <v>5</v>
      </c>
      <c r="K11" s="36" t="s">
        <v>6</v>
      </c>
      <c r="M11" s="30" t="s">
        <v>1</v>
      </c>
      <c r="N11" s="32" t="s">
        <v>11</v>
      </c>
      <c r="O11" s="32" t="s">
        <v>2</v>
      </c>
      <c r="P11" s="32" t="s">
        <v>3</v>
      </c>
      <c r="Q11" s="32" t="s">
        <v>4</v>
      </c>
      <c r="R11" s="33" t="s">
        <v>12</v>
      </c>
      <c r="S11" s="38" t="s">
        <v>0</v>
      </c>
      <c r="T11" s="35" t="s">
        <v>9</v>
      </c>
      <c r="U11" s="32" t="s">
        <v>10</v>
      </c>
      <c r="V11" s="32" t="s">
        <v>5</v>
      </c>
      <c r="W11" s="36" t="s">
        <v>6</v>
      </c>
    </row>
    <row r="12" spans="1:23" x14ac:dyDescent="0.25">
      <c r="A12" s="39"/>
      <c r="B12" s="40"/>
      <c r="C12" s="41"/>
      <c r="D12" s="42"/>
      <c r="E12" s="43"/>
      <c r="F12" s="43"/>
      <c r="G12" s="43"/>
      <c r="H12" s="43"/>
      <c r="I12" s="43"/>
      <c r="J12" s="41"/>
      <c r="K12" s="44"/>
      <c r="M12" s="39"/>
      <c r="N12" s="45"/>
      <c r="O12" s="41"/>
      <c r="P12" s="42"/>
      <c r="Q12" s="43"/>
      <c r="R12" s="43"/>
      <c r="S12" s="43"/>
      <c r="T12" s="43"/>
      <c r="U12" s="43"/>
      <c r="V12" s="41"/>
      <c r="W12" s="44"/>
    </row>
    <row r="13" spans="1:23" x14ac:dyDescent="0.25">
      <c r="A13" s="39"/>
      <c r="B13" s="40"/>
      <c r="C13" s="41"/>
      <c r="D13" s="42"/>
      <c r="E13" s="41"/>
      <c r="F13" s="41"/>
      <c r="G13" s="41"/>
      <c r="H13" s="41"/>
      <c r="I13" s="41"/>
      <c r="J13" s="41"/>
      <c r="K13" s="46"/>
      <c r="M13" s="39"/>
      <c r="N13" s="45"/>
      <c r="O13" s="41"/>
      <c r="P13" s="42"/>
      <c r="Q13" s="41"/>
      <c r="R13" s="41"/>
      <c r="S13" s="41"/>
      <c r="T13" s="41"/>
      <c r="U13" s="41"/>
      <c r="V13" s="41"/>
      <c r="W13" s="46"/>
    </row>
    <row r="14" spans="1:23" x14ac:dyDescent="0.25">
      <c r="A14" s="39" t="s">
        <v>14</v>
      </c>
      <c r="B14" s="40" t="s">
        <v>15</v>
      </c>
      <c r="C14" s="41" t="s">
        <v>26</v>
      </c>
      <c r="D14" s="47" t="s">
        <v>36</v>
      </c>
      <c r="E14" s="41" t="s">
        <v>16</v>
      </c>
      <c r="F14" s="41">
        <v>42</v>
      </c>
      <c r="G14" s="41" t="s">
        <v>55</v>
      </c>
      <c r="H14" s="48">
        <f>G14*0.1</f>
        <v>7.1090000000000009</v>
      </c>
      <c r="I14" s="49" t="s">
        <v>51</v>
      </c>
      <c r="J14" s="50">
        <f>((F14-G14)/G14)*100</f>
        <v>-40.919960613307076</v>
      </c>
      <c r="K14" s="71">
        <v>-4.09</v>
      </c>
      <c r="M14" s="39" t="s">
        <v>14</v>
      </c>
      <c r="N14" s="45" t="s">
        <v>15</v>
      </c>
      <c r="O14" s="41" t="s">
        <v>26</v>
      </c>
      <c r="P14" s="47" t="s">
        <v>36</v>
      </c>
      <c r="Q14" s="41" t="s">
        <v>16</v>
      </c>
      <c r="R14" s="58">
        <f>F14</f>
        <v>42</v>
      </c>
      <c r="S14" s="41" t="s">
        <v>65</v>
      </c>
      <c r="T14" s="41" t="s">
        <v>28</v>
      </c>
      <c r="U14" s="41">
        <v>1</v>
      </c>
      <c r="V14" s="41">
        <v>-38</v>
      </c>
      <c r="W14" s="51">
        <v>-1.96</v>
      </c>
    </row>
    <row r="15" spans="1:23" s="56" customFormat="1" x14ac:dyDescent="0.25">
      <c r="A15" s="53" t="s">
        <v>14</v>
      </c>
      <c r="B15" s="54" t="s">
        <v>15</v>
      </c>
      <c r="C15" s="49" t="s">
        <v>27</v>
      </c>
      <c r="D15" s="55" t="s">
        <v>23</v>
      </c>
      <c r="E15" s="49" t="s">
        <v>16</v>
      </c>
      <c r="F15" s="49">
        <v>69</v>
      </c>
      <c r="G15" s="41" t="s">
        <v>56</v>
      </c>
      <c r="H15" s="48">
        <f t="shared" ref="H15:H23" si="0">G15*0.1</f>
        <v>8.1450000000000014</v>
      </c>
      <c r="I15" s="49">
        <v>4</v>
      </c>
      <c r="J15" s="50">
        <f t="shared" ref="J15:J23" si="1">((F15-G15)/G15)*100</f>
        <v>-15.28545119705341</v>
      </c>
      <c r="K15" s="51">
        <v>-1.53</v>
      </c>
      <c r="M15" s="53" t="s">
        <v>14</v>
      </c>
      <c r="N15" s="57" t="s">
        <v>15</v>
      </c>
      <c r="O15" s="49" t="s">
        <v>27</v>
      </c>
      <c r="P15" s="55" t="s">
        <v>23</v>
      </c>
      <c r="Q15" s="49" t="s">
        <v>16</v>
      </c>
      <c r="R15" s="58">
        <f t="shared" ref="R15:R23" si="2">F15</f>
        <v>69</v>
      </c>
      <c r="S15" s="49" t="s">
        <v>66</v>
      </c>
      <c r="T15" s="49" t="s">
        <v>67</v>
      </c>
      <c r="U15" s="49">
        <v>1</v>
      </c>
      <c r="V15" s="41">
        <v>-8</v>
      </c>
      <c r="W15" s="51">
        <v>-0.82</v>
      </c>
    </row>
    <row r="16" spans="1:23" x14ac:dyDescent="0.25">
      <c r="A16" s="39" t="s">
        <v>14</v>
      </c>
      <c r="B16" s="40" t="s">
        <v>15</v>
      </c>
      <c r="C16" s="41" t="s">
        <v>28</v>
      </c>
      <c r="D16" s="47" t="s">
        <v>37</v>
      </c>
      <c r="E16" s="41" t="s">
        <v>16</v>
      </c>
      <c r="F16" s="41">
        <v>23</v>
      </c>
      <c r="G16" s="41" t="s">
        <v>57</v>
      </c>
      <c r="H16" s="48">
        <f t="shared" si="0"/>
        <v>3.0510000000000002</v>
      </c>
      <c r="I16" s="41">
        <v>4</v>
      </c>
      <c r="J16" s="50">
        <f t="shared" si="1"/>
        <v>-24.614880367092759</v>
      </c>
      <c r="K16" s="70">
        <v>-2.46</v>
      </c>
      <c r="M16" s="39" t="s">
        <v>14</v>
      </c>
      <c r="N16" s="45" t="s">
        <v>15</v>
      </c>
      <c r="O16" s="41" t="s">
        <v>28</v>
      </c>
      <c r="P16" s="47" t="s">
        <v>37</v>
      </c>
      <c r="Q16" s="41" t="s">
        <v>16</v>
      </c>
      <c r="R16" s="58">
        <f t="shared" si="2"/>
        <v>23</v>
      </c>
      <c r="S16" s="41" t="s">
        <v>68</v>
      </c>
      <c r="T16" s="41" t="s">
        <v>69</v>
      </c>
      <c r="U16" s="41">
        <v>1</v>
      </c>
      <c r="V16" s="41">
        <v>-18</v>
      </c>
      <c r="W16" s="51">
        <v>-1.1599999999999999</v>
      </c>
    </row>
    <row r="17" spans="1:23" x14ac:dyDescent="0.25">
      <c r="A17" s="39" t="s">
        <v>14</v>
      </c>
      <c r="B17" s="40" t="s">
        <v>15</v>
      </c>
      <c r="C17" s="41" t="s">
        <v>29</v>
      </c>
      <c r="D17" s="47" t="s">
        <v>38</v>
      </c>
      <c r="E17" s="41" t="s">
        <v>16</v>
      </c>
      <c r="F17" s="41">
        <v>45</v>
      </c>
      <c r="G17" s="41" t="s">
        <v>58</v>
      </c>
      <c r="H17" s="48">
        <f t="shared" si="0"/>
        <v>6.1020000000000003</v>
      </c>
      <c r="I17" s="41">
        <v>4</v>
      </c>
      <c r="J17" s="50">
        <f t="shared" si="1"/>
        <v>-26.253687315634224</v>
      </c>
      <c r="K17" s="70">
        <v>-2.63</v>
      </c>
      <c r="M17" s="39" t="s">
        <v>14</v>
      </c>
      <c r="N17" s="45" t="s">
        <v>15</v>
      </c>
      <c r="O17" s="41" t="s">
        <v>29</v>
      </c>
      <c r="P17" s="47" t="s">
        <v>38</v>
      </c>
      <c r="Q17" s="41" t="s">
        <v>16</v>
      </c>
      <c r="R17" s="58">
        <f t="shared" si="2"/>
        <v>45</v>
      </c>
      <c r="S17" s="41" t="s">
        <v>70</v>
      </c>
      <c r="T17" s="41" t="s">
        <v>71</v>
      </c>
      <c r="U17" s="41">
        <v>1</v>
      </c>
      <c r="V17" s="41">
        <v>-21</v>
      </c>
      <c r="W17" s="51">
        <v>-1.05</v>
      </c>
    </row>
    <row r="18" spans="1:23" x14ac:dyDescent="0.25">
      <c r="A18" s="39" t="s">
        <v>14</v>
      </c>
      <c r="B18" s="40" t="s">
        <v>15</v>
      </c>
      <c r="C18" s="41" t="s">
        <v>30</v>
      </c>
      <c r="D18" s="47" t="s">
        <v>39</v>
      </c>
      <c r="E18" s="41" t="s">
        <v>16</v>
      </c>
      <c r="F18" s="41">
        <v>115</v>
      </c>
      <c r="G18" s="41" t="s">
        <v>59</v>
      </c>
      <c r="H18" s="48">
        <f t="shared" si="0"/>
        <v>13.37</v>
      </c>
      <c r="I18" s="41">
        <v>4</v>
      </c>
      <c r="J18" s="50">
        <f t="shared" si="1"/>
        <v>-13.98653702318623</v>
      </c>
      <c r="K18" s="51">
        <v>-1.4</v>
      </c>
      <c r="M18" s="39" t="s">
        <v>14</v>
      </c>
      <c r="N18" s="45" t="s">
        <v>15</v>
      </c>
      <c r="O18" s="41" t="s">
        <v>30</v>
      </c>
      <c r="P18" s="47" t="s">
        <v>39</v>
      </c>
      <c r="Q18" s="41" t="s">
        <v>16</v>
      </c>
      <c r="R18" s="58">
        <f t="shared" si="2"/>
        <v>115</v>
      </c>
      <c r="S18" s="41" t="s">
        <v>72</v>
      </c>
      <c r="T18" s="41" t="s">
        <v>73</v>
      </c>
      <c r="U18" s="41">
        <v>1</v>
      </c>
      <c r="V18" s="41">
        <v>-5</v>
      </c>
      <c r="W18" s="51">
        <v>-0.38</v>
      </c>
    </row>
    <row r="19" spans="1:23" x14ac:dyDescent="0.25">
      <c r="A19" s="39" t="s">
        <v>14</v>
      </c>
      <c r="B19" s="40" t="s">
        <v>15</v>
      </c>
      <c r="C19" s="41" t="s">
        <v>31</v>
      </c>
      <c r="D19" s="47" t="s">
        <v>40</v>
      </c>
      <c r="E19" s="41" t="s">
        <v>16</v>
      </c>
      <c r="F19" s="41">
        <v>122</v>
      </c>
      <c r="G19" s="41" t="s">
        <v>60</v>
      </c>
      <c r="H19" s="48">
        <f t="shared" si="0"/>
        <v>12.200000000000001</v>
      </c>
      <c r="I19" s="41">
        <v>4</v>
      </c>
      <c r="J19" s="50">
        <f t="shared" si="1"/>
        <v>0</v>
      </c>
      <c r="K19" s="51">
        <v>0</v>
      </c>
      <c r="M19" s="39" t="s">
        <v>14</v>
      </c>
      <c r="N19" s="45" t="s">
        <v>15</v>
      </c>
      <c r="O19" s="41" t="s">
        <v>31</v>
      </c>
      <c r="P19" s="47" t="s">
        <v>40</v>
      </c>
      <c r="Q19" s="41" t="s">
        <v>16</v>
      </c>
      <c r="R19" s="58">
        <f t="shared" si="2"/>
        <v>122</v>
      </c>
      <c r="S19" s="41" t="s">
        <v>74</v>
      </c>
      <c r="T19" s="41" t="s">
        <v>75</v>
      </c>
      <c r="U19" s="41">
        <v>1</v>
      </c>
      <c r="V19" s="41">
        <v>11</v>
      </c>
      <c r="W19" s="51">
        <v>0.56000000000000005</v>
      </c>
    </row>
    <row r="20" spans="1:23" x14ac:dyDescent="0.25">
      <c r="A20" s="39" t="s">
        <v>14</v>
      </c>
      <c r="B20" s="40" t="s">
        <v>15</v>
      </c>
      <c r="C20" s="41" t="s">
        <v>32</v>
      </c>
      <c r="D20" s="47" t="s">
        <v>24</v>
      </c>
      <c r="E20" s="41" t="s">
        <v>16</v>
      </c>
      <c r="F20" s="41">
        <v>89</v>
      </c>
      <c r="G20" s="41" t="s">
        <v>61</v>
      </c>
      <c r="H20" s="48">
        <f t="shared" si="0"/>
        <v>11.190000000000001</v>
      </c>
      <c r="I20" s="41">
        <v>4</v>
      </c>
      <c r="J20" s="50">
        <f t="shared" si="1"/>
        <v>-20.464700625558539</v>
      </c>
      <c r="K20" s="70">
        <v>-2.0499999999999998</v>
      </c>
      <c r="M20" s="39" t="s">
        <v>14</v>
      </c>
      <c r="N20" s="45" t="s">
        <v>15</v>
      </c>
      <c r="O20" s="41" t="s">
        <v>32</v>
      </c>
      <c r="P20" s="47" t="s">
        <v>24</v>
      </c>
      <c r="Q20" s="41" t="s">
        <v>16</v>
      </c>
      <c r="R20" s="58">
        <f t="shared" si="2"/>
        <v>89</v>
      </c>
      <c r="S20" s="41" t="s">
        <v>76</v>
      </c>
      <c r="T20" s="41" t="s">
        <v>77</v>
      </c>
      <c r="U20" s="41">
        <v>1</v>
      </c>
      <c r="V20" s="41">
        <v>-13</v>
      </c>
      <c r="W20" s="51">
        <v>-1.1200000000000001</v>
      </c>
    </row>
    <row r="21" spans="1:23" x14ac:dyDescent="0.25">
      <c r="A21" s="39" t="s">
        <v>14</v>
      </c>
      <c r="B21" s="40" t="s">
        <v>15</v>
      </c>
      <c r="C21" s="41" t="s">
        <v>33</v>
      </c>
      <c r="D21" s="47" t="s">
        <v>41</v>
      </c>
      <c r="E21" s="41" t="s">
        <v>16</v>
      </c>
      <c r="F21" s="41">
        <v>64</v>
      </c>
      <c r="G21" s="41" t="s">
        <v>62</v>
      </c>
      <c r="H21" s="48">
        <f t="shared" si="0"/>
        <v>7.6269999999999998</v>
      </c>
      <c r="I21" s="41">
        <v>4</v>
      </c>
      <c r="J21" s="50">
        <f t="shared" si="1"/>
        <v>-16.087583584633531</v>
      </c>
      <c r="K21" s="51">
        <v>-1.61</v>
      </c>
      <c r="M21" s="39" t="s">
        <v>14</v>
      </c>
      <c r="N21" s="45" t="s">
        <v>15</v>
      </c>
      <c r="O21" s="41" t="s">
        <v>33</v>
      </c>
      <c r="P21" s="47" t="s">
        <v>41</v>
      </c>
      <c r="Q21" s="41" t="s">
        <v>16</v>
      </c>
      <c r="R21" s="58">
        <f t="shared" si="2"/>
        <v>64</v>
      </c>
      <c r="S21" s="41" t="s">
        <v>78</v>
      </c>
      <c r="T21" s="41" t="s">
        <v>79</v>
      </c>
      <c r="U21" s="41">
        <v>1</v>
      </c>
      <c r="V21" s="41">
        <v>-9</v>
      </c>
      <c r="W21" s="51">
        <v>-0.34</v>
      </c>
    </row>
    <row r="22" spans="1:23" x14ac:dyDescent="0.25">
      <c r="A22" s="39" t="s">
        <v>14</v>
      </c>
      <c r="B22" s="40" t="s">
        <v>15</v>
      </c>
      <c r="C22" s="41" t="s">
        <v>34</v>
      </c>
      <c r="D22" s="47" t="s">
        <v>42</v>
      </c>
      <c r="E22" s="41" t="s">
        <v>16</v>
      </c>
      <c r="F22" s="41">
        <v>123</v>
      </c>
      <c r="G22" s="41" t="s">
        <v>63</v>
      </c>
      <c r="H22" s="48">
        <f t="shared" si="0"/>
        <v>13.730000000000002</v>
      </c>
      <c r="I22" s="41">
        <v>4</v>
      </c>
      <c r="J22" s="50">
        <f t="shared" si="1"/>
        <v>-10.415149308084494</v>
      </c>
      <c r="K22" s="51">
        <v>-1.04</v>
      </c>
      <c r="M22" s="39" t="s">
        <v>14</v>
      </c>
      <c r="N22" s="45" t="s">
        <v>15</v>
      </c>
      <c r="O22" s="41" t="s">
        <v>34</v>
      </c>
      <c r="P22" s="47" t="s">
        <v>42</v>
      </c>
      <c r="Q22" s="41" t="s">
        <v>16</v>
      </c>
      <c r="R22" s="58">
        <f t="shared" si="2"/>
        <v>123</v>
      </c>
      <c r="S22" s="41" t="s">
        <v>80</v>
      </c>
      <c r="T22" s="41" t="s">
        <v>81</v>
      </c>
      <c r="U22" s="41">
        <v>1</v>
      </c>
      <c r="V22" s="41">
        <v>4</v>
      </c>
      <c r="W22" s="51">
        <v>0.35</v>
      </c>
    </row>
    <row r="23" spans="1:23" ht="15.75" thickBot="1" x14ac:dyDescent="0.3">
      <c r="A23" s="59" t="s">
        <v>14</v>
      </c>
      <c r="B23" s="60" t="s">
        <v>15</v>
      </c>
      <c r="C23" s="61" t="s">
        <v>35</v>
      </c>
      <c r="D23" s="62" t="s">
        <v>25</v>
      </c>
      <c r="E23" s="61" t="s">
        <v>16</v>
      </c>
      <c r="F23" s="61">
        <v>145</v>
      </c>
      <c r="G23" s="61" t="s">
        <v>64</v>
      </c>
      <c r="H23" s="63">
        <f t="shared" si="0"/>
        <v>15.25</v>
      </c>
      <c r="I23" s="61">
        <v>4</v>
      </c>
      <c r="J23" s="64">
        <f t="shared" si="1"/>
        <v>-4.918032786885246</v>
      </c>
      <c r="K23" s="65">
        <v>-0.49</v>
      </c>
      <c r="M23" s="59" t="s">
        <v>14</v>
      </c>
      <c r="N23" s="66" t="s">
        <v>15</v>
      </c>
      <c r="O23" s="61" t="s">
        <v>35</v>
      </c>
      <c r="P23" s="62" t="s">
        <v>25</v>
      </c>
      <c r="Q23" s="61" t="s">
        <v>16</v>
      </c>
      <c r="R23" s="67">
        <f t="shared" si="2"/>
        <v>145</v>
      </c>
      <c r="S23" s="61" t="s">
        <v>82</v>
      </c>
      <c r="T23" s="61" t="s">
        <v>83</v>
      </c>
      <c r="U23" s="61">
        <v>1</v>
      </c>
      <c r="V23" s="61">
        <v>2</v>
      </c>
      <c r="W23" s="65">
        <v>0.19</v>
      </c>
    </row>
  </sheetData>
  <sheetProtection algorithmName="SHA-512" hashValue="nEqoNG3Jb8evtq22fA0Wwhv2Efzi0YtHWmSCbx33SJqtT/VENqbyKN5YCLnLXVSWhiwclRizeMc6VOMB94hK3A==" saltValue="qkRqScp+Y4bwWXtZS7LK8A==" spinCount="100000" sheet="1" objects="1" scenarios="1"/>
  <mergeCells count="3">
    <mergeCell ref="A2:K2"/>
    <mergeCell ref="A8:K8"/>
    <mergeCell ref="M8:W8"/>
  </mergeCells>
  <pageMargins left="0.70866141732283472" right="0.70866141732283472" top="0.74803149606299213" bottom="0.74803149606299213" header="0.31496062992125984" footer="0.31496062992125984"/>
  <pageSetup paperSize="9" scale="41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23"/>
  <sheetViews>
    <sheetView topLeftCell="A2" zoomScale="80" zoomScaleNormal="80" zoomScalePageLayoutView="85" workbookViewId="0">
      <selection activeCell="A5" sqref="A5"/>
    </sheetView>
  </sheetViews>
  <sheetFormatPr defaultRowHeight="15" x14ac:dyDescent="0.25"/>
  <cols>
    <col min="1" max="1" width="11" style="7" customWidth="1"/>
    <col min="2" max="2" width="11.5703125" style="16" customWidth="1"/>
    <col min="3" max="3" width="7.140625" style="16" customWidth="1"/>
    <col min="4" max="4" width="47" style="7" bestFit="1" customWidth="1"/>
    <col min="5" max="5" width="12.42578125" style="7" customWidth="1"/>
    <col min="6" max="6" width="12.28515625" style="7" customWidth="1"/>
    <col min="7" max="7" width="11.28515625" style="7" bestFit="1" customWidth="1"/>
    <col min="8" max="8" width="8" style="7" customWidth="1"/>
    <col min="9" max="9" width="9.5703125" style="7" customWidth="1"/>
    <col min="10" max="10" width="13.28515625" style="7" customWidth="1"/>
    <col min="11" max="11" width="9" style="7" customWidth="1"/>
    <col min="12" max="12" width="6.5703125" style="7" customWidth="1"/>
    <col min="13" max="13" width="9.140625" style="7"/>
    <col min="14" max="14" width="9.42578125" style="7" bestFit="1" customWidth="1"/>
    <col min="15" max="15" width="9.140625" style="7"/>
    <col min="16" max="16" width="47" style="7" bestFit="1" customWidth="1"/>
    <col min="17" max="17" width="9.140625" style="7"/>
    <col min="18" max="18" width="11.7109375" style="7" customWidth="1"/>
    <col min="19" max="21" width="9.140625" style="7"/>
    <col min="22" max="22" width="11.7109375" style="7" bestFit="1" customWidth="1"/>
    <col min="23" max="16384" width="9.140625" style="7"/>
  </cols>
  <sheetData>
    <row r="1" spans="1:23" s="1" customFormat="1" ht="15.75" hidden="1" thickBot="1" x14ac:dyDescent="0.3">
      <c r="B1" s="2"/>
      <c r="C1" s="2"/>
      <c r="D1" s="3"/>
      <c r="K1" s="2"/>
    </row>
    <row r="2" spans="1:23" ht="19.5" thickTop="1" x14ac:dyDescent="0.3">
      <c r="A2" s="4" t="s">
        <v>13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23" s="12" customFormat="1" ht="12.75" x14ac:dyDescent="0.2">
      <c r="A3" s="8"/>
      <c r="B3" s="9"/>
      <c r="C3" s="9"/>
      <c r="D3" s="10">
        <v>43280</v>
      </c>
      <c r="E3" s="9"/>
      <c r="F3" s="9"/>
      <c r="G3" s="9"/>
      <c r="H3" s="9" t="s">
        <v>86</v>
      </c>
      <c r="I3" s="9"/>
      <c r="J3" s="9"/>
      <c r="K3" s="11" t="s">
        <v>18</v>
      </c>
    </row>
    <row r="4" spans="1:23" s="12" customFormat="1" ht="13.5" thickBot="1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23" ht="16.5" thickTop="1" thickBot="1" x14ac:dyDescent="0.3"/>
    <row r="6" spans="1:23" s="23" customFormat="1" ht="16.5" thickTop="1" thickBot="1" x14ac:dyDescent="0.3">
      <c r="A6" s="17" t="s">
        <v>8</v>
      </c>
      <c r="B6" s="18">
        <v>356</v>
      </c>
      <c r="C6" s="19"/>
      <c r="D6" s="20"/>
      <c r="E6" s="20"/>
      <c r="F6" s="21"/>
      <c r="G6" s="20"/>
      <c r="H6" s="20"/>
      <c r="I6" s="20"/>
      <c r="J6" s="20"/>
      <c r="K6" s="22"/>
    </row>
    <row r="7" spans="1:23" ht="16.5" thickTop="1" thickBot="1" x14ac:dyDescent="0.3">
      <c r="A7" s="24"/>
      <c r="B7" s="25"/>
      <c r="C7" s="26"/>
      <c r="D7" s="24"/>
      <c r="E7" s="24"/>
      <c r="F7" s="25"/>
      <c r="G7" s="24"/>
      <c r="H7" s="24"/>
      <c r="I7" s="24"/>
      <c r="J7" s="24"/>
      <c r="K7" s="24"/>
    </row>
    <row r="8" spans="1:23" ht="16.5" thickTop="1" thickBot="1" x14ac:dyDescent="0.3">
      <c r="A8" s="27" t="s">
        <v>19</v>
      </c>
      <c r="B8" s="28"/>
      <c r="C8" s="28"/>
      <c r="D8" s="28"/>
      <c r="E8" s="28"/>
      <c r="F8" s="28"/>
      <c r="G8" s="28"/>
      <c r="H8" s="28"/>
      <c r="I8" s="28"/>
      <c r="J8" s="28"/>
      <c r="K8" s="29"/>
      <c r="M8" s="27" t="s">
        <v>20</v>
      </c>
      <c r="N8" s="28"/>
      <c r="O8" s="28"/>
      <c r="P8" s="28"/>
      <c r="Q8" s="28"/>
      <c r="R8" s="28"/>
      <c r="S8" s="28"/>
      <c r="T8" s="28"/>
      <c r="U8" s="28"/>
      <c r="V8" s="28"/>
      <c r="W8" s="29"/>
    </row>
    <row r="9" spans="1:23" ht="15.75" thickTop="1" x14ac:dyDescent="0.25">
      <c r="A9" s="1"/>
    </row>
    <row r="10" spans="1:23" ht="15.75" thickBot="1" x14ac:dyDescent="0.3"/>
    <row r="11" spans="1:23" s="37" customFormat="1" ht="30.75" thickBot="1" x14ac:dyDescent="0.3">
      <c r="A11" s="30" t="s">
        <v>1</v>
      </c>
      <c r="B11" s="31" t="s">
        <v>11</v>
      </c>
      <c r="C11" s="32" t="s">
        <v>2</v>
      </c>
      <c r="D11" s="32" t="s">
        <v>3</v>
      </c>
      <c r="E11" s="32" t="s">
        <v>4</v>
      </c>
      <c r="F11" s="33" t="s">
        <v>12</v>
      </c>
      <c r="G11" s="34" t="s">
        <v>17</v>
      </c>
      <c r="H11" s="35" t="s">
        <v>9</v>
      </c>
      <c r="I11" s="32" t="s">
        <v>10</v>
      </c>
      <c r="J11" s="32" t="s">
        <v>5</v>
      </c>
      <c r="K11" s="36" t="s">
        <v>6</v>
      </c>
      <c r="M11" s="30" t="s">
        <v>1</v>
      </c>
      <c r="N11" s="32" t="s">
        <v>11</v>
      </c>
      <c r="O11" s="32" t="s">
        <v>2</v>
      </c>
      <c r="P11" s="32" t="s">
        <v>3</v>
      </c>
      <c r="Q11" s="32" t="s">
        <v>4</v>
      </c>
      <c r="R11" s="33" t="s">
        <v>12</v>
      </c>
      <c r="S11" s="38" t="s">
        <v>0</v>
      </c>
      <c r="T11" s="35" t="s">
        <v>9</v>
      </c>
      <c r="U11" s="32" t="s">
        <v>10</v>
      </c>
      <c r="V11" s="32" t="s">
        <v>5</v>
      </c>
      <c r="W11" s="36" t="s">
        <v>6</v>
      </c>
    </row>
    <row r="12" spans="1:23" x14ac:dyDescent="0.25">
      <c r="A12" s="39"/>
      <c r="B12" s="40"/>
      <c r="C12" s="41"/>
      <c r="D12" s="42"/>
      <c r="E12" s="43"/>
      <c r="F12" s="43"/>
      <c r="G12" s="43"/>
      <c r="H12" s="43"/>
      <c r="I12" s="43"/>
      <c r="J12" s="41"/>
      <c r="K12" s="44"/>
      <c r="M12" s="39"/>
      <c r="N12" s="45"/>
      <c r="O12" s="41"/>
      <c r="P12" s="42"/>
      <c r="Q12" s="43"/>
      <c r="R12" s="43"/>
      <c r="S12" s="43"/>
      <c r="T12" s="43"/>
      <c r="U12" s="43"/>
      <c r="V12" s="41"/>
      <c r="W12" s="44"/>
    </row>
    <row r="13" spans="1:23" x14ac:dyDescent="0.25">
      <c r="A13" s="39"/>
      <c r="B13" s="40"/>
      <c r="C13" s="41"/>
      <c r="D13" s="42"/>
      <c r="E13" s="41"/>
      <c r="F13" s="41"/>
      <c r="G13" s="41"/>
      <c r="H13" s="41"/>
      <c r="I13" s="41"/>
      <c r="J13" s="41"/>
      <c r="K13" s="46"/>
      <c r="M13" s="39"/>
      <c r="N13" s="45"/>
      <c r="O13" s="41"/>
      <c r="P13" s="42"/>
      <c r="Q13" s="41"/>
      <c r="R13" s="41"/>
      <c r="S13" s="41"/>
      <c r="T13" s="41"/>
      <c r="U13" s="41"/>
      <c r="V13" s="41"/>
      <c r="W13" s="46"/>
    </row>
    <row r="14" spans="1:23" x14ac:dyDescent="0.25">
      <c r="A14" s="39" t="s">
        <v>14</v>
      </c>
      <c r="B14" s="40" t="s">
        <v>15</v>
      </c>
      <c r="C14" s="41" t="s">
        <v>26</v>
      </c>
      <c r="D14" s="47" t="s">
        <v>36</v>
      </c>
      <c r="E14" s="41" t="s">
        <v>16</v>
      </c>
      <c r="F14" s="41">
        <v>53</v>
      </c>
      <c r="G14" s="41" t="s">
        <v>55</v>
      </c>
      <c r="H14" s="48">
        <f>G14*0.1</f>
        <v>7.1090000000000009</v>
      </c>
      <c r="I14" s="49" t="s">
        <v>51</v>
      </c>
      <c r="J14" s="50">
        <f>((F14-G14)/G14)*100</f>
        <v>-25.446616964411312</v>
      </c>
      <c r="K14" s="70">
        <v>-2.54</v>
      </c>
      <c r="M14" s="39" t="s">
        <v>14</v>
      </c>
      <c r="N14" s="45" t="s">
        <v>15</v>
      </c>
      <c r="O14" s="41" t="s">
        <v>26</v>
      </c>
      <c r="P14" s="47" t="s">
        <v>36</v>
      </c>
      <c r="Q14" s="41" t="s">
        <v>16</v>
      </c>
      <c r="R14" s="25">
        <f>F14</f>
        <v>53</v>
      </c>
      <c r="S14" s="41" t="s">
        <v>65</v>
      </c>
      <c r="T14" s="41" t="s">
        <v>28</v>
      </c>
      <c r="U14" s="41">
        <v>1</v>
      </c>
      <c r="V14" s="41">
        <v>-21</v>
      </c>
      <c r="W14" s="51">
        <v>-1.1100000000000001</v>
      </c>
    </row>
    <row r="15" spans="1:23" s="56" customFormat="1" x14ac:dyDescent="0.25">
      <c r="A15" s="53" t="s">
        <v>14</v>
      </c>
      <c r="B15" s="54" t="s">
        <v>15</v>
      </c>
      <c r="C15" s="49" t="s">
        <v>27</v>
      </c>
      <c r="D15" s="55" t="s">
        <v>23</v>
      </c>
      <c r="E15" s="49" t="s">
        <v>16</v>
      </c>
      <c r="F15" s="49">
        <v>65</v>
      </c>
      <c r="G15" s="41" t="s">
        <v>56</v>
      </c>
      <c r="H15" s="48">
        <f t="shared" ref="H15:H23" si="0">G15*0.1</f>
        <v>8.1450000000000014</v>
      </c>
      <c r="I15" s="49">
        <v>4</v>
      </c>
      <c r="J15" s="50">
        <f t="shared" ref="J15:J23" si="1">((F15-G15)/G15)*100</f>
        <v>-20.196439533456111</v>
      </c>
      <c r="K15" s="70">
        <v>-2.02</v>
      </c>
      <c r="M15" s="53" t="s">
        <v>14</v>
      </c>
      <c r="N15" s="57" t="s">
        <v>15</v>
      </c>
      <c r="O15" s="49" t="s">
        <v>27</v>
      </c>
      <c r="P15" s="55" t="s">
        <v>23</v>
      </c>
      <c r="Q15" s="49" t="s">
        <v>16</v>
      </c>
      <c r="R15" s="25">
        <f t="shared" ref="R15:R23" si="2">F15</f>
        <v>65</v>
      </c>
      <c r="S15" s="49" t="s">
        <v>66</v>
      </c>
      <c r="T15" s="49" t="s">
        <v>67</v>
      </c>
      <c r="U15" s="49">
        <v>1</v>
      </c>
      <c r="V15" s="41">
        <v>-13</v>
      </c>
      <c r="W15" s="51">
        <v>-1.35</v>
      </c>
    </row>
    <row r="16" spans="1:23" x14ac:dyDescent="0.25">
      <c r="A16" s="39" t="s">
        <v>14</v>
      </c>
      <c r="B16" s="40" t="s">
        <v>15</v>
      </c>
      <c r="C16" s="41" t="s">
        <v>28</v>
      </c>
      <c r="D16" s="47" t="s">
        <v>37</v>
      </c>
      <c r="E16" s="41" t="s">
        <v>16</v>
      </c>
      <c r="F16" s="41">
        <v>25</v>
      </c>
      <c r="G16" s="41" t="s">
        <v>57</v>
      </c>
      <c r="H16" s="48">
        <f t="shared" si="0"/>
        <v>3.0510000000000002</v>
      </c>
      <c r="I16" s="41">
        <v>4</v>
      </c>
      <c r="J16" s="50">
        <f t="shared" si="1"/>
        <v>-18.059652572926911</v>
      </c>
      <c r="K16" s="51">
        <v>-1.81</v>
      </c>
      <c r="M16" s="39" t="s">
        <v>14</v>
      </c>
      <c r="N16" s="45" t="s">
        <v>15</v>
      </c>
      <c r="O16" s="41" t="s">
        <v>28</v>
      </c>
      <c r="P16" s="47" t="s">
        <v>37</v>
      </c>
      <c r="Q16" s="41" t="s">
        <v>16</v>
      </c>
      <c r="R16" s="25">
        <f t="shared" si="2"/>
        <v>25</v>
      </c>
      <c r="S16" s="41" t="s">
        <v>68</v>
      </c>
      <c r="T16" s="41" t="s">
        <v>69</v>
      </c>
      <c r="U16" s="41">
        <v>1</v>
      </c>
      <c r="V16" s="41">
        <v>-11</v>
      </c>
      <c r="W16" s="51">
        <v>-0.7</v>
      </c>
    </row>
    <row r="17" spans="1:23" x14ac:dyDescent="0.25">
      <c r="A17" s="39" t="s">
        <v>14</v>
      </c>
      <c r="B17" s="40" t="s">
        <v>15</v>
      </c>
      <c r="C17" s="41" t="s">
        <v>29</v>
      </c>
      <c r="D17" s="47" t="s">
        <v>38</v>
      </c>
      <c r="E17" s="41" t="s">
        <v>16</v>
      </c>
      <c r="F17" s="41">
        <v>53</v>
      </c>
      <c r="G17" s="41" t="s">
        <v>58</v>
      </c>
      <c r="H17" s="48">
        <f t="shared" si="0"/>
        <v>6.1020000000000003</v>
      </c>
      <c r="I17" s="41">
        <v>4</v>
      </c>
      <c r="J17" s="50">
        <f t="shared" si="1"/>
        <v>-13.143231727302529</v>
      </c>
      <c r="K17" s="51">
        <v>-1.31</v>
      </c>
      <c r="M17" s="39" t="s">
        <v>14</v>
      </c>
      <c r="N17" s="45" t="s">
        <v>15</v>
      </c>
      <c r="O17" s="41" t="s">
        <v>29</v>
      </c>
      <c r="P17" s="47" t="s">
        <v>38</v>
      </c>
      <c r="Q17" s="41" t="s">
        <v>16</v>
      </c>
      <c r="R17" s="25">
        <f t="shared" si="2"/>
        <v>53</v>
      </c>
      <c r="S17" s="41" t="s">
        <v>70</v>
      </c>
      <c r="T17" s="41" t="s">
        <v>71</v>
      </c>
      <c r="U17" s="41">
        <v>1</v>
      </c>
      <c r="V17" s="41">
        <v>-7</v>
      </c>
      <c r="W17" s="51">
        <v>-0.59</v>
      </c>
    </row>
    <row r="18" spans="1:23" x14ac:dyDescent="0.25">
      <c r="A18" s="39" t="s">
        <v>14</v>
      </c>
      <c r="B18" s="40" t="s">
        <v>15</v>
      </c>
      <c r="C18" s="41" t="s">
        <v>30</v>
      </c>
      <c r="D18" s="47" t="s">
        <v>39</v>
      </c>
      <c r="E18" s="41" t="s">
        <v>16</v>
      </c>
      <c r="F18" s="41">
        <v>128</v>
      </c>
      <c r="G18" s="41" t="s">
        <v>59</v>
      </c>
      <c r="H18" s="48">
        <f t="shared" si="0"/>
        <v>13.37</v>
      </c>
      <c r="I18" s="41">
        <v>4</v>
      </c>
      <c r="J18" s="50">
        <f t="shared" si="1"/>
        <v>-4.263275991024674</v>
      </c>
      <c r="K18" s="51">
        <v>-0.43</v>
      </c>
      <c r="M18" s="39" t="s">
        <v>14</v>
      </c>
      <c r="N18" s="45" t="s">
        <v>15</v>
      </c>
      <c r="O18" s="41" t="s">
        <v>30</v>
      </c>
      <c r="P18" s="47" t="s">
        <v>39</v>
      </c>
      <c r="Q18" s="41" t="s">
        <v>16</v>
      </c>
      <c r="R18" s="25">
        <f t="shared" si="2"/>
        <v>128</v>
      </c>
      <c r="S18" s="41" t="s">
        <v>72</v>
      </c>
      <c r="T18" s="41" t="s">
        <v>73</v>
      </c>
      <c r="U18" s="41">
        <v>1</v>
      </c>
      <c r="V18" s="41">
        <v>5</v>
      </c>
      <c r="W18" s="51">
        <v>0.36</v>
      </c>
    </row>
    <row r="19" spans="1:23" x14ac:dyDescent="0.25">
      <c r="A19" s="39" t="s">
        <v>14</v>
      </c>
      <c r="B19" s="40" t="s">
        <v>15</v>
      </c>
      <c r="C19" s="41" t="s">
        <v>31</v>
      </c>
      <c r="D19" s="47" t="s">
        <v>40</v>
      </c>
      <c r="E19" s="41" t="s">
        <v>16</v>
      </c>
      <c r="F19" s="41">
        <v>85</v>
      </c>
      <c r="G19" s="41" t="s">
        <v>60</v>
      </c>
      <c r="H19" s="48">
        <f t="shared" si="0"/>
        <v>12.200000000000001</v>
      </c>
      <c r="I19" s="41">
        <v>4</v>
      </c>
      <c r="J19" s="50">
        <f t="shared" si="1"/>
        <v>-30.327868852459016</v>
      </c>
      <c r="K19" s="71">
        <v>-3.03</v>
      </c>
      <c r="M19" s="39" t="s">
        <v>14</v>
      </c>
      <c r="N19" s="45" t="s">
        <v>15</v>
      </c>
      <c r="O19" s="41" t="s">
        <v>31</v>
      </c>
      <c r="P19" s="47" t="s">
        <v>40</v>
      </c>
      <c r="Q19" s="41" t="s">
        <v>16</v>
      </c>
      <c r="R19" s="25">
        <f t="shared" si="2"/>
        <v>85</v>
      </c>
      <c r="S19" s="41" t="s">
        <v>74</v>
      </c>
      <c r="T19" s="41" t="s">
        <v>75</v>
      </c>
      <c r="U19" s="41">
        <v>1</v>
      </c>
      <c r="V19" s="41">
        <v>-23</v>
      </c>
      <c r="W19" s="51">
        <v>-1.19</v>
      </c>
    </row>
    <row r="20" spans="1:23" x14ac:dyDescent="0.25">
      <c r="A20" s="39" t="s">
        <v>14</v>
      </c>
      <c r="B20" s="40" t="s">
        <v>15</v>
      </c>
      <c r="C20" s="41" t="s">
        <v>32</v>
      </c>
      <c r="D20" s="47" t="s">
        <v>24</v>
      </c>
      <c r="E20" s="41" t="s">
        <v>16</v>
      </c>
      <c r="F20" s="41">
        <v>106</v>
      </c>
      <c r="G20" s="41" t="s">
        <v>61</v>
      </c>
      <c r="H20" s="48">
        <f t="shared" si="0"/>
        <v>11.190000000000001</v>
      </c>
      <c r="I20" s="41">
        <v>4</v>
      </c>
      <c r="J20" s="50">
        <f t="shared" si="1"/>
        <v>-5.2725647899910681</v>
      </c>
      <c r="K20" s="51">
        <v>-0.53</v>
      </c>
      <c r="M20" s="39" t="s">
        <v>14</v>
      </c>
      <c r="N20" s="45" t="s">
        <v>15</v>
      </c>
      <c r="O20" s="41" t="s">
        <v>32</v>
      </c>
      <c r="P20" s="47" t="s">
        <v>24</v>
      </c>
      <c r="Q20" s="41" t="s">
        <v>16</v>
      </c>
      <c r="R20" s="25">
        <f t="shared" si="2"/>
        <v>106</v>
      </c>
      <c r="S20" s="41" t="s">
        <v>76</v>
      </c>
      <c r="T20" s="41" t="s">
        <v>77</v>
      </c>
      <c r="U20" s="41">
        <v>1</v>
      </c>
      <c r="V20" s="41">
        <v>3</v>
      </c>
      <c r="W20" s="51">
        <v>0.28999999999999998</v>
      </c>
    </row>
    <row r="21" spans="1:23" x14ac:dyDescent="0.25">
      <c r="A21" s="39" t="s">
        <v>14</v>
      </c>
      <c r="B21" s="40" t="s">
        <v>15</v>
      </c>
      <c r="C21" s="41" t="s">
        <v>33</v>
      </c>
      <c r="D21" s="47" t="s">
        <v>41</v>
      </c>
      <c r="E21" s="41" t="s">
        <v>16</v>
      </c>
      <c r="F21" s="41">
        <v>56</v>
      </c>
      <c r="G21" s="41" t="s">
        <v>62</v>
      </c>
      <c r="H21" s="48">
        <f t="shared" si="0"/>
        <v>7.6269999999999998</v>
      </c>
      <c r="I21" s="41">
        <v>4</v>
      </c>
      <c r="J21" s="50">
        <f t="shared" si="1"/>
        <v>-26.576635636554339</v>
      </c>
      <c r="K21" s="70">
        <v>-2.66</v>
      </c>
      <c r="M21" s="39" t="s">
        <v>14</v>
      </c>
      <c r="N21" s="45" t="s">
        <v>15</v>
      </c>
      <c r="O21" s="41" t="s">
        <v>33</v>
      </c>
      <c r="P21" s="47" t="s">
        <v>41</v>
      </c>
      <c r="Q21" s="41" t="s">
        <v>16</v>
      </c>
      <c r="R21" s="25">
        <f t="shared" si="2"/>
        <v>56</v>
      </c>
      <c r="S21" s="41" t="s">
        <v>78</v>
      </c>
      <c r="T21" s="41" t="s">
        <v>79</v>
      </c>
      <c r="U21" s="41">
        <v>1</v>
      </c>
      <c r="V21" s="41">
        <v>-20</v>
      </c>
      <c r="W21" s="51">
        <v>-0.96</v>
      </c>
    </row>
    <row r="22" spans="1:23" x14ac:dyDescent="0.25">
      <c r="A22" s="39" t="s">
        <v>14</v>
      </c>
      <c r="B22" s="40" t="s">
        <v>15</v>
      </c>
      <c r="C22" s="41" t="s">
        <v>34</v>
      </c>
      <c r="D22" s="47" t="s">
        <v>42</v>
      </c>
      <c r="E22" s="41" t="s">
        <v>16</v>
      </c>
      <c r="F22" s="41">
        <v>119</v>
      </c>
      <c r="G22" s="41" t="s">
        <v>63</v>
      </c>
      <c r="H22" s="48">
        <f t="shared" si="0"/>
        <v>13.730000000000002</v>
      </c>
      <c r="I22" s="41">
        <v>4</v>
      </c>
      <c r="J22" s="50">
        <f t="shared" si="1"/>
        <v>-13.328477785870362</v>
      </c>
      <c r="K22" s="51">
        <v>-1.33</v>
      </c>
      <c r="M22" s="39" t="s">
        <v>14</v>
      </c>
      <c r="N22" s="45" t="s">
        <v>15</v>
      </c>
      <c r="O22" s="41" t="s">
        <v>34</v>
      </c>
      <c r="P22" s="47" t="s">
        <v>42</v>
      </c>
      <c r="Q22" s="41" t="s">
        <v>16</v>
      </c>
      <c r="R22" s="25">
        <f t="shared" si="2"/>
        <v>119</v>
      </c>
      <c r="S22" s="41" t="s">
        <v>80</v>
      </c>
      <c r="T22" s="41" t="s">
        <v>81</v>
      </c>
      <c r="U22" s="41">
        <v>1</v>
      </c>
      <c r="V22" s="41">
        <v>1</v>
      </c>
      <c r="W22" s="51">
        <v>0.08</v>
      </c>
    </row>
    <row r="23" spans="1:23" ht="15.75" thickBot="1" x14ac:dyDescent="0.3">
      <c r="A23" s="59" t="s">
        <v>14</v>
      </c>
      <c r="B23" s="60" t="s">
        <v>15</v>
      </c>
      <c r="C23" s="61" t="s">
        <v>35</v>
      </c>
      <c r="D23" s="62" t="s">
        <v>25</v>
      </c>
      <c r="E23" s="61" t="s">
        <v>16</v>
      </c>
      <c r="F23" s="61">
        <v>140</v>
      </c>
      <c r="G23" s="61" t="s">
        <v>64</v>
      </c>
      <c r="H23" s="63">
        <f t="shared" si="0"/>
        <v>15.25</v>
      </c>
      <c r="I23" s="61">
        <v>4</v>
      </c>
      <c r="J23" s="64">
        <f t="shared" si="1"/>
        <v>-8.1967213114754092</v>
      </c>
      <c r="K23" s="65">
        <v>-0.82</v>
      </c>
      <c r="M23" s="59" t="s">
        <v>14</v>
      </c>
      <c r="N23" s="66" t="s">
        <v>15</v>
      </c>
      <c r="O23" s="61" t="s">
        <v>35</v>
      </c>
      <c r="P23" s="62" t="s">
        <v>25</v>
      </c>
      <c r="Q23" s="61" t="s">
        <v>16</v>
      </c>
      <c r="R23" s="74">
        <f t="shared" si="2"/>
        <v>140</v>
      </c>
      <c r="S23" s="61" t="s">
        <v>82</v>
      </c>
      <c r="T23" s="61" t="s">
        <v>83</v>
      </c>
      <c r="U23" s="61">
        <v>1</v>
      </c>
      <c r="V23" s="61">
        <v>-2</v>
      </c>
      <c r="W23" s="65">
        <v>-0.2</v>
      </c>
    </row>
  </sheetData>
  <sheetProtection algorithmName="SHA-512" hashValue="WkUVQ0jglN+sMQy9DwyBb+sA0xpF/KQUVOW+t1ddG+xGStWSN2DfgRbS65nqZOQ0R3JE1/sfaBTAJPdfyHNzmg==" saltValue="gvaGlE9G9aYf3KUk9DvdoA==" spinCount="100000" sheet="1" objects="1" scenarios="1"/>
  <mergeCells count="3">
    <mergeCell ref="A2:K2"/>
    <mergeCell ref="A8:K8"/>
    <mergeCell ref="M8:W8"/>
  </mergeCells>
  <pageMargins left="0.70866141732283472" right="0.70866141732283472" top="0.74803149606299213" bottom="0.74803149606299213" header="0.31496062992125984" footer="0.31496062992125984"/>
  <pageSetup paperSize="9" scale="41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23"/>
  <sheetViews>
    <sheetView topLeftCell="A2" zoomScale="80" zoomScaleNormal="80" zoomScalePageLayoutView="85" workbookViewId="0">
      <selection activeCell="A5" sqref="A5"/>
    </sheetView>
  </sheetViews>
  <sheetFormatPr defaultRowHeight="15" x14ac:dyDescent="0.25"/>
  <cols>
    <col min="1" max="1" width="11" style="7" customWidth="1"/>
    <col min="2" max="2" width="11.5703125" style="16" customWidth="1"/>
    <col min="3" max="3" width="7.140625" style="16" customWidth="1"/>
    <col min="4" max="4" width="47" style="7" bestFit="1" customWidth="1"/>
    <col min="5" max="5" width="12.42578125" style="7" customWidth="1"/>
    <col min="6" max="6" width="12.28515625" style="7" customWidth="1"/>
    <col min="7" max="7" width="11.28515625" style="7" bestFit="1" customWidth="1"/>
    <col min="8" max="8" width="8" style="7" customWidth="1"/>
    <col min="9" max="9" width="9.5703125" style="7" customWidth="1"/>
    <col min="10" max="10" width="13.28515625" style="7" customWidth="1"/>
    <col min="11" max="11" width="9" style="7" customWidth="1"/>
    <col min="12" max="12" width="6.5703125" style="7" customWidth="1"/>
    <col min="13" max="13" width="9.140625" style="7"/>
    <col min="14" max="14" width="9.42578125" style="7" bestFit="1" customWidth="1"/>
    <col min="15" max="15" width="9.140625" style="7"/>
    <col min="16" max="16" width="47" style="7" bestFit="1" customWidth="1"/>
    <col min="17" max="17" width="9.140625" style="7"/>
    <col min="18" max="18" width="11.7109375" style="7" customWidth="1"/>
    <col min="19" max="21" width="9.140625" style="7"/>
    <col min="22" max="22" width="11.7109375" style="7" bestFit="1" customWidth="1"/>
    <col min="23" max="16384" width="9.140625" style="7"/>
  </cols>
  <sheetData>
    <row r="1" spans="1:23" s="1" customFormat="1" ht="15.75" hidden="1" thickBot="1" x14ac:dyDescent="0.3">
      <c r="B1" s="2"/>
      <c r="C1" s="2"/>
      <c r="D1" s="3"/>
      <c r="K1" s="2"/>
    </row>
    <row r="2" spans="1:23" ht="19.5" thickTop="1" x14ac:dyDescent="0.3">
      <c r="A2" s="4" t="s">
        <v>13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23" s="12" customFormat="1" ht="12.75" x14ac:dyDescent="0.2">
      <c r="A3" s="8"/>
      <c r="B3" s="9"/>
      <c r="C3" s="9"/>
      <c r="D3" s="10">
        <v>43280</v>
      </c>
      <c r="E3" s="9"/>
      <c r="F3" s="9"/>
      <c r="G3" s="9"/>
      <c r="H3" s="9" t="s">
        <v>86</v>
      </c>
      <c r="I3" s="9"/>
      <c r="J3" s="9"/>
      <c r="K3" s="11" t="s">
        <v>18</v>
      </c>
    </row>
    <row r="4" spans="1:23" s="12" customFormat="1" ht="13.5" thickBot="1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23" ht="16.5" thickTop="1" thickBot="1" x14ac:dyDescent="0.3"/>
    <row r="6" spans="1:23" s="23" customFormat="1" ht="16.5" thickTop="1" thickBot="1" x14ac:dyDescent="0.3">
      <c r="A6" s="17" t="s">
        <v>8</v>
      </c>
      <c r="B6" s="18">
        <v>509</v>
      </c>
      <c r="C6" s="19"/>
      <c r="D6" s="20"/>
      <c r="E6" s="20"/>
      <c r="F6" s="21"/>
      <c r="G6" s="20"/>
      <c r="H6" s="20"/>
      <c r="I6" s="20"/>
      <c r="J6" s="20"/>
      <c r="K6" s="22"/>
    </row>
    <row r="7" spans="1:23" ht="16.5" thickTop="1" thickBot="1" x14ac:dyDescent="0.3">
      <c r="A7" s="24"/>
      <c r="B7" s="25"/>
      <c r="C7" s="26"/>
      <c r="D7" s="24"/>
      <c r="E7" s="24"/>
      <c r="F7" s="25"/>
      <c r="G7" s="24"/>
      <c r="H7" s="24"/>
      <c r="I7" s="24"/>
      <c r="J7" s="24"/>
      <c r="K7" s="24"/>
    </row>
    <row r="8" spans="1:23" ht="16.5" thickTop="1" thickBot="1" x14ac:dyDescent="0.3">
      <c r="A8" s="27" t="s">
        <v>19</v>
      </c>
      <c r="B8" s="28"/>
      <c r="C8" s="28"/>
      <c r="D8" s="28"/>
      <c r="E8" s="28"/>
      <c r="F8" s="28"/>
      <c r="G8" s="28"/>
      <c r="H8" s="28"/>
      <c r="I8" s="28"/>
      <c r="J8" s="28"/>
      <c r="K8" s="29"/>
      <c r="M8" s="27" t="s">
        <v>20</v>
      </c>
      <c r="N8" s="28"/>
      <c r="O8" s="28"/>
      <c r="P8" s="28"/>
      <c r="Q8" s="28"/>
      <c r="R8" s="28"/>
      <c r="S8" s="28"/>
      <c r="T8" s="28"/>
      <c r="U8" s="28"/>
      <c r="V8" s="28"/>
      <c r="W8" s="29"/>
    </row>
    <row r="9" spans="1:23" ht="15.75" thickTop="1" x14ac:dyDescent="0.25">
      <c r="A9" s="1"/>
    </row>
    <row r="10" spans="1:23" ht="15.75" thickBot="1" x14ac:dyDescent="0.3"/>
    <row r="11" spans="1:23" s="37" customFormat="1" ht="30.75" thickBot="1" x14ac:dyDescent="0.3">
      <c r="A11" s="30" t="s">
        <v>1</v>
      </c>
      <c r="B11" s="31" t="s">
        <v>11</v>
      </c>
      <c r="C11" s="32" t="s">
        <v>2</v>
      </c>
      <c r="D11" s="32" t="s">
        <v>3</v>
      </c>
      <c r="E11" s="32" t="s">
        <v>4</v>
      </c>
      <c r="F11" s="33" t="s">
        <v>12</v>
      </c>
      <c r="G11" s="34" t="s">
        <v>17</v>
      </c>
      <c r="H11" s="35" t="s">
        <v>9</v>
      </c>
      <c r="I11" s="32" t="s">
        <v>10</v>
      </c>
      <c r="J11" s="32" t="s">
        <v>5</v>
      </c>
      <c r="K11" s="36" t="s">
        <v>6</v>
      </c>
      <c r="M11" s="30" t="s">
        <v>1</v>
      </c>
      <c r="N11" s="32" t="s">
        <v>11</v>
      </c>
      <c r="O11" s="32" t="s">
        <v>2</v>
      </c>
      <c r="P11" s="32" t="s">
        <v>3</v>
      </c>
      <c r="Q11" s="32" t="s">
        <v>4</v>
      </c>
      <c r="R11" s="33" t="s">
        <v>12</v>
      </c>
      <c r="S11" s="38" t="s">
        <v>0</v>
      </c>
      <c r="T11" s="35" t="s">
        <v>9</v>
      </c>
      <c r="U11" s="32" t="s">
        <v>10</v>
      </c>
      <c r="V11" s="32" t="s">
        <v>5</v>
      </c>
      <c r="W11" s="36" t="s">
        <v>6</v>
      </c>
    </row>
    <row r="12" spans="1:23" x14ac:dyDescent="0.25">
      <c r="A12" s="39"/>
      <c r="B12" s="40"/>
      <c r="C12" s="41"/>
      <c r="D12" s="42"/>
      <c r="E12" s="43"/>
      <c r="F12" s="43"/>
      <c r="G12" s="43"/>
      <c r="H12" s="43"/>
      <c r="I12" s="43"/>
      <c r="J12" s="41"/>
      <c r="K12" s="44"/>
      <c r="M12" s="39"/>
      <c r="N12" s="45"/>
      <c r="O12" s="41"/>
      <c r="P12" s="42"/>
      <c r="Q12" s="43"/>
      <c r="R12" s="43"/>
      <c r="S12" s="43"/>
      <c r="T12" s="43"/>
      <c r="U12" s="43"/>
      <c r="V12" s="41"/>
      <c r="W12" s="44"/>
    </row>
    <row r="13" spans="1:23" x14ac:dyDescent="0.25">
      <c r="A13" s="39"/>
      <c r="B13" s="40"/>
      <c r="C13" s="41"/>
      <c r="D13" s="42"/>
      <c r="E13" s="41"/>
      <c r="F13" s="41"/>
      <c r="G13" s="41"/>
      <c r="H13" s="41"/>
      <c r="I13" s="41"/>
      <c r="J13" s="41"/>
      <c r="K13" s="46"/>
      <c r="M13" s="39"/>
      <c r="N13" s="45"/>
      <c r="O13" s="41"/>
      <c r="P13" s="42"/>
      <c r="Q13" s="41"/>
      <c r="R13" s="41"/>
      <c r="S13" s="41"/>
      <c r="T13" s="41"/>
      <c r="U13" s="41"/>
      <c r="V13" s="41"/>
      <c r="W13" s="46"/>
    </row>
    <row r="14" spans="1:23" x14ac:dyDescent="0.25">
      <c r="A14" s="39" t="s">
        <v>14</v>
      </c>
      <c r="B14" s="40" t="s">
        <v>15</v>
      </c>
      <c r="C14" s="41" t="s">
        <v>26</v>
      </c>
      <c r="D14" s="47" t="s">
        <v>36</v>
      </c>
      <c r="E14" s="41" t="s">
        <v>16</v>
      </c>
      <c r="F14" s="41">
        <v>70.3</v>
      </c>
      <c r="G14" s="41" t="s">
        <v>55</v>
      </c>
      <c r="H14" s="48">
        <f>G14*0.1</f>
        <v>7.1090000000000009</v>
      </c>
      <c r="I14" s="49" t="s">
        <v>51</v>
      </c>
      <c r="J14" s="50">
        <f>((F14-G14)/G14)*100</f>
        <v>-1.1112674075116136</v>
      </c>
      <c r="K14" s="51">
        <v>-0.11</v>
      </c>
      <c r="M14" s="39" t="s">
        <v>14</v>
      </c>
      <c r="N14" s="45" t="s">
        <v>15</v>
      </c>
      <c r="O14" s="41" t="s">
        <v>26</v>
      </c>
      <c r="P14" s="47" t="s">
        <v>36</v>
      </c>
      <c r="Q14" s="41" t="s">
        <v>16</v>
      </c>
      <c r="R14" s="25">
        <f>F14</f>
        <v>70.3</v>
      </c>
      <c r="S14" s="41" t="s">
        <v>65</v>
      </c>
      <c r="T14" s="41" t="s">
        <v>28</v>
      </c>
      <c r="U14" s="41">
        <v>1</v>
      </c>
      <c r="V14" s="41">
        <v>4</v>
      </c>
      <c r="W14" s="51">
        <v>0.22</v>
      </c>
    </row>
    <row r="15" spans="1:23" s="56" customFormat="1" x14ac:dyDescent="0.25">
      <c r="A15" s="53" t="s">
        <v>14</v>
      </c>
      <c r="B15" s="54" t="s">
        <v>15</v>
      </c>
      <c r="C15" s="49" t="s">
        <v>27</v>
      </c>
      <c r="D15" s="55" t="s">
        <v>23</v>
      </c>
      <c r="E15" s="49" t="s">
        <v>16</v>
      </c>
      <c r="F15" s="49">
        <v>74.8</v>
      </c>
      <c r="G15" s="41" t="s">
        <v>56</v>
      </c>
      <c r="H15" s="48">
        <f t="shared" ref="H15:H23" si="0">G15*0.1</f>
        <v>8.1450000000000014</v>
      </c>
      <c r="I15" s="49">
        <v>4</v>
      </c>
      <c r="J15" s="50">
        <f t="shared" ref="J15:J23" si="1">((F15-G15)/G15)*100</f>
        <v>-8.1645181092694976</v>
      </c>
      <c r="K15" s="51">
        <v>-0.82</v>
      </c>
      <c r="M15" s="53" t="s">
        <v>14</v>
      </c>
      <c r="N15" s="57" t="s">
        <v>15</v>
      </c>
      <c r="O15" s="49" t="s">
        <v>27</v>
      </c>
      <c r="P15" s="55" t="s">
        <v>23</v>
      </c>
      <c r="Q15" s="49" t="s">
        <v>16</v>
      </c>
      <c r="R15" s="25">
        <f t="shared" ref="R15:R23" si="2">F15</f>
        <v>74.8</v>
      </c>
      <c r="S15" s="49" t="s">
        <v>66</v>
      </c>
      <c r="T15" s="49" t="s">
        <v>67</v>
      </c>
      <c r="U15" s="49">
        <v>1</v>
      </c>
      <c r="V15" s="41">
        <v>0</v>
      </c>
      <c r="W15" s="51">
        <v>-0.04</v>
      </c>
    </row>
    <row r="16" spans="1:23" x14ac:dyDescent="0.25">
      <c r="A16" s="39" t="s">
        <v>14</v>
      </c>
      <c r="B16" s="40" t="s">
        <v>15</v>
      </c>
      <c r="C16" s="41" t="s">
        <v>28</v>
      </c>
      <c r="D16" s="47" t="s">
        <v>37</v>
      </c>
      <c r="E16" s="41" t="s">
        <v>16</v>
      </c>
      <c r="F16" s="41">
        <v>33</v>
      </c>
      <c r="G16" s="41" t="s">
        <v>57</v>
      </c>
      <c r="H16" s="48">
        <f t="shared" si="0"/>
        <v>3.0510000000000002</v>
      </c>
      <c r="I16" s="41">
        <v>4</v>
      </c>
      <c r="J16" s="50">
        <f t="shared" si="1"/>
        <v>8.1612586037364743</v>
      </c>
      <c r="K16" s="51">
        <v>0.82</v>
      </c>
      <c r="M16" s="39" t="s">
        <v>14</v>
      </c>
      <c r="N16" s="45" t="s">
        <v>15</v>
      </c>
      <c r="O16" s="41" t="s">
        <v>28</v>
      </c>
      <c r="P16" s="47" t="s">
        <v>37</v>
      </c>
      <c r="Q16" s="41" t="s">
        <v>16</v>
      </c>
      <c r="R16" s="25">
        <f t="shared" si="2"/>
        <v>33</v>
      </c>
      <c r="S16" s="41" t="s">
        <v>68</v>
      </c>
      <c r="T16" s="41" t="s">
        <v>69</v>
      </c>
      <c r="U16" s="41">
        <v>1</v>
      </c>
      <c r="V16" s="41">
        <v>18</v>
      </c>
      <c r="W16" s="51">
        <v>1.1399999999999999</v>
      </c>
    </row>
    <row r="17" spans="1:23" x14ac:dyDescent="0.25">
      <c r="A17" s="39" t="s">
        <v>14</v>
      </c>
      <c r="B17" s="40" t="s">
        <v>15</v>
      </c>
      <c r="C17" s="41" t="s">
        <v>29</v>
      </c>
      <c r="D17" s="47" t="s">
        <v>38</v>
      </c>
      <c r="E17" s="41" t="s">
        <v>16</v>
      </c>
      <c r="F17" s="41">
        <v>56.3</v>
      </c>
      <c r="G17" s="41" t="s">
        <v>58</v>
      </c>
      <c r="H17" s="48">
        <f t="shared" si="0"/>
        <v>6.1020000000000003</v>
      </c>
      <c r="I17" s="41">
        <v>4</v>
      </c>
      <c r="J17" s="50">
        <f t="shared" si="1"/>
        <v>-7.7351687971157084</v>
      </c>
      <c r="K17" s="51">
        <v>-0.77</v>
      </c>
      <c r="M17" s="39" t="s">
        <v>14</v>
      </c>
      <c r="N17" s="45" t="s">
        <v>15</v>
      </c>
      <c r="O17" s="41" t="s">
        <v>29</v>
      </c>
      <c r="P17" s="47" t="s">
        <v>38</v>
      </c>
      <c r="Q17" s="41" t="s">
        <v>16</v>
      </c>
      <c r="R17" s="25">
        <f t="shared" si="2"/>
        <v>56.3</v>
      </c>
      <c r="S17" s="41" t="s">
        <v>70</v>
      </c>
      <c r="T17" s="41" t="s">
        <v>71</v>
      </c>
      <c r="U17" s="41">
        <v>1</v>
      </c>
      <c r="V17" s="41">
        <v>-1</v>
      </c>
      <c r="W17" s="51">
        <v>-0.4</v>
      </c>
    </row>
    <row r="18" spans="1:23" x14ac:dyDescent="0.25">
      <c r="A18" s="39" t="s">
        <v>14</v>
      </c>
      <c r="B18" s="40" t="s">
        <v>15</v>
      </c>
      <c r="C18" s="41" t="s">
        <v>30</v>
      </c>
      <c r="D18" s="47" t="s">
        <v>39</v>
      </c>
      <c r="E18" s="41" t="s">
        <v>16</v>
      </c>
      <c r="F18" s="41">
        <v>119</v>
      </c>
      <c r="G18" s="41" t="s">
        <v>59</v>
      </c>
      <c r="H18" s="48">
        <f t="shared" si="0"/>
        <v>13.37</v>
      </c>
      <c r="I18" s="41">
        <v>4</v>
      </c>
      <c r="J18" s="50">
        <f t="shared" si="1"/>
        <v>-10.994764397905751</v>
      </c>
      <c r="K18" s="51">
        <v>-1.1000000000000001</v>
      </c>
      <c r="M18" s="39" t="s">
        <v>14</v>
      </c>
      <c r="N18" s="45" t="s">
        <v>15</v>
      </c>
      <c r="O18" s="41" t="s">
        <v>30</v>
      </c>
      <c r="P18" s="47" t="s">
        <v>39</v>
      </c>
      <c r="Q18" s="41" t="s">
        <v>16</v>
      </c>
      <c r="R18" s="25">
        <f t="shared" si="2"/>
        <v>119</v>
      </c>
      <c r="S18" s="41" t="s">
        <v>72</v>
      </c>
      <c r="T18" s="41" t="s">
        <v>73</v>
      </c>
      <c r="U18" s="41">
        <v>1</v>
      </c>
      <c r="V18" s="41">
        <v>-2</v>
      </c>
      <c r="W18" s="51">
        <v>-0.15</v>
      </c>
    </row>
    <row r="19" spans="1:23" x14ac:dyDescent="0.25">
      <c r="A19" s="39" t="s">
        <v>14</v>
      </c>
      <c r="B19" s="40" t="s">
        <v>15</v>
      </c>
      <c r="C19" s="41" t="s">
        <v>31</v>
      </c>
      <c r="D19" s="47" t="s">
        <v>40</v>
      </c>
      <c r="E19" s="41" t="s">
        <v>16</v>
      </c>
      <c r="F19" s="41">
        <v>121</v>
      </c>
      <c r="G19" s="41" t="s">
        <v>60</v>
      </c>
      <c r="H19" s="48">
        <f t="shared" si="0"/>
        <v>12.200000000000001</v>
      </c>
      <c r="I19" s="41">
        <v>4</v>
      </c>
      <c r="J19" s="50">
        <f t="shared" si="1"/>
        <v>-0.81967213114754101</v>
      </c>
      <c r="K19" s="51">
        <v>-0.08</v>
      </c>
      <c r="M19" s="39" t="s">
        <v>14</v>
      </c>
      <c r="N19" s="45" t="s">
        <v>15</v>
      </c>
      <c r="O19" s="41" t="s">
        <v>31</v>
      </c>
      <c r="P19" s="47" t="s">
        <v>40</v>
      </c>
      <c r="Q19" s="41" t="s">
        <v>16</v>
      </c>
      <c r="R19" s="25">
        <f t="shared" si="2"/>
        <v>121</v>
      </c>
      <c r="S19" s="41" t="s">
        <v>74</v>
      </c>
      <c r="T19" s="41" t="s">
        <v>75</v>
      </c>
      <c r="U19" s="41">
        <v>1</v>
      </c>
      <c r="V19" s="41">
        <v>10</v>
      </c>
      <c r="W19" s="51">
        <v>0.51</v>
      </c>
    </row>
    <row r="20" spans="1:23" x14ac:dyDescent="0.25">
      <c r="A20" s="39" t="s">
        <v>14</v>
      </c>
      <c r="B20" s="40" t="s">
        <v>15</v>
      </c>
      <c r="C20" s="41" t="s">
        <v>32</v>
      </c>
      <c r="D20" s="47" t="s">
        <v>24</v>
      </c>
      <c r="E20" s="41" t="s">
        <v>16</v>
      </c>
      <c r="F20" s="41">
        <v>113</v>
      </c>
      <c r="G20" s="41" t="s">
        <v>61</v>
      </c>
      <c r="H20" s="48">
        <f t="shared" si="0"/>
        <v>11.190000000000001</v>
      </c>
      <c r="I20" s="41">
        <v>4</v>
      </c>
      <c r="J20" s="50">
        <f t="shared" si="1"/>
        <v>0.98302055406612532</v>
      </c>
      <c r="K20" s="51">
        <v>0.1</v>
      </c>
      <c r="M20" s="39" t="s">
        <v>14</v>
      </c>
      <c r="N20" s="45" t="s">
        <v>15</v>
      </c>
      <c r="O20" s="41" t="s">
        <v>32</v>
      </c>
      <c r="P20" s="47" t="s">
        <v>24</v>
      </c>
      <c r="Q20" s="41" t="s">
        <v>16</v>
      </c>
      <c r="R20" s="25">
        <f t="shared" si="2"/>
        <v>113</v>
      </c>
      <c r="S20" s="41" t="s">
        <v>76</v>
      </c>
      <c r="T20" s="41" t="s">
        <v>77</v>
      </c>
      <c r="U20" s="41">
        <v>1</v>
      </c>
      <c r="V20" s="41">
        <v>10</v>
      </c>
      <c r="W20" s="51">
        <v>0.87</v>
      </c>
    </row>
    <row r="21" spans="1:23" x14ac:dyDescent="0.25">
      <c r="A21" s="39" t="s">
        <v>14</v>
      </c>
      <c r="B21" s="40" t="s">
        <v>15</v>
      </c>
      <c r="C21" s="41" t="s">
        <v>33</v>
      </c>
      <c r="D21" s="47" t="s">
        <v>41</v>
      </c>
      <c r="E21" s="41" t="s">
        <v>16</v>
      </c>
      <c r="F21" s="41">
        <v>83.1</v>
      </c>
      <c r="G21" s="41" t="s">
        <v>62</v>
      </c>
      <c r="H21" s="48">
        <f t="shared" si="0"/>
        <v>7.6269999999999998</v>
      </c>
      <c r="I21" s="41">
        <v>4</v>
      </c>
      <c r="J21" s="50">
        <f t="shared" si="1"/>
        <v>8.955028189327388</v>
      </c>
      <c r="K21" s="51">
        <v>0.9</v>
      </c>
      <c r="M21" s="39" t="s">
        <v>14</v>
      </c>
      <c r="N21" s="45" t="s">
        <v>15</v>
      </c>
      <c r="O21" s="41" t="s">
        <v>33</v>
      </c>
      <c r="P21" s="47" t="s">
        <v>41</v>
      </c>
      <c r="Q21" s="41" t="s">
        <v>16</v>
      </c>
      <c r="R21" s="25">
        <f t="shared" si="2"/>
        <v>83.1</v>
      </c>
      <c r="S21" s="41" t="s">
        <v>78</v>
      </c>
      <c r="T21" s="41" t="s">
        <v>79</v>
      </c>
      <c r="U21" s="41">
        <v>1</v>
      </c>
      <c r="V21" s="41">
        <v>18</v>
      </c>
      <c r="W21" s="51">
        <v>1.1399999999999999</v>
      </c>
    </row>
    <row r="22" spans="1:23" x14ac:dyDescent="0.25">
      <c r="A22" s="39" t="s">
        <v>14</v>
      </c>
      <c r="B22" s="40" t="s">
        <v>15</v>
      </c>
      <c r="C22" s="41" t="s">
        <v>34</v>
      </c>
      <c r="D22" s="47" t="s">
        <v>42</v>
      </c>
      <c r="E22" s="41" t="s">
        <v>16</v>
      </c>
      <c r="F22" s="41">
        <v>118</v>
      </c>
      <c r="G22" s="41" t="s">
        <v>63</v>
      </c>
      <c r="H22" s="48">
        <f t="shared" si="0"/>
        <v>13.730000000000002</v>
      </c>
      <c r="I22" s="41">
        <v>4</v>
      </c>
      <c r="J22" s="50">
        <f t="shared" si="1"/>
        <v>-14.056809905316831</v>
      </c>
      <c r="K22" s="51">
        <v>-1.41</v>
      </c>
      <c r="M22" s="39" t="s">
        <v>14</v>
      </c>
      <c r="N22" s="45" t="s">
        <v>15</v>
      </c>
      <c r="O22" s="41" t="s">
        <v>34</v>
      </c>
      <c r="P22" s="47" t="s">
        <v>42</v>
      </c>
      <c r="Q22" s="41" t="s">
        <v>16</v>
      </c>
      <c r="R22" s="25">
        <f t="shared" si="2"/>
        <v>118</v>
      </c>
      <c r="S22" s="41" t="s">
        <v>80</v>
      </c>
      <c r="T22" s="41" t="s">
        <v>81</v>
      </c>
      <c r="U22" s="41">
        <v>1</v>
      </c>
      <c r="V22" s="41">
        <v>0</v>
      </c>
      <c r="W22" s="51">
        <v>0.01</v>
      </c>
    </row>
    <row r="23" spans="1:23" ht="15.75" thickBot="1" x14ac:dyDescent="0.3">
      <c r="A23" s="59" t="s">
        <v>14</v>
      </c>
      <c r="B23" s="60" t="s">
        <v>15</v>
      </c>
      <c r="C23" s="61" t="s">
        <v>35</v>
      </c>
      <c r="D23" s="62" t="s">
        <v>25</v>
      </c>
      <c r="E23" s="61" t="s">
        <v>16</v>
      </c>
      <c r="F23" s="61">
        <v>139</v>
      </c>
      <c r="G23" s="61" t="s">
        <v>64</v>
      </c>
      <c r="H23" s="63">
        <f t="shared" si="0"/>
        <v>15.25</v>
      </c>
      <c r="I23" s="61">
        <v>4</v>
      </c>
      <c r="J23" s="64">
        <f t="shared" si="1"/>
        <v>-8.8524590163934427</v>
      </c>
      <c r="K23" s="65">
        <v>-0.89</v>
      </c>
      <c r="M23" s="59" t="s">
        <v>14</v>
      </c>
      <c r="N23" s="66" t="s">
        <v>15</v>
      </c>
      <c r="O23" s="61" t="s">
        <v>35</v>
      </c>
      <c r="P23" s="62" t="s">
        <v>25</v>
      </c>
      <c r="Q23" s="61" t="s">
        <v>16</v>
      </c>
      <c r="R23" s="74">
        <f t="shared" si="2"/>
        <v>139</v>
      </c>
      <c r="S23" s="61" t="s">
        <v>82</v>
      </c>
      <c r="T23" s="61" t="s">
        <v>83</v>
      </c>
      <c r="U23" s="61">
        <v>1</v>
      </c>
      <c r="V23" s="61">
        <v>-3</v>
      </c>
      <c r="W23" s="65">
        <v>-0.28000000000000003</v>
      </c>
    </row>
  </sheetData>
  <sheetProtection algorithmName="SHA-512" hashValue="edSWjLZTANF+Dkx/ph4CcYMKV1Hdun21jNgchXQ9wjOVvOLRgFd8uanI3hNqxUFgD72kwYtZga4TNEYzkqd6cw==" saltValue="cJy3j3+GIC6LYLfNhjxnNg==" spinCount="100000" sheet="1" objects="1" scenarios="1"/>
  <mergeCells count="3">
    <mergeCell ref="A2:K2"/>
    <mergeCell ref="A8:K8"/>
    <mergeCell ref="M8:W8"/>
  </mergeCells>
  <pageMargins left="0.70866141732283472" right="0.70866141732283472" top="0.74803149606299213" bottom="0.74803149606299213" header="0.31496062992125984" footer="0.31496062992125984"/>
  <pageSetup paperSize="9" scale="41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22"/>
  <sheetViews>
    <sheetView zoomScale="80" zoomScaleNormal="80" zoomScalePageLayoutView="85" workbookViewId="0">
      <selection activeCell="A5" sqref="A5"/>
    </sheetView>
  </sheetViews>
  <sheetFormatPr defaultRowHeight="15" x14ac:dyDescent="0.25"/>
  <cols>
    <col min="1" max="1" width="11" style="7" customWidth="1"/>
    <col min="2" max="2" width="11.5703125" style="16" customWidth="1"/>
    <col min="3" max="3" width="7.140625" style="16" customWidth="1"/>
    <col min="4" max="4" width="47" style="7" bestFit="1" customWidth="1"/>
    <col min="5" max="5" width="12.42578125" style="7" customWidth="1"/>
    <col min="6" max="6" width="12.28515625" style="7" customWidth="1"/>
    <col min="7" max="7" width="11.28515625" style="7" bestFit="1" customWidth="1"/>
    <col min="8" max="8" width="8" style="7" customWidth="1"/>
    <col min="9" max="9" width="9.5703125" style="7" customWidth="1"/>
    <col min="10" max="10" width="13.28515625" style="7" customWidth="1"/>
    <col min="11" max="11" width="9" style="7" customWidth="1"/>
    <col min="12" max="12" width="6.5703125" style="7" customWidth="1"/>
    <col min="13" max="13" width="9.140625" style="7"/>
    <col min="14" max="14" width="9.42578125" style="7" bestFit="1" customWidth="1"/>
    <col min="15" max="15" width="9.140625" style="7"/>
    <col min="16" max="16" width="47" style="7" bestFit="1" customWidth="1"/>
    <col min="17" max="17" width="9.140625" style="7"/>
    <col min="18" max="18" width="11.7109375" style="7" customWidth="1"/>
    <col min="19" max="21" width="9.140625" style="7"/>
    <col min="22" max="22" width="11.7109375" style="7" bestFit="1" customWidth="1"/>
    <col min="23" max="16384" width="9.140625" style="7"/>
  </cols>
  <sheetData>
    <row r="1" spans="1:23" ht="19.5" thickTop="1" x14ac:dyDescent="0.3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6"/>
    </row>
    <row r="2" spans="1:23" s="12" customFormat="1" ht="12.75" x14ac:dyDescent="0.2">
      <c r="A2" s="8"/>
      <c r="B2" s="9"/>
      <c r="C2" s="9"/>
      <c r="D2" s="10">
        <v>43280</v>
      </c>
      <c r="E2" s="9"/>
      <c r="F2" s="9"/>
      <c r="G2" s="9"/>
      <c r="H2" s="9" t="s">
        <v>22</v>
      </c>
      <c r="I2" s="9"/>
      <c r="J2" s="9"/>
      <c r="K2" s="11" t="s">
        <v>18</v>
      </c>
    </row>
    <row r="3" spans="1:23" s="12" customFormat="1" ht="13.5" thickBot="1" x14ac:dyDescent="0.25">
      <c r="A3" s="13"/>
      <c r="B3" s="14"/>
      <c r="C3" s="14"/>
      <c r="D3" s="14"/>
      <c r="E3" s="14"/>
      <c r="F3" s="14"/>
      <c r="G3" s="14"/>
      <c r="H3" s="14" t="s">
        <v>86</v>
      </c>
      <c r="I3" s="14"/>
      <c r="J3" s="14"/>
      <c r="K3" s="15"/>
    </row>
    <row r="4" spans="1:23" ht="16.5" thickTop="1" thickBot="1" x14ac:dyDescent="0.3"/>
    <row r="5" spans="1:23" s="23" customFormat="1" ht="16.5" thickTop="1" thickBot="1" x14ac:dyDescent="0.3">
      <c r="A5" s="17" t="s">
        <v>8</v>
      </c>
      <c r="B5" s="18">
        <v>512</v>
      </c>
      <c r="C5" s="19"/>
      <c r="D5" s="20"/>
      <c r="E5" s="20" t="s">
        <v>7</v>
      </c>
      <c r="F5" s="21" t="s">
        <v>21</v>
      </c>
      <c r="G5" s="20"/>
      <c r="H5" s="20"/>
      <c r="I5" s="20"/>
      <c r="J5" s="20"/>
      <c r="K5" s="22"/>
    </row>
    <row r="6" spans="1:23" ht="16.5" thickTop="1" thickBot="1" x14ac:dyDescent="0.3">
      <c r="A6" s="24"/>
      <c r="B6" s="25"/>
      <c r="C6" s="26"/>
      <c r="D6" s="24"/>
      <c r="E6" s="24"/>
      <c r="F6" s="25"/>
      <c r="G6" s="24"/>
      <c r="H6" s="24"/>
      <c r="I6" s="24"/>
      <c r="J6" s="24"/>
      <c r="K6" s="24"/>
    </row>
    <row r="7" spans="1:23" ht="16.5" thickTop="1" thickBot="1" x14ac:dyDescent="0.3">
      <c r="A7" s="27" t="s">
        <v>19</v>
      </c>
      <c r="B7" s="28"/>
      <c r="C7" s="28"/>
      <c r="D7" s="28"/>
      <c r="E7" s="28"/>
      <c r="F7" s="28"/>
      <c r="G7" s="28"/>
      <c r="H7" s="28"/>
      <c r="I7" s="28"/>
      <c r="J7" s="28"/>
      <c r="K7" s="29"/>
      <c r="M7" s="27" t="s">
        <v>20</v>
      </c>
      <c r="N7" s="28"/>
      <c r="O7" s="28"/>
      <c r="P7" s="28"/>
      <c r="Q7" s="28"/>
      <c r="R7" s="28"/>
      <c r="S7" s="28"/>
      <c r="T7" s="28"/>
      <c r="U7" s="28"/>
      <c r="V7" s="28"/>
      <c r="W7" s="29"/>
    </row>
    <row r="8" spans="1:23" ht="15.75" thickTop="1" x14ac:dyDescent="0.25">
      <c r="A8" s="1"/>
    </row>
    <row r="9" spans="1:23" ht="15.75" thickBot="1" x14ac:dyDescent="0.3"/>
    <row r="10" spans="1:23" s="37" customFormat="1" ht="30.75" thickBot="1" x14ac:dyDescent="0.3">
      <c r="A10" s="30" t="s">
        <v>1</v>
      </c>
      <c r="B10" s="31" t="s">
        <v>11</v>
      </c>
      <c r="C10" s="89" t="s">
        <v>2</v>
      </c>
      <c r="D10" s="32" t="s">
        <v>3</v>
      </c>
      <c r="E10" s="32" t="s">
        <v>4</v>
      </c>
      <c r="F10" s="33" t="s">
        <v>12</v>
      </c>
      <c r="G10" s="34" t="s">
        <v>17</v>
      </c>
      <c r="H10" s="35" t="s">
        <v>9</v>
      </c>
      <c r="I10" s="32" t="s">
        <v>10</v>
      </c>
      <c r="J10" s="32" t="s">
        <v>5</v>
      </c>
      <c r="K10" s="36" t="s">
        <v>6</v>
      </c>
      <c r="M10" s="30" t="s">
        <v>1</v>
      </c>
      <c r="N10" s="32" t="s">
        <v>11</v>
      </c>
      <c r="O10" s="32" t="s">
        <v>2</v>
      </c>
      <c r="P10" s="32" t="s">
        <v>3</v>
      </c>
      <c r="Q10" s="32" t="s">
        <v>4</v>
      </c>
      <c r="R10" s="33" t="s">
        <v>12</v>
      </c>
      <c r="S10" s="38" t="s">
        <v>0</v>
      </c>
      <c r="T10" s="35" t="s">
        <v>9</v>
      </c>
      <c r="U10" s="32" t="s">
        <v>10</v>
      </c>
      <c r="V10" s="32" t="s">
        <v>5</v>
      </c>
      <c r="W10" s="36" t="s">
        <v>6</v>
      </c>
    </row>
    <row r="11" spans="1:23" x14ac:dyDescent="0.25">
      <c r="A11" s="90"/>
      <c r="B11" s="91"/>
      <c r="C11" s="43"/>
      <c r="D11" s="92"/>
      <c r="E11" s="43"/>
      <c r="F11" s="43"/>
      <c r="G11" s="43"/>
      <c r="H11" s="43"/>
      <c r="I11" s="43"/>
      <c r="J11" s="43"/>
      <c r="K11" s="44"/>
      <c r="M11" s="90"/>
      <c r="N11" s="93"/>
      <c r="O11" s="43"/>
      <c r="P11" s="92"/>
      <c r="Q11" s="43"/>
      <c r="R11" s="43"/>
      <c r="S11" s="43"/>
      <c r="T11" s="43"/>
      <c r="U11" s="43"/>
      <c r="V11" s="43"/>
      <c r="W11" s="44"/>
    </row>
    <row r="12" spans="1:23" x14ac:dyDescent="0.25">
      <c r="A12" s="39"/>
      <c r="B12" s="40"/>
      <c r="C12" s="41"/>
      <c r="D12" s="42"/>
      <c r="E12" s="41"/>
      <c r="F12" s="41"/>
      <c r="G12" s="41"/>
      <c r="H12" s="41"/>
      <c r="I12" s="41"/>
      <c r="J12" s="41"/>
      <c r="K12" s="46"/>
      <c r="M12" s="39"/>
      <c r="N12" s="45"/>
      <c r="O12" s="41"/>
      <c r="P12" s="42"/>
      <c r="Q12" s="41"/>
      <c r="R12" s="41"/>
      <c r="S12" s="41"/>
      <c r="T12" s="41"/>
      <c r="U12" s="41"/>
      <c r="V12" s="41"/>
      <c r="W12" s="46"/>
    </row>
    <row r="13" spans="1:23" x14ac:dyDescent="0.25">
      <c r="A13" s="39" t="s">
        <v>14</v>
      </c>
      <c r="B13" s="40" t="s">
        <v>15</v>
      </c>
      <c r="C13" s="41" t="s">
        <v>26</v>
      </c>
      <c r="D13" s="47" t="s">
        <v>36</v>
      </c>
      <c r="E13" s="41" t="s">
        <v>16</v>
      </c>
      <c r="F13" s="41" t="s">
        <v>50</v>
      </c>
      <c r="G13" s="25" t="s">
        <v>55</v>
      </c>
      <c r="H13" s="48">
        <f>G13*0.1</f>
        <v>7.1090000000000009</v>
      </c>
      <c r="I13" s="49" t="s">
        <v>51</v>
      </c>
      <c r="J13" s="41" t="s">
        <v>50</v>
      </c>
      <c r="K13" s="46" t="s">
        <v>50</v>
      </c>
      <c r="M13" s="39" t="s">
        <v>14</v>
      </c>
      <c r="N13" s="45" t="s">
        <v>15</v>
      </c>
      <c r="O13" s="41" t="s">
        <v>26</v>
      </c>
      <c r="P13" s="47" t="s">
        <v>36</v>
      </c>
      <c r="Q13" s="41" t="s">
        <v>16</v>
      </c>
      <c r="R13" s="41" t="s">
        <v>50</v>
      </c>
      <c r="S13" s="41" t="s">
        <v>65</v>
      </c>
      <c r="T13" s="41" t="s">
        <v>28</v>
      </c>
      <c r="U13" s="41">
        <v>1</v>
      </c>
      <c r="V13" s="41" t="s">
        <v>50</v>
      </c>
      <c r="W13" s="46" t="s">
        <v>50</v>
      </c>
    </row>
    <row r="14" spans="1:23" s="56" customFormat="1" x14ac:dyDescent="0.25">
      <c r="A14" s="53" t="s">
        <v>14</v>
      </c>
      <c r="B14" s="54" t="s">
        <v>15</v>
      </c>
      <c r="C14" s="49" t="s">
        <v>27</v>
      </c>
      <c r="D14" s="55" t="s">
        <v>23</v>
      </c>
      <c r="E14" s="49" t="s">
        <v>16</v>
      </c>
      <c r="F14" s="49" t="s">
        <v>50</v>
      </c>
      <c r="G14" s="41" t="s">
        <v>56</v>
      </c>
      <c r="H14" s="48">
        <f t="shared" ref="H14:H22" si="0">G14*0.1</f>
        <v>8.1450000000000014</v>
      </c>
      <c r="I14" s="49">
        <v>4</v>
      </c>
      <c r="J14" s="49" t="s">
        <v>50</v>
      </c>
      <c r="K14" s="94" t="s">
        <v>50</v>
      </c>
      <c r="M14" s="53" t="s">
        <v>14</v>
      </c>
      <c r="N14" s="57" t="s">
        <v>15</v>
      </c>
      <c r="O14" s="49" t="s">
        <v>27</v>
      </c>
      <c r="P14" s="55" t="s">
        <v>23</v>
      </c>
      <c r="Q14" s="49" t="s">
        <v>16</v>
      </c>
      <c r="R14" s="49" t="s">
        <v>50</v>
      </c>
      <c r="S14" s="49" t="s">
        <v>66</v>
      </c>
      <c r="T14" s="49" t="s">
        <v>67</v>
      </c>
      <c r="U14" s="49">
        <v>1</v>
      </c>
      <c r="V14" s="49" t="s">
        <v>50</v>
      </c>
      <c r="W14" s="94" t="s">
        <v>50</v>
      </c>
    </row>
    <row r="15" spans="1:23" x14ac:dyDescent="0.25">
      <c r="A15" s="39" t="s">
        <v>14</v>
      </c>
      <c r="B15" s="40" t="s">
        <v>15</v>
      </c>
      <c r="C15" s="41" t="s">
        <v>28</v>
      </c>
      <c r="D15" s="47" t="s">
        <v>37</v>
      </c>
      <c r="E15" s="41" t="s">
        <v>16</v>
      </c>
      <c r="F15" s="41" t="s">
        <v>50</v>
      </c>
      <c r="G15" s="41" t="s">
        <v>57</v>
      </c>
      <c r="H15" s="48">
        <f t="shared" si="0"/>
        <v>3.0510000000000002</v>
      </c>
      <c r="I15" s="41">
        <v>4</v>
      </c>
      <c r="J15" s="41" t="s">
        <v>50</v>
      </c>
      <c r="K15" s="46" t="s">
        <v>50</v>
      </c>
      <c r="M15" s="39" t="s">
        <v>14</v>
      </c>
      <c r="N15" s="45" t="s">
        <v>15</v>
      </c>
      <c r="O15" s="41" t="s">
        <v>28</v>
      </c>
      <c r="P15" s="47" t="s">
        <v>37</v>
      </c>
      <c r="Q15" s="41" t="s">
        <v>16</v>
      </c>
      <c r="R15" s="41" t="s">
        <v>50</v>
      </c>
      <c r="S15" s="41" t="s">
        <v>68</v>
      </c>
      <c r="T15" s="41" t="s">
        <v>69</v>
      </c>
      <c r="U15" s="41">
        <v>1</v>
      </c>
      <c r="V15" s="41" t="s">
        <v>50</v>
      </c>
      <c r="W15" s="46" t="s">
        <v>50</v>
      </c>
    </row>
    <row r="16" spans="1:23" x14ac:dyDescent="0.25">
      <c r="A16" s="39" t="s">
        <v>14</v>
      </c>
      <c r="B16" s="40" t="s">
        <v>15</v>
      </c>
      <c r="C16" s="41" t="s">
        <v>29</v>
      </c>
      <c r="D16" s="47" t="s">
        <v>38</v>
      </c>
      <c r="E16" s="41" t="s">
        <v>16</v>
      </c>
      <c r="F16" s="41" t="s">
        <v>50</v>
      </c>
      <c r="G16" s="41" t="s">
        <v>58</v>
      </c>
      <c r="H16" s="48">
        <f t="shared" si="0"/>
        <v>6.1020000000000003</v>
      </c>
      <c r="I16" s="41">
        <v>4</v>
      </c>
      <c r="J16" s="41" t="s">
        <v>50</v>
      </c>
      <c r="K16" s="46" t="s">
        <v>50</v>
      </c>
      <c r="M16" s="39" t="s">
        <v>14</v>
      </c>
      <c r="N16" s="45" t="s">
        <v>15</v>
      </c>
      <c r="O16" s="41" t="s">
        <v>29</v>
      </c>
      <c r="P16" s="47" t="s">
        <v>38</v>
      </c>
      <c r="Q16" s="41" t="s">
        <v>16</v>
      </c>
      <c r="R16" s="41" t="s">
        <v>50</v>
      </c>
      <c r="S16" s="41" t="s">
        <v>70</v>
      </c>
      <c r="T16" s="41" t="s">
        <v>71</v>
      </c>
      <c r="U16" s="41">
        <v>1</v>
      </c>
      <c r="V16" s="41" t="s">
        <v>50</v>
      </c>
      <c r="W16" s="46" t="s">
        <v>50</v>
      </c>
    </row>
    <row r="17" spans="1:23" x14ac:dyDescent="0.25">
      <c r="A17" s="39" t="s">
        <v>14</v>
      </c>
      <c r="B17" s="40" t="s">
        <v>15</v>
      </c>
      <c r="C17" s="41" t="s">
        <v>30</v>
      </c>
      <c r="D17" s="47" t="s">
        <v>39</v>
      </c>
      <c r="E17" s="41" t="s">
        <v>16</v>
      </c>
      <c r="F17" s="41" t="s">
        <v>50</v>
      </c>
      <c r="G17" s="41" t="s">
        <v>59</v>
      </c>
      <c r="H17" s="48">
        <f t="shared" si="0"/>
        <v>13.37</v>
      </c>
      <c r="I17" s="41">
        <v>4</v>
      </c>
      <c r="J17" s="41" t="s">
        <v>50</v>
      </c>
      <c r="K17" s="46" t="s">
        <v>50</v>
      </c>
      <c r="M17" s="39" t="s">
        <v>14</v>
      </c>
      <c r="N17" s="45" t="s">
        <v>15</v>
      </c>
      <c r="O17" s="41" t="s">
        <v>30</v>
      </c>
      <c r="P17" s="47" t="s">
        <v>39</v>
      </c>
      <c r="Q17" s="41" t="s">
        <v>16</v>
      </c>
      <c r="R17" s="41" t="s">
        <v>50</v>
      </c>
      <c r="S17" s="41" t="s">
        <v>72</v>
      </c>
      <c r="T17" s="41" t="s">
        <v>73</v>
      </c>
      <c r="U17" s="41">
        <v>1</v>
      </c>
      <c r="V17" s="41" t="s">
        <v>50</v>
      </c>
      <c r="W17" s="46" t="s">
        <v>50</v>
      </c>
    </row>
    <row r="18" spans="1:23" x14ac:dyDescent="0.25">
      <c r="A18" s="39" t="s">
        <v>14</v>
      </c>
      <c r="B18" s="40" t="s">
        <v>15</v>
      </c>
      <c r="C18" s="41" t="s">
        <v>31</v>
      </c>
      <c r="D18" s="47" t="s">
        <v>40</v>
      </c>
      <c r="E18" s="41" t="s">
        <v>16</v>
      </c>
      <c r="F18" s="41" t="s">
        <v>50</v>
      </c>
      <c r="G18" s="41" t="s">
        <v>60</v>
      </c>
      <c r="H18" s="48">
        <f t="shared" si="0"/>
        <v>12.200000000000001</v>
      </c>
      <c r="I18" s="41">
        <v>4</v>
      </c>
      <c r="J18" s="41" t="s">
        <v>50</v>
      </c>
      <c r="K18" s="46" t="s">
        <v>50</v>
      </c>
      <c r="M18" s="39" t="s">
        <v>14</v>
      </c>
      <c r="N18" s="45" t="s">
        <v>15</v>
      </c>
      <c r="O18" s="41" t="s">
        <v>31</v>
      </c>
      <c r="P18" s="47" t="s">
        <v>40</v>
      </c>
      <c r="Q18" s="41" t="s">
        <v>16</v>
      </c>
      <c r="R18" s="41" t="s">
        <v>50</v>
      </c>
      <c r="S18" s="41" t="s">
        <v>74</v>
      </c>
      <c r="T18" s="41" t="s">
        <v>75</v>
      </c>
      <c r="U18" s="41">
        <v>1</v>
      </c>
      <c r="V18" s="41" t="s">
        <v>50</v>
      </c>
      <c r="W18" s="46" t="s">
        <v>50</v>
      </c>
    </row>
    <row r="19" spans="1:23" x14ac:dyDescent="0.25">
      <c r="A19" s="39" t="s">
        <v>14</v>
      </c>
      <c r="B19" s="40" t="s">
        <v>15</v>
      </c>
      <c r="C19" s="41" t="s">
        <v>32</v>
      </c>
      <c r="D19" s="47" t="s">
        <v>24</v>
      </c>
      <c r="E19" s="41" t="s">
        <v>16</v>
      </c>
      <c r="F19" s="41" t="s">
        <v>50</v>
      </c>
      <c r="G19" s="41" t="s">
        <v>61</v>
      </c>
      <c r="H19" s="48">
        <f t="shared" si="0"/>
        <v>11.190000000000001</v>
      </c>
      <c r="I19" s="41">
        <v>4</v>
      </c>
      <c r="J19" s="41" t="s">
        <v>50</v>
      </c>
      <c r="K19" s="46" t="s">
        <v>50</v>
      </c>
      <c r="M19" s="39" t="s">
        <v>14</v>
      </c>
      <c r="N19" s="45" t="s">
        <v>15</v>
      </c>
      <c r="O19" s="41" t="s">
        <v>32</v>
      </c>
      <c r="P19" s="47" t="s">
        <v>24</v>
      </c>
      <c r="Q19" s="41" t="s">
        <v>16</v>
      </c>
      <c r="R19" s="41" t="s">
        <v>50</v>
      </c>
      <c r="S19" s="41" t="s">
        <v>76</v>
      </c>
      <c r="T19" s="41" t="s">
        <v>77</v>
      </c>
      <c r="U19" s="41">
        <v>1</v>
      </c>
      <c r="V19" s="41" t="s">
        <v>50</v>
      </c>
      <c r="W19" s="46" t="s">
        <v>50</v>
      </c>
    </row>
    <row r="20" spans="1:23" x14ac:dyDescent="0.25">
      <c r="A20" s="39" t="s">
        <v>14</v>
      </c>
      <c r="B20" s="40" t="s">
        <v>15</v>
      </c>
      <c r="C20" s="41" t="s">
        <v>33</v>
      </c>
      <c r="D20" s="47" t="s">
        <v>41</v>
      </c>
      <c r="E20" s="41" t="s">
        <v>16</v>
      </c>
      <c r="F20" s="41" t="s">
        <v>50</v>
      </c>
      <c r="G20" s="41" t="s">
        <v>62</v>
      </c>
      <c r="H20" s="48">
        <f t="shared" si="0"/>
        <v>7.6269999999999998</v>
      </c>
      <c r="I20" s="41">
        <v>4</v>
      </c>
      <c r="J20" s="41" t="s">
        <v>50</v>
      </c>
      <c r="K20" s="46" t="s">
        <v>50</v>
      </c>
      <c r="M20" s="39" t="s">
        <v>14</v>
      </c>
      <c r="N20" s="45" t="s">
        <v>15</v>
      </c>
      <c r="O20" s="41" t="s">
        <v>33</v>
      </c>
      <c r="P20" s="47" t="s">
        <v>41</v>
      </c>
      <c r="Q20" s="41" t="s">
        <v>16</v>
      </c>
      <c r="R20" s="41" t="s">
        <v>50</v>
      </c>
      <c r="S20" s="41" t="s">
        <v>78</v>
      </c>
      <c r="T20" s="41" t="s">
        <v>79</v>
      </c>
      <c r="U20" s="41">
        <v>1</v>
      </c>
      <c r="V20" s="41" t="s">
        <v>50</v>
      </c>
      <c r="W20" s="46" t="s">
        <v>50</v>
      </c>
    </row>
    <row r="21" spans="1:23" x14ac:dyDescent="0.25">
      <c r="A21" s="39" t="s">
        <v>14</v>
      </c>
      <c r="B21" s="40" t="s">
        <v>15</v>
      </c>
      <c r="C21" s="41" t="s">
        <v>34</v>
      </c>
      <c r="D21" s="47" t="s">
        <v>42</v>
      </c>
      <c r="E21" s="41" t="s">
        <v>16</v>
      </c>
      <c r="F21" s="41" t="s">
        <v>50</v>
      </c>
      <c r="G21" s="41" t="s">
        <v>63</v>
      </c>
      <c r="H21" s="48">
        <f t="shared" si="0"/>
        <v>13.730000000000002</v>
      </c>
      <c r="I21" s="41">
        <v>4</v>
      </c>
      <c r="J21" s="41" t="s">
        <v>50</v>
      </c>
      <c r="K21" s="46" t="s">
        <v>50</v>
      </c>
      <c r="M21" s="39" t="s">
        <v>14</v>
      </c>
      <c r="N21" s="45" t="s">
        <v>15</v>
      </c>
      <c r="O21" s="41" t="s">
        <v>34</v>
      </c>
      <c r="P21" s="47" t="s">
        <v>42</v>
      </c>
      <c r="Q21" s="41" t="s">
        <v>16</v>
      </c>
      <c r="R21" s="41" t="s">
        <v>50</v>
      </c>
      <c r="S21" s="41" t="s">
        <v>80</v>
      </c>
      <c r="T21" s="41" t="s">
        <v>81</v>
      </c>
      <c r="U21" s="41">
        <v>1</v>
      </c>
      <c r="V21" s="41" t="s">
        <v>50</v>
      </c>
      <c r="W21" s="46" t="s">
        <v>50</v>
      </c>
    </row>
    <row r="22" spans="1:23" ht="15.75" thickBot="1" x14ac:dyDescent="0.3">
      <c r="A22" s="59" t="s">
        <v>14</v>
      </c>
      <c r="B22" s="60" t="s">
        <v>15</v>
      </c>
      <c r="C22" s="61" t="s">
        <v>35</v>
      </c>
      <c r="D22" s="62" t="s">
        <v>25</v>
      </c>
      <c r="E22" s="61" t="s">
        <v>16</v>
      </c>
      <c r="F22" s="61" t="s">
        <v>50</v>
      </c>
      <c r="G22" s="63" t="s">
        <v>64</v>
      </c>
      <c r="H22" s="63">
        <f t="shared" si="0"/>
        <v>15.25</v>
      </c>
      <c r="I22" s="61">
        <v>4</v>
      </c>
      <c r="J22" s="61" t="s">
        <v>50</v>
      </c>
      <c r="K22" s="95" t="s">
        <v>50</v>
      </c>
      <c r="M22" s="59" t="s">
        <v>14</v>
      </c>
      <c r="N22" s="66" t="s">
        <v>15</v>
      </c>
      <c r="O22" s="61" t="s">
        <v>35</v>
      </c>
      <c r="P22" s="62" t="s">
        <v>25</v>
      </c>
      <c r="Q22" s="61" t="s">
        <v>16</v>
      </c>
      <c r="R22" s="61" t="s">
        <v>50</v>
      </c>
      <c r="S22" s="61" t="s">
        <v>82</v>
      </c>
      <c r="T22" s="61" t="s">
        <v>83</v>
      </c>
      <c r="U22" s="61">
        <v>1</v>
      </c>
      <c r="V22" s="61" t="s">
        <v>50</v>
      </c>
      <c r="W22" s="95" t="s">
        <v>50</v>
      </c>
    </row>
  </sheetData>
  <sheetProtection algorithmName="SHA-512" hashValue="wR9TwIHMxOQvkwBctu0OOvvF/OimJuQOpcj0XkHJ5rdZo5AB/diCUNGEjvKDqAMRH2DO+4kMZ+g2RXcxmDlmwQ==" saltValue="0wPCUKpA9bSpxZzcPMwPqw==" spinCount="100000" sheet="1" objects="1" scenarios="1"/>
  <mergeCells count="3">
    <mergeCell ref="A1:K1"/>
    <mergeCell ref="A7:K7"/>
    <mergeCell ref="M7:W7"/>
  </mergeCells>
  <pageMargins left="0.70866141732283472" right="0.70866141732283472" top="0.74803149606299213" bottom="0.74803149606299213" header="0.31496062992125984" footer="0.31496062992125984"/>
  <pageSetup paperSize="9" scale="41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23"/>
  <sheetViews>
    <sheetView topLeftCell="A2" zoomScale="80" zoomScaleNormal="80" zoomScalePageLayoutView="85" workbookViewId="0">
      <selection activeCell="A5" sqref="A5"/>
    </sheetView>
  </sheetViews>
  <sheetFormatPr defaultRowHeight="15" x14ac:dyDescent="0.25"/>
  <cols>
    <col min="1" max="1" width="11" style="7" customWidth="1"/>
    <col min="2" max="2" width="11.5703125" style="16" customWidth="1"/>
    <col min="3" max="3" width="7.140625" style="16" customWidth="1"/>
    <col min="4" max="4" width="47" style="7" bestFit="1" customWidth="1"/>
    <col min="5" max="5" width="12.42578125" style="7" customWidth="1"/>
    <col min="6" max="6" width="12.28515625" style="7" customWidth="1"/>
    <col min="7" max="7" width="11.28515625" style="7" bestFit="1" customWidth="1"/>
    <col min="8" max="8" width="8" style="7" customWidth="1"/>
    <col min="9" max="9" width="9.5703125" style="7" customWidth="1"/>
    <col min="10" max="10" width="13.28515625" style="7" customWidth="1"/>
    <col min="11" max="11" width="9" style="7" customWidth="1"/>
    <col min="12" max="12" width="6.5703125" style="7" customWidth="1"/>
    <col min="13" max="13" width="9.140625" style="7"/>
    <col min="14" max="14" width="9.42578125" style="7" bestFit="1" customWidth="1"/>
    <col min="15" max="15" width="9.140625" style="7"/>
    <col min="16" max="16" width="47" style="7" bestFit="1" customWidth="1"/>
    <col min="17" max="17" width="9.140625" style="7"/>
    <col min="18" max="18" width="11.7109375" style="7" customWidth="1"/>
    <col min="19" max="21" width="9.140625" style="7"/>
    <col min="22" max="22" width="11.7109375" style="7" bestFit="1" customWidth="1"/>
    <col min="23" max="16384" width="9.140625" style="7"/>
  </cols>
  <sheetData>
    <row r="1" spans="1:23" s="1" customFormat="1" ht="15.75" hidden="1" thickBot="1" x14ac:dyDescent="0.3">
      <c r="B1" s="2"/>
      <c r="C1" s="2"/>
      <c r="D1" s="3"/>
      <c r="K1" s="2"/>
    </row>
    <row r="2" spans="1:23" ht="19.5" thickTop="1" x14ac:dyDescent="0.3">
      <c r="A2" s="4" t="s">
        <v>13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23" s="12" customFormat="1" ht="12.75" x14ac:dyDescent="0.2">
      <c r="A3" s="8"/>
      <c r="B3" s="9"/>
      <c r="C3" s="9"/>
      <c r="D3" s="10">
        <v>43280</v>
      </c>
      <c r="E3" s="9"/>
      <c r="F3" s="9"/>
      <c r="G3" s="9"/>
      <c r="H3" s="9" t="s">
        <v>86</v>
      </c>
      <c r="I3" s="9"/>
      <c r="J3" s="9"/>
      <c r="K3" s="11" t="s">
        <v>18</v>
      </c>
    </row>
    <row r="4" spans="1:23" s="12" customFormat="1" ht="13.5" thickBot="1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23" ht="16.5" thickTop="1" thickBot="1" x14ac:dyDescent="0.3"/>
    <row r="6" spans="1:23" s="23" customFormat="1" ht="16.5" thickTop="1" thickBot="1" x14ac:dyDescent="0.3">
      <c r="A6" s="17" t="s">
        <v>8</v>
      </c>
      <c r="B6" s="18">
        <v>579</v>
      </c>
      <c r="C6" s="19"/>
      <c r="D6" s="20"/>
      <c r="E6" s="20"/>
      <c r="F6" s="21"/>
      <c r="G6" s="20"/>
      <c r="H6" s="20"/>
      <c r="I6" s="20"/>
      <c r="J6" s="20"/>
      <c r="K6" s="22"/>
    </row>
    <row r="7" spans="1:23" ht="16.5" thickTop="1" thickBot="1" x14ac:dyDescent="0.3">
      <c r="A7" s="24"/>
      <c r="B7" s="25"/>
      <c r="C7" s="26"/>
      <c r="D7" s="24"/>
      <c r="E7" s="24"/>
      <c r="F7" s="25"/>
      <c r="G7" s="24"/>
      <c r="H7" s="24"/>
      <c r="I7" s="24"/>
      <c r="J7" s="24"/>
      <c r="K7" s="24"/>
    </row>
    <row r="8" spans="1:23" ht="16.5" thickTop="1" thickBot="1" x14ac:dyDescent="0.3">
      <c r="A8" s="27" t="s">
        <v>19</v>
      </c>
      <c r="B8" s="28"/>
      <c r="C8" s="28"/>
      <c r="D8" s="28"/>
      <c r="E8" s="28"/>
      <c r="F8" s="28"/>
      <c r="G8" s="28"/>
      <c r="H8" s="28"/>
      <c r="I8" s="28"/>
      <c r="J8" s="28"/>
      <c r="K8" s="29"/>
      <c r="M8" s="27" t="s">
        <v>20</v>
      </c>
      <c r="N8" s="28"/>
      <c r="O8" s="28"/>
      <c r="P8" s="28"/>
      <c r="Q8" s="28"/>
      <c r="R8" s="28"/>
      <c r="S8" s="28"/>
      <c r="T8" s="28"/>
      <c r="U8" s="28"/>
      <c r="V8" s="28"/>
      <c r="W8" s="29"/>
    </row>
    <row r="9" spans="1:23" ht="15.75" thickTop="1" x14ac:dyDescent="0.25">
      <c r="A9" s="1"/>
    </row>
    <row r="10" spans="1:23" ht="15.75" thickBot="1" x14ac:dyDescent="0.3"/>
    <row r="11" spans="1:23" s="37" customFormat="1" ht="30.75" thickBot="1" x14ac:dyDescent="0.3">
      <c r="A11" s="30" t="s">
        <v>1</v>
      </c>
      <c r="B11" s="31" t="s">
        <v>11</v>
      </c>
      <c r="C11" s="32" t="s">
        <v>2</v>
      </c>
      <c r="D11" s="32" t="s">
        <v>3</v>
      </c>
      <c r="E11" s="32" t="s">
        <v>4</v>
      </c>
      <c r="F11" s="33" t="s">
        <v>12</v>
      </c>
      <c r="G11" s="34" t="s">
        <v>17</v>
      </c>
      <c r="H11" s="35" t="s">
        <v>9</v>
      </c>
      <c r="I11" s="32" t="s">
        <v>10</v>
      </c>
      <c r="J11" s="32" t="s">
        <v>5</v>
      </c>
      <c r="K11" s="36" t="s">
        <v>6</v>
      </c>
      <c r="M11" s="30" t="s">
        <v>1</v>
      </c>
      <c r="N11" s="32" t="s">
        <v>11</v>
      </c>
      <c r="O11" s="32" t="s">
        <v>2</v>
      </c>
      <c r="P11" s="32" t="s">
        <v>3</v>
      </c>
      <c r="Q11" s="32" t="s">
        <v>4</v>
      </c>
      <c r="R11" s="33" t="s">
        <v>12</v>
      </c>
      <c r="S11" s="38" t="s">
        <v>0</v>
      </c>
      <c r="T11" s="35" t="s">
        <v>9</v>
      </c>
      <c r="U11" s="32" t="s">
        <v>10</v>
      </c>
      <c r="V11" s="32" t="s">
        <v>5</v>
      </c>
      <c r="W11" s="36" t="s">
        <v>6</v>
      </c>
    </row>
    <row r="12" spans="1:23" x14ac:dyDescent="0.25">
      <c r="A12" s="39"/>
      <c r="B12" s="40"/>
      <c r="C12" s="41"/>
      <c r="D12" s="42"/>
      <c r="E12" s="43"/>
      <c r="F12" s="43"/>
      <c r="G12" s="43"/>
      <c r="H12" s="43"/>
      <c r="I12" s="43"/>
      <c r="J12" s="41"/>
      <c r="K12" s="44"/>
      <c r="M12" s="39"/>
      <c r="N12" s="45"/>
      <c r="O12" s="41"/>
      <c r="P12" s="42"/>
      <c r="Q12" s="43"/>
      <c r="R12" s="43"/>
      <c r="S12" s="43"/>
      <c r="T12" s="43"/>
      <c r="U12" s="43"/>
      <c r="V12" s="41"/>
      <c r="W12" s="44"/>
    </row>
    <row r="13" spans="1:23" x14ac:dyDescent="0.25">
      <c r="A13" s="39"/>
      <c r="B13" s="40"/>
      <c r="C13" s="41"/>
      <c r="D13" s="42"/>
      <c r="E13" s="41"/>
      <c r="F13" s="41"/>
      <c r="G13" s="41"/>
      <c r="H13" s="41"/>
      <c r="I13" s="41"/>
      <c r="J13" s="41"/>
      <c r="K13" s="46"/>
      <c r="M13" s="39"/>
      <c r="N13" s="45"/>
      <c r="O13" s="41"/>
      <c r="P13" s="42"/>
      <c r="Q13" s="41"/>
      <c r="R13" s="41"/>
      <c r="S13" s="41"/>
      <c r="T13" s="41"/>
      <c r="U13" s="41"/>
      <c r="V13" s="41"/>
      <c r="W13" s="46"/>
    </row>
    <row r="14" spans="1:23" x14ac:dyDescent="0.25">
      <c r="A14" s="39" t="s">
        <v>14</v>
      </c>
      <c r="B14" s="40" t="s">
        <v>15</v>
      </c>
      <c r="C14" s="41" t="s">
        <v>26</v>
      </c>
      <c r="D14" s="47" t="s">
        <v>36</v>
      </c>
      <c r="E14" s="41" t="s">
        <v>16</v>
      </c>
      <c r="F14" s="41">
        <v>70.099999999999994</v>
      </c>
      <c r="G14" s="41" t="s">
        <v>55</v>
      </c>
      <c r="H14" s="48">
        <f>G14*0.1</f>
        <v>7.1090000000000009</v>
      </c>
      <c r="I14" s="49" t="s">
        <v>51</v>
      </c>
      <c r="J14" s="50">
        <f>((F14-G14)/G14)*100</f>
        <v>-1.3926009284006315</v>
      </c>
      <c r="K14" s="51">
        <v>-0.14000000000000001</v>
      </c>
      <c r="M14" s="39" t="s">
        <v>14</v>
      </c>
      <c r="N14" s="45" t="s">
        <v>15</v>
      </c>
      <c r="O14" s="41" t="s">
        <v>26</v>
      </c>
      <c r="P14" s="47" t="s">
        <v>36</v>
      </c>
      <c r="Q14" s="41" t="s">
        <v>16</v>
      </c>
      <c r="R14" s="25">
        <f>F14</f>
        <v>70.099999999999994</v>
      </c>
      <c r="S14" s="41" t="s">
        <v>65</v>
      </c>
      <c r="T14" s="41" t="s">
        <v>28</v>
      </c>
      <c r="U14" s="41">
        <v>1</v>
      </c>
      <c r="V14" s="41">
        <v>4</v>
      </c>
      <c r="W14" s="51">
        <v>0.2</v>
      </c>
    </row>
    <row r="15" spans="1:23" s="56" customFormat="1" x14ac:dyDescent="0.25">
      <c r="A15" s="53" t="s">
        <v>14</v>
      </c>
      <c r="B15" s="54" t="s">
        <v>15</v>
      </c>
      <c r="C15" s="49" t="s">
        <v>27</v>
      </c>
      <c r="D15" s="55" t="s">
        <v>23</v>
      </c>
      <c r="E15" s="49" t="s">
        <v>16</v>
      </c>
      <c r="F15" s="49">
        <v>78.599999999999994</v>
      </c>
      <c r="G15" s="41" t="s">
        <v>56</v>
      </c>
      <c r="H15" s="48">
        <f t="shared" ref="H15:H23" si="0">G15*0.1</f>
        <v>8.1450000000000014</v>
      </c>
      <c r="I15" s="49">
        <v>4</v>
      </c>
      <c r="J15" s="50">
        <f t="shared" ref="J15:J23" si="1">((F15-G15)/G15)*100</f>
        <v>-3.4990791896869351</v>
      </c>
      <c r="K15" s="51">
        <v>-0.35</v>
      </c>
      <c r="M15" s="53" t="s">
        <v>14</v>
      </c>
      <c r="N15" s="57" t="s">
        <v>15</v>
      </c>
      <c r="O15" s="49" t="s">
        <v>27</v>
      </c>
      <c r="P15" s="55" t="s">
        <v>23</v>
      </c>
      <c r="Q15" s="49" t="s">
        <v>16</v>
      </c>
      <c r="R15" s="25">
        <f t="shared" ref="R15:R23" si="2">F15</f>
        <v>78.599999999999994</v>
      </c>
      <c r="S15" s="49" t="s">
        <v>66</v>
      </c>
      <c r="T15" s="49" t="s">
        <v>67</v>
      </c>
      <c r="U15" s="49">
        <v>1</v>
      </c>
      <c r="V15" s="41">
        <v>5</v>
      </c>
      <c r="W15" s="51">
        <v>0.47</v>
      </c>
    </row>
    <row r="16" spans="1:23" x14ac:dyDescent="0.25">
      <c r="A16" s="39" t="s">
        <v>14</v>
      </c>
      <c r="B16" s="40" t="s">
        <v>15</v>
      </c>
      <c r="C16" s="41" t="s">
        <v>28</v>
      </c>
      <c r="D16" s="47" t="s">
        <v>37</v>
      </c>
      <c r="E16" s="41" t="s">
        <v>16</v>
      </c>
      <c r="F16" s="41">
        <v>28.7</v>
      </c>
      <c r="G16" s="41" t="s">
        <v>57</v>
      </c>
      <c r="H16" s="48">
        <f t="shared" si="0"/>
        <v>3.0510000000000002</v>
      </c>
      <c r="I16" s="41">
        <v>4</v>
      </c>
      <c r="J16" s="50">
        <f t="shared" si="1"/>
        <v>-5.932481153720099</v>
      </c>
      <c r="K16" s="51">
        <v>-0.59</v>
      </c>
      <c r="M16" s="39" t="s">
        <v>14</v>
      </c>
      <c r="N16" s="45" t="s">
        <v>15</v>
      </c>
      <c r="O16" s="41" t="s">
        <v>28</v>
      </c>
      <c r="P16" s="47" t="s">
        <v>37</v>
      </c>
      <c r="Q16" s="41" t="s">
        <v>16</v>
      </c>
      <c r="R16" s="25">
        <f t="shared" si="2"/>
        <v>28.7</v>
      </c>
      <c r="S16" s="41" t="s">
        <v>68</v>
      </c>
      <c r="T16" s="41" t="s">
        <v>69</v>
      </c>
      <c r="U16" s="41">
        <v>1</v>
      </c>
      <c r="V16" s="41">
        <v>2</v>
      </c>
      <c r="W16" s="51">
        <v>0.15</v>
      </c>
    </row>
    <row r="17" spans="1:23" x14ac:dyDescent="0.25">
      <c r="A17" s="39" t="s">
        <v>14</v>
      </c>
      <c r="B17" s="40" t="s">
        <v>15</v>
      </c>
      <c r="C17" s="41" t="s">
        <v>29</v>
      </c>
      <c r="D17" s="47" t="s">
        <v>38</v>
      </c>
      <c r="E17" s="41" t="s">
        <v>16</v>
      </c>
      <c r="F17" s="41">
        <v>60.3</v>
      </c>
      <c r="G17" s="41" t="s">
        <v>58</v>
      </c>
      <c r="H17" s="48">
        <f t="shared" si="0"/>
        <v>6.1020000000000003</v>
      </c>
      <c r="I17" s="41">
        <v>4</v>
      </c>
      <c r="J17" s="50">
        <f t="shared" si="1"/>
        <v>-1.1799410029498623</v>
      </c>
      <c r="K17" s="51">
        <v>-0.12</v>
      </c>
      <c r="M17" s="39" t="s">
        <v>14</v>
      </c>
      <c r="N17" s="45" t="s">
        <v>15</v>
      </c>
      <c r="O17" s="41" t="s">
        <v>29</v>
      </c>
      <c r="P17" s="47" t="s">
        <v>38</v>
      </c>
      <c r="Q17" s="41" t="s">
        <v>16</v>
      </c>
      <c r="R17" s="25">
        <f t="shared" si="2"/>
        <v>60.3</v>
      </c>
      <c r="S17" s="41" t="s">
        <v>70</v>
      </c>
      <c r="T17" s="41" t="s">
        <v>71</v>
      </c>
      <c r="U17" s="41">
        <v>1</v>
      </c>
      <c r="V17" s="41">
        <v>6</v>
      </c>
      <c r="W17" s="51">
        <v>-0.17</v>
      </c>
    </row>
    <row r="18" spans="1:23" x14ac:dyDescent="0.25">
      <c r="A18" s="39" t="s">
        <v>14</v>
      </c>
      <c r="B18" s="40" t="s">
        <v>15</v>
      </c>
      <c r="C18" s="41" t="s">
        <v>30</v>
      </c>
      <c r="D18" s="47" t="s">
        <v>39</v>
      </c>
      <c r="E18" s="41" t="s">
        <v>16</v>
      </c>
      <c r="F18" s="41">
        <v>89.6</v>
      </c>
      <c r="G18" s="41" t="s">
        <v>59</v>
      </c>
      <c r="H18" s="48">
        <f t="shared" si="0"/>
        <v>13.37</v>
      </c>
      <c r="I18" s="41">
        <v>4</v>
      </c>
      <c r="J18" s="50">
        <f t="shared" si="1"/>
        <v>-32.984293193717271</v>
      </c>
      <c r="K18" s="71">
        <v>-3.3</v>
      </c>
      <c r="M18" s="39" t="s">
        <v>14</v>
      </c>
      <c r="N18" s="45" t="s">
        <v>15</v>
      </c>
      <c r="O18" s="41" t="s">
        <v>30</v>
      </c>
      <c r="P18" s="47" t="s">
        <v>39</v>
      </c>
      <c r="Q18" s="41" t="s">
        <v>16</v>
      </c>
      <c r="R18" s="25">
        <f t="shared" si="2"/>
        <v>89.6</v>
      </c>
      <c r="S18" s="41" t="s">
        <v>72</v>
      </c>
      <c r="T18" s="41" t="s">
        <v>73</v>
      </c>
      <c r="U18" s="41">
        <v>1</v>
      </c>
      <c r="V18" s="41">
        <v>-26</v>
      </c>
      <c r="W18" s="51">
        <v>-1.84</v>
      </c>
    </row>
    <row r="19" spans="1:23" x14ac:dyDescent="0.25">
      <c r="A19" s="39" t="s">
        <v>14</v>
      </c>
      <c r="B19" s="40" t="s">
        <v>15</v>
      </c>
      <c r="C19" s="41" t="s">
        <v>31</v>
      </c>
      <c r="D19" s="47" t="s">
        <v>40</v>
      </c>
      <c r="E19" s="41" t="s">
        <v>16</v>
      </c>
      <c r="F19" s="41" t="s">
        <v>52</v>
      </c>
      <c r="G19" s="41" t="s">
        <v>60</v>
      </c>
      <c r="H19" s="48">
        <f t="shared" si="0"/>
        <v>12.200000000000001</v>
      </c>
      <c r="I19" s="41">
        <v>4</v>
      </c>
      <c r="J19" s="50">
        <f t="shared" si="1"/>
        <v>-16.393442622950818</v>
      </c>
      <c r="K19" s="51">
        <v>-1.64</v>
      </c>
      <c r="M19" s="39" t="s">
        <v>14</v>
      </c>
      <c r="N19" s="45" t="s">
        <v>15</v>
      </c>
      <c r="O19" s="41" t="s">
        <v>31</v>
      </c>
      <c r="P19" s="47" t="s">
        <v>40</v>
      </c>
      <c r="Q19" s="41" t="s">
        <v>16</v>
      </c>
      <c r="R19" s="25" t="str">
        <f t="shared" si="2"/>
        <v>102</v>
      </c>
      <c r="S19" s="41" t="s">
        <v>74</v>
      </c>
      <c r="T19" s="41" t="s">
        <v>75</v>
      </c>
      <c r="U19" s="41">
        <v>1</v>
      </c>
      <c r="V19" s="41">
        <v>-7</v>
      </c>
      <c r="W19" s="51">
        <v>-0.39</v>
      </c>
    </row>
    <row r="20" spans="1:23" x14ac:dyDescent="0.25">
      <c r="A20" s="39" t="s">
        <v>14</v>
      </c>
      <c r="B20" s="40" t="s">
        <v>15</v>
      </c>
      <c r="C20" s="41" t="s">
        <v>32</v>
      </c>
      <c r="D20" s="47" t="s">
        <v>24</v>
      </c>
      <c r="E20" s="41" t="s">
        <v>16</v>
      </c>
      <c r="F20" s="41">
        <v>95.2</v>
      </c>
      <c r="G20" s="41" t="s">
        <v>61</v>
      </c>
      <c r="H20" s="48">
        <f t="shared" si="0"/>
        <v>11.190000000000001</v>
      </c>
      <c r="I20" s="41">
        <v>4</v>
      </c>
      <c r="J20" s="50">
        <f t="shared" si="1"/>
        <v>-14.924039320822164</v>
      </c>
      <c r="K20" s="51">
        <v>-1.49</v>
      </c>
      <c r="M20" s="39" t="s">
        <v>14</v>
      </c>
      <c r="N20" s="45" t="s">
        <v>15</v>
      </c>
      <c r="O20" s="41" t="s">
        <v>32</v>
      </c>
      <c r="P20" s="47" t="s">
        <v>24</v>
      </c>
      <c r="Q20" s="41" t="s">
        <v>16</v>
      </c>
      <c r="R20" s="25">
        <f t="shared" si="2"/>
        <v>95.2</v>
      </c>
      <c r="S20" s="41" t="s">
        <v>76</v>
      </c>
      <c r="T20" s="41" t="s">
        <v>77</v>
      </c>
      <c r="U20" s="41">
        <v>1</v>
      </c>
      <c r="V20" s="41">
        <v>-7</v>
      </c>
      <c r="W20" s="51">
        <v>-0.61</v>
      </c>
    </row>
    <row r="21" spans="1:23" x14ac:dyDescent="0.25">
      <c r="A21" s="39" t="s">
        <v>14</v>
      </c>
      <c r="B21" s="40" t="s">
        <v>15</v>
      </c>
      <c r="C21" s="41" t="s">
        <v>33</v>
      </c>
      <c r="D21" s="47" t="s">
        <v>41</v>
      </c>
      <c r="E21" s="41" t="s">
        <v>16</v>
      </c>
      <c r="F21" s="41">
        <v>70.8</v>
      </c>
      <c r="G21" s="41" t="s">
        <v>62</v>
      </c>
      <c r="H21" s="48">
        <f t="shared" si="0"/>
        <v>7.6269999999999998</v>
      </c>
      <c r="I21" s="41">
        <v>4</v>
      </c>
      <c r="J21" s="50">
        <f t="shared" si="1"/>
        <v>-7.1718893405008508</v>
      </c>
      <c r="K21" s="51">
        <v>-0.72</v>
      </c>
      <c r="M21" s="39" t="s">
        <v>14</v>
      </c>
      <c r="N21" s="45" t="s">
        <v>15</v>
      </c>
      <c r="O21" s="41" t="s">
        <v>33</v>
      </c>
      <c r="P21" s="47" t="s">
        <v>41</v>
      </c>
      <c r="Q21" s="41" t="s">
        <v>16</v>
      </c>
      <c r="R21" s="25">
        <f t="shared" si="2"/>
        <v>70.8</v>
      </c>
      <c r="S21" s="41" t="s">
        <v>78</v>
      </c>
      <c r="T21" s="41" t="s">
        <v>79</v>
      </c>
      <c r="U21" s="41">
        <v>1</v>
      </c>
      <c r="V21" s="41">
        <v>1</v>
      </c>
      <c r="W21" s="51">
        <v>0.19</v>
      </c>
    </row>
    <row r="22" spans="1:23" x14ac:dyDescent="0.25">
      <c r="A22" s="39" t="s">
        <v>14</v>
      </c>
      <c r="B22" s="40" t="s">
        <v>15</v>
      </c>
      <c r="C22" s="41" t="s">
        <v>34</v>
      </c>
      <c r="D22" s="47" t="s">
        <v>42</v>
      </c>
      <c r="E22" s="41" t="s">
        <v>16</v>
      </c>
      <c r="F22" s="41" t="s">
        <v>53</v>
      </c>
      <c r="G22" s="41" t="s">
        <v>63</v>
      </c>
      <c r="H22" s="48">
        <f t="shared" si="0"/>
        <v>13.730000000000002</v>
      </c>
      <c r="I22" s="41">
        <v>4</v>
      </c>
      <c r="J22" s="50">
        <f t="shared" si="1"/>
        <v>-7.501820830298624</v>
      </c>
      <c r="K22" s="51">
        <v>-0.75</v>
      </c>
      <c r="M22" s="39" t="s">
        <v>14</v>
      </c>
      <c r="N22" s="45" t="s">
        <v>15</v>
      </c>
      <c r="O22" s="41" t="s">
        <v>34</v>
      </c>
      <c r="P22" s="47" t="s">
        <v>42</v>
      </c>
      <c r="Q22" s="41" t="s">
        <v>16</v>
      </c>
      <c r="R22" s="25" t="str">
        <f t="shared" si="2"/>
        <v>127</v>
      </c>
      <c r="S22" s="41" t="s">
        <v>80</v>
      </c>
      <c r="T22" s="41" t="s">
        <v>81</v>
      </c>
      <c r="U22" s="41">
        <v>1</v>
      </c>
      <c r="V22" s="41">
        <v>8</v>
      </c>
      <c r="W22" s="51">
        <v>0.63</v>
      </c>
    </row>
    <row r="23" spans="1:23" ht="15.75" thickBot="1" x14ac:dyDescent="0.3">
      <c r="A23" s="59" t="s">
        <v>14</v>
      </c>
      <c r="B23" s="60" t="s">
        <v>15</v>
      </c>
      <c r="C23" s="61" t="s">
        <v>35</v>
      </c>
      <c r="D23" s="62" t="s">
        <v>25</v>
      </c>
      <c r="E23" s="61" t="s">
        <v>16</v>
      </c>
      <c r="F23" s="61" t="s">
        <v>54</v>
      </c>
      <c r="G23" s="61" t="s">
        <v>64</v>
      </c>
      <c r="H23" s="63">
        <f t="shared" si="0"/>
        <v>15.25</v>
      </c>
      <c r="I23" s="61">
        <v>4</v>
      </c>
      <c r="J23" s="64">
        <f t="shared" si="1"/>
        <v>-8.1967213114754092</v>
      </c>
      <c r="K23" s="65">
        <v>-0.82</v>
      </c>
      <c r="M23" s="59" t="s">
        <v>14</v>
      </c>
      <c r="N23" s="66" t="s">
        <v>15</v>
      </c>
      <c r="O23" s="61" t="s">
        <v>35</v>
      </c>
      <c r="P23" s="62" t="s">
        <v>25</v>
      </c>
      <c r="Q23" s="61" t="s">
        <v>16</v>
      </c>
      <c r="R23" s="74" t="str">
        <f t="shared" si="2"/>
        <v>140</v>
      </c>
      <c r="S23" s="61" t="s">
        <v>82</v>
      </c>
      <c r="T23" s="61" t="s">
        <v>83</v>
      </c>
      <c r="U23" s="61">
        <v>1</v>
      </c>
      <c r="V23" s="61">
        <v>-2</v>
      </c>
      <c r="W23" s="65">
        <v>-0.2</v>
      </c>
    </row>
  </sheetData>
  <sheetProtection algorithmName="SHA-512" hashValue="HkVoS5GLIi9T0XkzecOszokuUz4gh18qHGNGTjgmqJE/J23IiO0LpIUj8a5Rm/P9Bnqtj5GRBPM8F9rTbxwnvQ==" saltValue="MaTupetKNhnhYkPSmC8Gsg==" spinCount="100000" sheet="1" objects="1" scenarios="1"/>
  <mergeCells count="3">
    <mergeCell ref="A2:K2"/>
    <mergeCell ref="A8:K8"/>
    <mergeCell ref="M8:W8"/>
  </mergeCells>
  <pageMargins left="0.70866141732283472" right="0.70866141732283472" top="0.74803149606299213" bottom="0.74803149606299213" header="0.31496062992125984" footer="0.31496062992125984"/>
  <pageSetup paperSize="9" scale="41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23"/>
  <sheetViews>
    <sheetView topLeftCell="A2" zoomScale="80" zoomScaleNormal="80" zoomScalePageLayoutView="85" workbookViewId="0">
      <selection activeCell="A5" sqref="A5"/>
    </sheetView>
  </sheetViews>
  <sheetFormatPr defaultRowHeight="15" x14ac:dyDescent="0.25"/>
  <cols>
    <col min="1" max="1" width="11" style="7" customWidth="1"/>
    <col min="2" max="2" width="11.5703125" style="16" customWidth="1"/>
    <col min="3" max="3" width="7.140625" style="16" customWidth="1"/>
    <col min="4" max="4" width="47" style="7" bestFit="1" customWidth="1"/>
    <col min="5" max="5" width="12.42578125" style="7" customWidth="1"/>
    <col min="6" max="6" width="12.28515625" style="7" customWidth="1"/>
    <col min="7" max="7" width="11.28515625" style="7" bestFit="1" customWidth="1"/>
    <col min="8" max="8" width="8" style="7" customWidth="1"/>
    <col min="9" max="9" width="9.5703125" style="7" customWidth="1"/>
    <col min="10" max="10" width="13.28515625" style="7" customWidth="1"/>
    <col min="11" max="11" width="9" style="7" customWidth="1"/>
    <col min="12" max="12" width="6.5703125" style="7" customWidth="1"/>
    <col min="13" max="13" width="9.140625" style="7"/>
    <col min="14" max="14" width="9.42578125" style="7" bestFit="1" customWidth="1"/>
    <col min="15" max="15" width="9.140625" style="7"/>
    <col min="16" max="16" width="47" style="7" bestFit="1" customWidth="1"/>
    <col min="17" max="17" width="9.140625" style="7"/>
    <col min="18" max="18" width="11.7109375" style="7" customWidth="1"/>
    <col min="19" max="21" width="9.140625" style="7"/>
    <col min="22" max="22" width="11.7109375" style="7" bestFit="1" customWidth="1"/>
    <col min="23" max="16384" width="9.140625" style="7"/>
  </cols>
  <sheetData>
    <row r="1" spans="1:23" s="1" customFormat="1" ht="15.75" hidden="1" thickBot="1" x14ac:dyDescent="0.3">
      <c r="B1" s="2"/>
      <c r="C1" s="2"/>
      <c r="D1" s="3"/>
      <c r="K1" s="2"/>
    </row>
    <row r="2" spans="1:23" ht="19.5" thickTop="1" x14ac:dyDescent="0.3">
      <c r="A2" s="4" t="s">
        <v>13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23" s="12" customFormat="1" ht="12.75" x14ac:dyDescent="0.2">
      <c r="A3" s="8"/>
      <c r="B3" s="9"/>
      <c r="C3" s="9"/>
      <c r="D3" s="10">
        <v>43280</v>
      </c>
      <c r="E3" s="9"/>
      <c r="F3" s="9"/>
      <c r="G3" s="9"/>
      <c r="H3" s="9" t="s">
        <v>86</v>
      </c>
      <c r="I3" s="9"/>
      <c r="J3" s="9"/>
      <c r="K3" s="11" t="s">
        <v>18</v>
      </c>
    </row>
    <row r="4" spans="1:23" s="12" customFormat="1" ht="13.5" thickBot="1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23" ht="16.5" thickTop="1" thickBot="1" x14ac:dyDescent="0.3"/>
    <row r="6" spans="1:23" s="23" customFormat="1" ht="16.5" thickTop="1" thickBot="1" x14ac:dyDescent="0.3">
      <c r="A6" s="17" t="s">
        <v>8</v>
      </c>
      <c r="B6" s="18">
        <v>591</v>
      </c>
      <c r="C6" s="19"/>
      <c r="D6" s="20"/>
      <c r="E6" s="20"/>
      <c r="F6" s="21"/>
      <c r="G6" s="20"/>
      <c r="H6" s="20"/>
      <c r="I6" s="20"/>
      <c r="J6" s="20"/>
      <c r="K6" s="22"/>
    </row>
    <row r="7" spans="1:23" ht="16.5" thickTop="1" thickBot="1" x14ac:dyDescent="0.3">
      <c r="A7" s="24"/>
      <c r="B7" s="25"/>
      <c r="C7" s="26"/>
      <c r="D7" s="24"/>
      <c r="E7" s="24"/>
      <c r="F7" s="25"/>
      <c r="G7" s="24"/>
      <c r="H7" s="24"/>
      <c r="I7" s="24"/>
      <c r="J7" s="24"/>
      <c r="K7" s="24"/>
    </row>
    <row r="8" spans="1:23" ht="16.5" thickTop="1" thickBot="1" x14ac:dyDescent="0.3">
      <c r="A8" s="27" t="s">
        <v>19</v>
      </c>
      <c r="B8" s="28"/>
      <c r="C8" s="28"/>
      <c r="D8" s="28"/>
      <c r="E8" s="28"/>
      <c r="F8" s="28"/>
      <c r="G8" s="28"/>
      <c r="H8" s="28"/>
      <c r="I8" s="28"/>
      <c r="J8" s="28"/>
      <c r="K8" s="29"/>
      <c r="M8" s="27" t="s">
        <v>20</v>
      </c>
      <c r="N8" s="28"/>
      <c r="O8" s="28"/>
      <c r="P8" s="28"/>
      <c r="Q8" s="28"/>
      <c r="R8" s="28"/>
      <c r="S8" s="28"/>
      <c r="T8" s="28"/>
      <c r="U8" s="28"/>
      <c r="V8" s="28"/>
      <c r="W8" s="29"/>
    </row>
    <row r="9" spans="1:23" ht="15.75" thickTop="1" x14ac:dyDescent="0.25">
      <c r="A9" s="1"/>
    </row>
    <row r="10" spans="1:23" ht="15.75" thickBot="1" x14ac:dyDescent="0.3"/>
    <row r="11" spans="1:23" s="37" customFormat="1" ht="30.75" thickBot="1" x14ac:dyDescent="0.3">
      <c r="A11" s="30" t="s">
        <v>1</v>
      </c>
      <c r="B11" s="31" t="s">
        <v>11</v>
      </c>
      <c r="C11" s="32" t="s">
        <v>2</v>
      </c>
      <c r="D11" s="32" t="s">
        <v>3</v>
      </c>
      <c r="E11" s="32" t="s">
        <v>4</v>
      </c>
      <c r="F11" s="33" t="s">
        <v>12</v>
      </c>
      <c r="G11" s="34" t="s">
        <v>17</v>
      </c>
      <c r="H11" s="35" t="s">
        <v>9</v>
      </c>
      <c r="I11" s="32" t="s">
        <v>10</v>
      </c>
      <c r="J11" s="32" t="s">
        <v>5</v>
      </c>
      <c r="K11" s="36" t="s">
        <v>6</v>
      </c>
      <c r="M11" s="30" t="s">
        <v>1</v>
      </c>
      <c r="N11" s="32" t="s">
        <v>11</v>
      </c>
      <c r="O11" s="32" t="s">
        <v>2</v>
      </c>
      <c r="P11" s="32" t="s">
        <v>3</v>
      </c>
      <c r="Q11" s="32" t="s">
        <v>4</v>
      </c>
      <c r="R11" s="33" t="s">
        <v>12</v>
      </c>
      <c r="S11" s="38" t="s">
        <v>0</v>
      </c>
      <c r="T11" s="35" t="s">
        <v>9</v>
      </c>
      <c r="U11" s="32" t="s">
        <v>10</v>
      </c>
      <c r="V11" s="32" t="s">
        <v>5</v>
      </c>
      <c r="W11" s="36" t="s">
        <v>6</v>
      </c>
    </row>
    <row r="12" spans="1:23" x14ac:dyDescent="0.25">
      <c r="A12" s="39"/>
      <c r="B12" s="40"/>
      <c r="C12" s="41"/>
      <c r="D12" s="42"/>
      <c r="E12" s="43"/>
      <c r="F12" s="43"/>
      <c r="G12" s="43"/>
      <c r="H12" s="43"/>
      <c r="I12" s="43"/>
      <c r="J12" s="41"/>
      <c r="K12" s="44"/>
      <c r="M12" s="39"/>
      <c r="N12" s="45"/>
      <c r="O12" s="41"/>
      <c r="P12" s="42"/>
      <c r="Q12" s="43"/>
      <c r="R12" s="43"/>
      <c r="S12" s="43"/>
      <c r="T12" s="43"/>
      <c r="U12" s="43"/>
      <c r="V12" s="41"/>
      <c r="W12" s="44"/>
    </row>
    <row r="13" spans="1:23" x14ac:dyDescent="0.25">
      <c r="A13" s="39"/>
      <c r="B13" s="40"/>
      <c r="C13" s="41"/>
      <c r="D13" s="42"/>
      <c r="E13" s="41"/>
      <c r="F13" s="41"/>
      <c r="G13" s="41"/>
      <c r="H13" s="41"/>
      <c r="I13" s="41"/>
      <c r="J13" s="41"/>
      <c r="K13" s="46"/>
      <c r="M13" s="39"/>
      <c r="N13" s="45"/>
      <c r="O13" s="41"/>
      <c r="P13" s="42"/>
      <c r="Q13" s="41"/>
      <c r="R13" s="41"/>
      <c r="S13" s="41"/>
      <c r="T13" s="41"/>
      <c r="U13" s="41"/>
      <c r="V13" s="41"/>
      <c r="W13" s="46"/>
    </row>
    <row r="14" spans="1:23" x14ac:dyDescent="0.25">
      <c r="A14" s="39" t="s">
        <v>14</v>
      </c>
      <c r="B14" s="40" t="s">
        <v>15</v>
      </c>
      <c r="C14" s="41" t="s">
        <v>26</v>
      </c>
      <c r="D14" s="47" t="s">
        <v>36</v>
      </c>
      <c r="E14" s="41" t="s">
        <v>16</v>
      </c>
      <c r="F14" s="41">
        <v>54.6</v>
      </c>
      <c r="G14" s="41" t="s">
        <v>55</v>
      </c>
      <c r="H14" s="48">
        <f>G14*0.1</f>
        <v>7.1090000000000009</v>
      </c>
      <c r="I14" s="49" t="s">
        <v>51</v>
      </c>
      <c r="J14" s="50">
        <f>((F14-G14)/G14)*100</f>
        <v>-23.195948797299202</v>
      </c>
      <c r="K14" s="70">
        <v>-2.3199999999999998</v>
      </c>
      <c r="M14" s="39" t="s">
        <v>14</v>
      </c>
      <c r="N14" s="45" t="s">
        <v>15</v>
      </c>
      <c r="O14" s="41" t="s">
        <v>26</v>
      </c>
      <c r="P14" s="47" t="s">
        <v>36</v>
      </c>
      <c r="Q14" s="41" t="s">
        <v>16</v>
      </c>
      <c r="R14" s="25">
        <f>F14</f>
        <v>54.6</v>
      </c>
      <c r="S14" s="41" t="s">
        <v>65</v>
      </c>
      <c r="T14" s="41" t="s">
        <v>28</v>
      </c>
      <c r="U14" s="41">
        <v>1</v>
      </c>
      <c r="V14" s="41">
        <v>-19</v>
      </c>
      <c r="W14" s="51">
        <v>-0.99</v>
      </c>
    </row>
    <row r="15" spans="1:23" s="56" customFormat="1" x14ac:dyDescent="0.25">
      <c r="A15" s="53" t="s">
        <v>14</v>
      </c>
      <c r="B15" s="54" t="s">
        <v>15</v>
      </c>
      <c r="C15" s="49" t="s">
        <v>27</v>
      </c>
      <c r="D15" s="55" t="s">
        <v>23</v>
      </c>
      <c r="E15" s="49" t="s">
        <v>16</v>
      </c>
      <c r="F15" s="49">
        <v>62.3</v>
      </c>
      <c r="G15" s="41" t="s">
        <v>56</v>
      </c>
      <c r="H15" s="48">
        <f t="shared" ref="H15:H23" si="0">G15*0.1</f>
        <v>8.1450000000000014</v>
      </c>
      <c r="I15" s="49">
        <v>4</v>
      </c>
      <c r="J15" s="50">
        <f t="shared" ref="J15:J23" si="1">((F15-G15)/G15)*100</f>
        <v>-23.511356660527937</v>
      </c>
      <c r="K15" s="70">
        <v>-2.35</v>
      </c>
      <c r="M15" s="53" t="s">
        <v>14</v>
      </c>
      <c r="N15" s="57" t="s">
        <v>15</v>
      </c>
      <c r="O15" s="49" t="s">
        <v>27</v>
      </c>
      <c r="P15" s="55" t="s">
        <v>23</v>
      </c>
      <c r="Q15" s="49" t="s">
        <v>16</v>
      </c>
      <c r="R15" s="25">
        <f t="shared" ref="R15:R23" si="2">F15</f>
        <v>62.3</v>
      </c>
      <c r="S15" s="49" t="s">
        <v>66</v>
      </c>
      <c r="T15" s="49" t="s">
        <v>67</v>
      </c>
      <c r="U15" s="49">
        <v>1</v>
      </c>
      <c r="V15" s="41">
        <v>-17</v>
      </c>
      <c r="W15" s="51">
        <v>-1.72</v>
      </c>
    </row>
    <row r="16" spans="1:23" x14ac:dyDescent="0.25">
      <c r="A16" s="39" t="s">
        <v>14</v>
      </c>
      <c r="B16" s="40" t="s">
        <v>15</v>
      </c>
      <c r="C16" s="41" t="s">
        <v>28</v>
      </c>
      <c r="D16" s="47" t="s">
        <v>37</v>
      </c>
      <c r="E16" s="41" t="s">
        <v>16</v>
      </c>
      <c r="F16" s="41">
        <v>22.6</v>
      </c>
      <c r="G16" s="41" t="s">
        <v>57</v>
      </c>
      <c r="H16" s="48">
        <f t="shared" si="0"/>
        <v>3.0510000000000002</v>
      </c>
      <c r="I16" s="41">
        <v>4</v>
      </c>
      <c r="J16" s="50">
        <f t="shared" si="1"/>
        <v>-25.925925925925924</v>
      </c>
      <c r="K16" s="70">
        <v>-2.59</v>
      </c>
      <c r="M16" s="39" t="s">
        <v>14</v>
      </c>
      <c r="N16" s="45" t="s">
        <v>15</v>
      </c>
      <c r="O16" s="41" t="s">
        <v>28</v>
      </c>
      <c r="P16" s="47" t="s">
        <v>37</v>
      </c>
      <c r="Q16" s="41" t="s">
        <v>16</v>
      </c>
      <c r="R16" s="25">
        <f t="shared" si="2"/>
        <v>22.6</v>
      </c>
      <c r="S16" s="41" t="s">
        <v>68</v>
      </c>
      <c r="T16" s="41" t="s">
        <v>69</v>
      </c>
      <c r="U16" s="41">
        <v>1</v>
      </c>
      <c r="V16" s="41">
        <v>-19</v>
      </c>
      <c r="W16" s="51">
        <v>-1.25</v>
      </c>
    </row>
    <row r="17" spans="1:23" x14ac:dyDescent="0.25">
      <c r="A17" s="39" t="s">
        <v>14</v>
      </c>
      <c r="B17" s="40" t="s">
        <v>15</v>
      </c>
      <c r="C17" s="41" t="s">
        <v>29</v>
      </c>
      <c r="D17" s="47" t="s">
        <v>38</v>
      </c>
      <c r="E17" s="41" t="s">
        <v>16</v>
      </c>
      <c r="F17" s="41">
        <v>45.4</v>
      </c>
      <c r="G17" s="41" t="s">
        <v>58</v>
      </c>
      <c r="H17" s="48">
        <f t="shared" si="0"/>
        <v>6.1020000000000003</v>
      </c>
      <c r="I17" s="41">
        <v>4</v>
      </c>
      <c r="J17" s="50">
        <f t="shared" si="1"/>
        <v>-25.598164536217638</v>
      </c>
      <c r="K17" s="70">
        <v>-2.56</v>
      </c>
      <c r="M17" s="39" t="s">
        <v>14</v>
      </c>
      <c r="N17" s="45" t="s">
        <v>15</v>
      </c>
      <c r="O17" s="41" t="s">
        <v>29</v>
      </c>
      <c r="P17" s="47" t="s">
        <v>38</v>
      </c>
      <c r="Q17" s="41" t="s">
        <v>16</v>
      </c>
      <c r="R17" s="25">
        <f t="shared" si="2"/>
        <v>45.4</v>
      </c>
      <c r="S17" s="41" t="s">
        <v>70</v>
      </c>
      <c r="T17" s="41" t="s">
        <v>71</v>
      </c>
      <c r="U17" s="41">
        <v>1</v>
      </c>
      <c r="V17" s="41">
        <v>-20</v>
      </c>
      <c r="W17" s="51">
        <v>-1.03</v>
      </c>
    </row>
    <row r="18" spans="1:23" x14ac:dyDescent="0.25">
      <c r="A18" s="39" t="s">
        <v>14</v>
      </c>
      <c r="B18" s="40" t="s">
        <v>15</v>
      </c>
      <c r="C18" s="41" t="s">
        <v>30</v>
      </c>
      <c r="D18" s="47" t="s">
        <v>39</v>
      </c>
      <c r="E18" s="41" t="s">
        <v>16</v>
      </c>
      <c r="F18" s="41">
        <v>104</v>
      </c>
      <c r="G18" s="41" t="s">
        <v>59</v>
      </c>
      <c r="H18" s="48">
        <f t="shared" si="0"/>
        <v>13.37</v>
      </c>
      <c r="I18" s="41">
        <v>4</v>
      </c>
      <c r="J18" s="50">
        <f t="shared" si="1"/>
        <v>-22.213911742707548</v>
      </c>
      <c r="K18" s="70">
        <v>-2.2200000000000002</v>
      </c>
      <c r="M18" s="39" t="s">
        <v>14</v>
      </c>
      <c r="N18" s="45" t="s">
        <v>15</v>
      </c>
      <c r="O18" s="41" t="s">
        <v>30</v>
      </c>
      <c r="P18" s="47" t="s">
        <v>39</v>
      </c>
      <c r="Q18" s="41" t="s">
        <v>16</v>
      </c>
      <c r="R18" s="25">
        <f t="shared" si="2"/>
        <v>104</v>
      </c>
      <c r="S18" s="41" t="s">
        <v>72</v>
      </c>
      <c r="T18" s="41" t="s">
        <v>73</v>
      </c>
      <c r="U18" s="41">
        <v>1</v>
      </c>
      <c r="V18" s="41">
        <v>-15</v>
      </c>
      <c r="W18" s="51">
        <v>-1.01</v>
      </c>
    </row>
    <row r="19" spans="1:23" x14ac:dyDescent="0.25">
      <c r="A19" s="39" t="s">
        <v>14</v>
      </c>
      <c r="B19" s="40" t="s">
        <v>15</v>
      </c>
      <c r="C19" s="41" t="s">
        <v>31</v>
      </c>
      <c r="D19" s="47" t="s">
        <v>40</v>
      </c>
      <c r="E19" s="41" t="s">
        <v>16</v>
      </c>
      <c r="F19" s="41">
        <v>94.9</v>
      </c>
      <c r="G19" s="41" t="s">
        <v>60</v>
      </c>
      <c r="H19" s="48">
        <f t="shared" si="0"/>
        <v>12.200000000000001</v>
      </c>
      <c r="I19" s="41">
        <v>4</v>
      </c>
      <c r="J19" s="50">
        <f t="shared" si="1"/>
        <v>-22.213114754098356</v>
      </c>
      <c r="K19" s="70">
        <v>-2.2200000000000002</v>
      </c>
      <c r="M19" s="39" t="s">
        <v>14</v>
      </c>
      <c r="N19" s="45" t="s">
        <v>15</v>
      </c>
      <c r="O19" s="41" t="s">
        <v>31</v>
      </c>
      <c r="P19" s="47" t="s">
        <v>40</v>
      </c>
      <c r="Q19" s="41" t="s">
        <v>16</v>
      </c>
      <c r="R19" s="25">
        <f t="shared" si="2"/>
        <v>94.9</v>
      </c>
      <c r="S19" s="41" t="s">
        <v>74</v>
      </c>
      <c r="T19" s="41" t="s">
        <v>75</v>
      </c>
      <c r="U19" s="41">
        <v>1</v>
      </c>
      <c r="V19" s="41">
        <v>-14</v>
      </c>
      <c r="W19" s="51">
        <v>-0.72</v>
      </c>
    </row>
    <row r="20" spans="1:23" x14ac:dyDescent="0.25">
      <c r="A20" s="39" t="s">
        <v>14</v>
      </c>
      <c r="B20" s="40" t="s">
        <v>15</v>
      </c>
      <c r="C20" s="41" t="s">
        <v>32</v>
      </c>
      <c r="D20" s="47" t="s">
        <v>24</v>
      </c>
      <c r="E20" s="41" t="s">
        <v>16</v>
      </c>
      <c r="F20" s="41">
        <v>85.4</v>
      </c>
      <c r="G20" s="41" t="s">
        <v>61</v>
      </c>
      <c r="H20" s="48">
        <f t="shared" si="0"/>
        <v>11.190000000000001</v>
      </c>
      <c r="I20" s="41">
        <v>4</v>
      </c>
      <c r="J20" s="50">
        <f t="shared" si="1"/>
        <v>-23.681858802502234</v>
      </c>
      <c r="K20" s="70">
        <v>-2.37</v>
      </c>
      <c r="M20" s="39" t="s">
        <v>14</v>
      </c>
      <c r="N20" s="45" t="s">
        <v>15</v>
      </c>
      <c r="O20" s="41" t="s">
        <v>32</v>
      </c>
      <c r="P20" s="47" t="s">
        <v>24</v>
      </c>
      <c r="Q20" s="41" t="s">
        <v>16</v>
      </c>
      <c r="R20" s="25">
        <f t="shared" si="2"/>
        <v>85.4</v>
      </c>
      <c r="S20" s="41" t="s">
        <v>76</v>
      </c>
      <c r="T20" s="41" t="s">
        <v>77</v>
      </c>
      <c r="U20" s="41">
        <v>1</v>
      </c>
      <c r="V20" s="41">
        <v>-17</v>
      </c>
      <c r="W20" s="51">
        <v>-1.42</v>
      </c>
    </row>
    <row r="21" spans="1:23" x14ac:dyDescent="0.25">
      <c r="A21" s="39" t="s">
        <v>14</v>
      </c>
      <c r="B21" s="40" t="s">
        <v>15</v>
      </c>
      <c r="C21" s="41" t="s">
        <v>33</v>
      </c>
      <c r="D21" s="47" t="s">
        <v>41</v>
      </c>
      <c r="E21" s="41" t="s">
        <v>16</v>
      </c>
      <c r="F21" s="41">
        <v>58.5</v>
      </c>
      <c r="G21" s="41" t="s">
        <v>62</v>
      </c>
      <c r="H21" s="48">
        <f t="shared" si="0"/>
        <v>7.6269999999999998</v>
      </c>
      <c r="I21" s="41">
        <v>4</v>
      </c>
      <c r="J21" s="50">
        <f t="shared" si="1"/>
        <v>-23.298806870329088</v>
      </c>
      <c r="K21" s="70">
        <v>-2.33</v>
      </c>
      <c r="M21" s="39" t="s">
        <v>14</v>
      </c>
      <c r="N21" s="45" t="s">
        <v>15</v>
      </c>
      <c r="O21" s="41" t="s">
        <v>33</v>
      </c>
      <c r="P21" s="47" t="s">
        <v>41</v>
      </c>
      <c r="Q21" s="41" t="s">
        <v>16</v>
      </c>
      <c r="R21" s="25">
        <f t="shared" si="2"/>
        <v>58.5</v>
      </c>
      <c r="S21" s="41" t="s">
        <v>78</v>
      </c>
      <c r="T21" s="41" t="s">
        <v>79</v>
      </c>
      <c r="U21" s="41">
        <v>1</v>
      </c>
      <c r="V21" s="41">
        <v>-17</v>
      </c>
      <c r="W21" s="51">
        <v>-0.76</v>
      </c>
    </row>
    <row r="22" spans="1:23" x14ac:dyDescent="0.25">
      <c r="A22" s="39" t="s">
        <v>14</v>
      </c>
      <c r="B22" s="40" t="s">
        <v>15</v>
      </c>
      <c r="C22" s="41" t="s">
        <v>34</v>
      </c>
      <c r="D22" s="47" t="s">
        <v>42</v>
      </c>
      <c r="E22" s="41" t="s">
        <v>16</v>
      </c>
      <c r="F22" s="41">
        <v>101</v>
      </c>
      <c r="G22" s="41" t="s">
        <v>63</v>
      </c>
      <c r="H22" s="48">
        <f t="shared" si="0"/>
        <v>13.730000000000002</v>
      </c>
      <c r="I22" s="41">
        <v>4</v>
      </c>
      <c r="J22" s="50">
        <f t="shared" si="1"/>
        <v>-26.438455935906781</v>
      </c>
      <c r="K22" s="70">
        <v>-2.64</v>
      </c>
      <c r="M22" s="39" t="s">
        <v>14</v>
      </c>
      <c r="N22" s="45" t="s">
        <v>15</v>
      </c>
      <c r="O22" s="41" t="s">
        <v>34</v>
      </c>
      <c r="P22" s="47" t="s">
        <v>42</v>
      </c>
      <c r="Q22" s="41" t="s">
        <v>16</v>
      </c>
      <c r="R22" s="25">
        <f t="shared" si="2"/>
        <v>101</v>
      </c>
      <c r="S22" s="41" t="s">
        <v>80</v>
      </c>
      <c r="T22" s="41" t="s">
        <v>81</v>
      </c>
      <c r="U22" s="41">
        <v>1</v>
      </c>
      <c r="V22" s="41">
        <v>-14</v>
      </c>
      <c r="W22" s="51">
        <v>-1.17</v>
      </c>
    </row>
    <row r="23" spans="1:23" ht="15.75" thickBot="1" x14ac:dyDescent="0.3">
      <c r="A23" s="59" t="s">
        <v>14</v>
      </c>
      <c r="B23" s="60" t="s">
        <v>15</v>
      </c>
      <c r="C23" s="61" t="s">
        <v>35</v>
      </c>
      <c r="D23" s="62" t="s">
        <v>25</v>
      </c>
      <c r="E23" s="61" t="s">
        <v>16</v>
      </c>
      <c r="F23" s="61">
        <v>115</v>
      </c>
      <c r="G23" s="61" t="s">
        <v>64</v>
      </c>
      <c r="H23" s="63">
        <f t="shared" si="0"/>
        <v>15.25</v>
      </c>
      <c r="I23" s="61">
        <v>4</v>
      </c>
      <c r="J23" s="64">
        <f t="shared" si="1"/>
        <v>-24.590163934426229</v>
      </c>
      <c r="K23" s="88">
        <v>-2.46</v>
      </c>
      <c r="M23" s="59" t="s">
        <v>14</v>
      </c>
      <c r="N23" s="66" t="s">
        <v>15</v>
      </c>
      <c r="O23" s="61" t="s">
        <v>35</v>
      </c>
      <c r="P23" s="62" t="s">
        <v>25</v>
      </c>
      <c r="Q23" s="61" t="s">
        <v>16</v>
      </c>
      <c r="R23" s="74">
        <f t="shared" si="2"/>
        <v>115</v>
      </c>
      <c r="S23" s="61" t="s">
        <v>82</v>
      </c>
      <c r="T23" s="61" t="s">
        <v>83</v>
      </c>
      <c r="U23" s="61">
        <v>1</v>
      </c>
      <c r="V23" s="61">
        <v>-19</v>
      </c>
      <c r="W23" s="88">
        <v>-2.16</v>
      </c>
    </row>
  </sheetData>
  <sheetProtection algorithmName="SHA-512" hashValue="rYJ5EmQamdovhY1/GFObMZK0DiLhUeN0o65431gMJgWkzul1Ik98CzkPGcdBZoPkwYRI3AbL3sDjFL+lUxSmUQ==" saltValue="/Xvv1HDOXidZQOV8Aug1hA==" spinCount="100000" sheet="1" objects="1" scenarios="1"/>
  <mergeCells count="3">
    <mergeCell ref="A2:K2"/>
    <mergeCell ref="A8:K8"/>
    <mergeCell ref="M8:W8"/>
  </mergeCells>
  <pageMargins left="0.70866141732283472" right="0.70866141732283472" top="0.74803149606299213" bottom="0.74803149606299213" header="0.31496062992125984" footer="0.31496062992125984"/>
  <pageSetup paperSize="9" scale="41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ar xmlns="08cda046-0f15-45eb-a9d5-77306d3264cd">2018</Jaar>
    <Ringtest xmlns="eba2475f-4c5c-418a-90c2-2b36802fc485">LABS</Ringtest>
    <DEEL xmlns="08cda046-0f15-45eb-a9d5-77306d3264cd">Deel 2</DEEL>
    <Publicatiedatum xmlns="dda9e79c-c62e-445e-b991-197574827cb3">2021-05-25T07:56:28+00:00</Publicatiedatum>
    <Distributie_x0020_datum xmlns="eba2475f-4c5c-418a-90c2-2b36802fc485">25 januari 2012</Distributie_x0020_datum>
    <PublicURL xmlns="08cda046-0f15-45eb-a9d5-77306d3264cd">https://reflabos.vito.be/ree/LABS_2018-1_Deel2.xlsx</PublicURL>
  </documentManagement>
</p:properties>
</file>

<file path=customXml/itemProps1.xml><?xml version="1.0" encoding="utf-8"?>
<ds:datastoreItem xmlns:ds="http://schemas.openxmlformats.org/officeDocument/2006/customXml" ds:itemID="{72ED17D7-8802-4785-AFFA-5200C5A7B57B}"/>
</file>

<file path=customXml/itemProps2.xml><?xml version="1.0" encoding="utf-8"?>
<ds:datastoreItem xmlns:ds="http://schemas.openxmlformats.org/officeDocument/2006/customXml" ds:itemID="{71A22040-6494-4C41-9258-B1A21164EAEB}"/>
</file>

<file path=customXml/itemProps3.xml><?xml version="1.0" encoding="utf-8"?>
<ds:datastoreItem xmlns:ds="http://schemas.openxmlformats.org/officeDocument/2006/customXml" ds:itemID="{86C63DE9-13C5-4CA6-8AEC-E731538BAA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223</vt:lpstr>
      <vt:lpstr>295</vt:lpstr>
      <vt:lpstr>305</vt:lpstr>
      <vt:lpstr>339</vt:lpstr>
      <vt:lpstr>356</vt:lpstr>
      <vt:lpstr>509</vt:lpstr>
      <vt:lpstr>512</vt:lpstr>
      <vt:lpstr>579</vt:lpstr>
      <vt:lpstr>591</vt:lpstr>
      <vt:lpstr>644</vt:lpstr>
      <vt:lpstr>689</vt:lpstr>
      <vt:lpstr>700</vt:lpstr>
      <vt:lpstr>744</vt:lpstr>
      <vt:lpstr>936</vt:lpstr>
      <vt:lpstr>'223'!Print_Titles</vt:lpstr>
      <vt:lpstr>'295'!Print_Titles</vt:lpstr>
      <vt:lpstr>'305'!Print_Titles</vt:lpstr>
      <vt:lpstr>'339'!Print_Titles</vt:lpstr>
      <vt:lpstr>'356'!Print_Titles</vt:lpstr>
      <vt:lpstr>'509'!Print_Titles</vt:lpstr>
      <vt:lpstr>'512'!Print_Titles</vt:lpstr>
      <vt:lpstr>'579'!Print_Titles</vt:lpstr>
      <vt:lpstr>'591'!Print_Titles</vt:lpstr>
      <vt:lpstr>'644'!Print_Titles</vt:lpstr>
      <vt:lpstr>'689'!Print_Titles</vt:lpstr>
      <vt:lpstr>'700'!Print_Titles</vt:lpstr>
      <vt:lpstr>'744'!Print_Titles</vt:lpstr>
      <vt:lpstr>'936'!Print_Titles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 2018-1</dc:title>
  <dc:creator>dceustet</dc:creator>
  <cp:lastModifiedBy>Baeyens Bart</cp:lastModifiedBy>
  <cp:lastPrinted>2017-06-30T07:27:52Z</cp:lastPrinted>
  <dcterms:created xsi:type="dcterms:W3CDTF">2012-03-19T07:59:52Z</dcterms:created>
  <dcterms:modified xsi:type="dcterms:W3CDTF">2018-12-11T09:09:15Z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  <property fmtid="{D5CDD505-2E9C-101B-9397-08002B2CF9AE}" pid="3" name="Order">
    <vt:r8>7800</vt:r8>
  </property>
  <property fmtid="{D5CDD505-2E9C-101B-9397-08002B2CF9AE}" pid="4" name="DEEL">
    <vt:lpwstr>Deel 2</vt:lpwstr>
  </property>
</Properties>
</file>