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18\LABS\5. Rapportering\Eindrapport\bijlagen\Deel 3 - per ringtestparameter\"/>
    </mc:Choice>
  </mc:AlternateContent>
  <xr:revisionPtr revIDLastSave="0" documentId="10_ncr:100000_{8E242E62-FE1B-4771-819A-1D8FACCB6230}" xr6:coauthVersionLast="31" xr6:coauthVersionMax="31" xr10:uidLastSave="{00000000-0000-0000-0000-000000000000}"/>
  <bookViews>
    <workbookView xWindow="210" yWindow="105" windowWidth="21105" windowHeight="9975" tabRatio="849" xr2:uid="{00000000-000D-0000-FFFF-FFFF00000000}"/>
  </bookViews>
  <sheets>
    <sheet name="TOC stap 1" sheetId="33" r:id="rId1"/>
    <sheet name="TOC stap 2" sheetId="34" r:id="rId2"/>
    <sheet name="TOC stap 3" sheetId="29" r:id="rId3"/>
    <sheet name="TOC stap 13" sheetId="30" r:id="rId4"/>
    <sheet name="RRF" sheetId="35" r:id="rId5"/>
  </sheets>
  <definedNames>
    <definedName name="_xlnm.Print_Area" localSheetId="0">'TOC stap 1'!$A$1:$W$17</definedName>
    <definedName name="_xlnm.Print_Area" localSheetId="3">'TOC stap 13'!$A$1:$W$16</definedName>
    <definedName name="_xlnm.Print_Area" localSheetId="1">'TOC stap 2'!$A$1:$W$16</definedName>
    <definedName name="_xlnm.Print_Area" localSheetId="2">'TOC stap 3'!$A$1:$W$16</definedName>
  </definedNames>
  <calcPr calcId="179017"/>
</workbook>
</file>

<file path=xl/calcChain.xml><?xml version="1.0" encoding="utf-8"?>
<calcChain xmlns="http://schemas.openxmlformats.org/spreadsheetml/2006/main">
  <c r="O52" i="35" l="1"/>
  <c r="P52" i="35"/>
  <c r="O53" i="35"/>
  <c r="P53" i="35"/>
  <c r="O54" i="35"/>
  <c r="P54" i="35"/>
  <c r="O48" i="35"/>
  <c r="P48" i="35"/>
  <c r="O49" i="35"/>
  <c r="P49" i="35"/>
  <c r="O50" i="35"/>
  <c r="P50" i="35"/>
  <c r="O44" i="35"/>
  <c r="P44" i="35"/>
  <c r="O45" i="35"/>
  <c r="P45" i="35"/>
  <c r="O46" i="35"/>
  <c r="P46" i="35"/>
  <c r="Q27" i="35"/>
  <c r="O25" i="35"/>
  <c r="P25" i="35"/>
  <c r="O26" i="35"/>
  <c r="P26" i="35"/>
  <c r="O27" i="35"/>
  <c r="P27" i="35"/>
  <c r="O28" i="35"/>
  <c r="P28" i="35"/>
  <c r="O29" i="35"/>
  <c r="P29" i="35"/>
  <c r="O30" i="35"/>
  <c r="P30" i="35"/>
  <c r="O31" i="35"/>
  <c r="P31" i="35"/>
  <c r="O32" i="35"/>
  <c r="P32" i="35"/>
  <c r="O33" i="35"/>
  <c r="P33" i="35"/>
  <c r="O34" i="35"/>
  <c r="P34" i="35"/>
  <c r="O35" i="35"/>
  <c r="P35" i="35"/>
  <c r="O36" i="35"/>
  <c r="P36" i="35"/>
  <c r="O37" i="35"/>
  <c r="P37" i="35"/>
  <c r="B54" i="35"/>
  <c r="B53" i="35"/>
  <c r="B52" i="35"/>
  <c r="B50" i="35"/>
  <c r="B49" i="35"/>
  <c r="B48" i="35"/>
  <c r="B46" i="35"/>
  <c r="B45" i="35"/>
  <c r="B44" i="35"/>
  <c r="H25" i="30" l="1"/>
  <c r="I25" i="30"/>
  <c r="H26" i="30"/>
  <c r="I26" i="30"/>
  <c r="H27" i="30"/>
  <c r="I27" i="30"/>
  <c r="H25" i="29"/>
  <c r="I25" i="29"/>
  <c r="H26" i="29"/>
  <c r="I26" i="29"/>
  <c r="H27" i="29"/>
  <c r="I27" i="29"/>
  <c r="H25" i="34"/>
  <c r="I25" i="34"/>
  <c r="H26" i="34"/>
  <c r="I26" i="34"/>
  <c r="H27" i="34"/>
  <c r="I27" i="34"/>
  <c r="H25" i="33"/>
  <c r="I25" i="33"/>
  <c r="H26" i="33"/>
  <c r="I26" i="33"/>
  <c r="H27" i="33"/>
  <c r="I27" i="33"/>
  <c r="F12" i="33"/>
  <c r="F13" i="33"/>
  <c r="F14" i="33"/>
  <c r="F15" i="33"/>
  <c r="F16" i="33"/>
  <c r="F17" i="33"/>
  <c r="F18" i="33"/>
  <c r="F19" i="33"/>
  <c r="F20" i="33"/>
  <c r="F21" i="33"/>
  <c r="F22" i="33"/>
  <c r="F23" i="33"/>
  <c r="F24" i="33"/>
  <c r="F25" i="33"/>
  <c r="F26" i="33"/>
  <c r="F27" i="33"/>
  <c r="F12" i="34"/>
  <c r="F13" i="34"/>
  <c r="F14" i="34"/>
  <c r="F15" i="34"/>
  <c r="F16" i="34"/>
  <c r="F17" i="34"/>
  <c r="F18" i="34"/>
  <c r="F19" i="34"/>
  <c r="F20" i="34"/>
  <c r="F21" i="34"/>
  <c r="F22" i="34"/>
  <c r="F23" i="34"/>
  <c r="F24" i="34"/>
  <c r="F25" i="34"/>
  <c r="F26" i="34"/>
  <c r="F27" i="34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C52" i="35" l="1"/>
  <c r="D52" i="35"/>
  <c r="E52" i="35"/>
  <c r="F52" i="35"/>
  <c r="G52" i="35"/>
  <c r="H52" i="35"/>
  <c r="I52" i="35"/>
  <c r="J52" i="35"/>
  <c r="K52" i="35"/>
  <c r="L52" i="35"/>
  <c r="M52" i="35"/>
  <c r="N52" i="35"/>
  <c r="Q52" i="35"/>
  <c r="R52" i="35"/>
  <c r="C53" i="35"/>
  <c r="D53" i="35"/>
  <c r="E53" i="35"/>
  <c r="F53" i="35"/>
  <c r="G53" i="35"/>
  <c r="H53" i="35"/>
  <c r="I53" i="35"/>
  <c r="J53" i="35"/>
  <c r="K53" i="35"/>
  <c r="L53" i="35"/>
  <c r="M53" i="35"/>
  <c r="N53" i="35"/>
  <c r="Q53" i="35"/>
  <c r="R53" i="35"/>
  <c r="C54" i="35"/>
  <c r="D54" i="35"/>
  <c r="E54" i="35"/>
  <c r="F54" i="35"/>
  <c r="G54" i="35"/>
  <c r="H54" i="35"/>
  <c r="I54" i="35"/>
  <c r="J54" i="35"/>
  <c r="K54" i="35"/>
  <c r="L54" i="35"/>
  <c r="M54" i="35"/>
  <c r="N54" i="35"/>
  <c r="Q54" i="35"/>
  <c r="R54" i="35"/>
  <c r="C48" i="35"/>
  <c r="D48" i="35"/>
  <c r="E48" i="35"/>
  <c r="F48" i="35"/>
  <c r="G48" i="35"/>
  <c r="H48" i="35"/>
  <c r="I48" i="35"/>
  <c r="J48" i="35"/>
  <c r="K48" i="35"/>
  <c r="L48" i="35"/>
  <c r="M48" i="35"/>
  <c r="N48" i="35"/>
  <c r="Q48" i="35"/>
  <c r="R48" i="35"/>
  <c r="C49" i="35"/>
  <c r="D49" i="35"/>
  <c r="E49" i="35"/>
  <c r="F49" i="35"/>
  <c r="G49" i="35"/>
  <c r="H49" i="35"/>
  <c r="I49" i="35"/>
  <c r="J49" i="35"/>
  <c r="K49" i="35"/>
  <c r="L49" i="35"/>
  <c r="M49" i="35"/>
  <c r="N49" i="35"/>
  <c r="Q49" i="35"/>
  <c r="R49" i="35"/>
  <c r="C50" i="35"/>
  <c r="D50" i="35"/>
  <c r="E50" i="35"/>
  <c r="F50" i="35"/>
  <c r="G50" i="35"/>
  <c r="H50" i="35"/>
  <c r="I50" i="35"/>
  <c r="J50" i="35"/>
  <c r="K50" i="35"/>
  <c r="L50" i="35"/>
  <c r="M50" i="35"/>
  <c r="N50" i="35"/>
  <c r="Q50" i="35"/>
  <c r="R50" i="35"/>
  <c r="C44" i="35"/>
  <c r="D44" i="35"/>
  <c r="E44" i="35"/>
  <c r="F44" i="35"/>
  <c r="G44" i="35"/>
  <c r="H44" i="35"/>
  <c r="I44" i="35"/>
  <c r="J44" i="35"/>
  <c r="K44" i="35"/>
  <c r="L44" i="35"/>
  <c r="M44" i="35"/>
  <c r="N44" i="35"/>
  <c r="Q44" i="35"/>
  <c r="R44" i="35"/>
  <c r="C45" i="35"/>
  <c r="D45" i="35"/>
  <c r="E45" i="35"/>
  <c r="F45" i="35"/>
  <c r="G45" i="35"/>
  <c r="H45" i="35"/>
  <c r="I45" i="35"/>
  <c r="J45" i="35"/>
  <c r="K45" i="35"/>
  <c r="L45" i="35"/>
  <c r="M45" i="35"/>
  <c r="N45" i="35"/>
  <c r="Q45" i="35"/>
  <c r="R45" i="35"/>
  <c r="C46" i="35"/>
  <c r="D46" i="35"/>
  <c r="E46" i="35"/>
  <c r="F46" i="35"/>
  <c r="G46" i="35"/>
  <c r="H46" i="35"/>
  <c r="I46" i="35"/>
  <c r="J46" i="35"/>
  <c r="K46" i="35"/>
  <c r="L46" i="35"/>
  <c r="M46" i="35"/>
  <c r="N46" i="35"/>
  <c r="Q46" i="35"/>
  <c r="R46" i="35"/>
  <c r="C25" i="35"/>
  <c r="D25" i="35"/>
  <c r="E25" i="35"/>
  <c r="F25" i="35"/>
  <c r="G25" i="35"/>
  <c r="H25" i="35"/>
  <c r="I25" i="35"/>
  <c r="J25" i="35"/>
  <c r="K25" i="35"/>
  <c r="L25" i="35"/>
  <c r="M25" i="35"/>
  <c r="N25" i="35"/>
  <c r="Q25" i="35"/>
  <c r="R25" i="35"/>
  <c r="C26" i="35"/>
  <c r="D26" i="35"/>
  <c r="E26" i="35"/>
  <c r="F26" i="35"/>
  <c r="G26" i="35"/>
  <c r="H26" i="35"/>
  <c r="I26" i="35"/>
  <c r="J26" i="35"/>
  <c r="K26" i="35"/>
  <c r="L26" i="35"/>
  <c r="M26" i="35"/>
  <c r="N26" i="35"/>
  <c r="Q26" i="35"/>
  <c r="R26" i="35"/>
  <c r="C27" i="35"/>
  <c r="D27" i="35"/>
  <c r="E27" i="35"/>
  <c r="F27" i="35"/>
  <c r="G27" i="35"/>
  <c r="H27" i="35"/>
  <c r="I27" i="35"/>
  <c r="J27" i="35"/>
  <c r="K27" i="35"/>
  <c r="L27" i="35"/>
  <c r="M27" i="35"/>
  <c r="N27" i="35"/>
  <c r="R27" i="35"/>
  <c r="C28" i="35"/>
  <c r="D28" i="35"/>
  <c r="E28" i="35"/>
  <c r="F28" i="35"/>
  <c r="G28" i="35"/>
  <c r="H28" i="35"/>
  <c r="I28" i="35"/>
  <c r="J28" i="35"/>
  <c r="K28" i="35"/>
  <c r="L28" i="35"/>
  <c r="M28" i="35"/>
  <c r="N28" i="35"/>
  <c r="Q28" i="35"/>
  <c r="R28" i="35"/>
  <c r="C29" i="35"/>
  <c r="D29" i="35"/>
  <c r="E29" i="35"/>
  <c r="F29" i="35"/>
  <c r="G29" i="35"/>
  <c r="H29" i="35"/>
  <c r="I29" i="35"/>
  <c r="J29" i="35"/>
  <c r="K29" i="35"/>
  <c r="L29" i="35"/>
  <c r="M29" i="35"/>
  <c r="N29" i="35"/>
  <c r="Q29" i="35"/>
  <c r="R29" i="35"/>
  <c r="C30" i="35"/>
  <c r="D30" i="35"/>
  <c r="E30" i="35"/>
  <c r="F30" i="35"/>
  <c r="G30" i="35"/>
  <c r="H30" i="35"/>
  <c r="I30" i="35"/>
  <c r="J30" i="35"/>
  <c r="K30" i="35"/>
  <c r="L30" i="35"/>
  <c r="M30" i="35"/>
  <c r="N30" i="35"/>
  <c r="Q30" i="35"/>
  <c r="R30" i="35"/>
  <c r="C31" i="35"/>
  <c r="D31" i="35"/>
  <c r="E31" i="35"/>
  <c r="F31" i="35"/>
  <c r="G31" i="35"/>
  <c r="H31" i="35"/>
  <c r="I31" i="35"/>
  <c r="J31" i="35"/>
  <c r="K31" i="35"/>
  <c r="L31" i="35"/>
  <c r="M31" i="35"/>
  <c r="N31" i="35"/>
  <c r="Q31" i="35"/>
  <c r="R31" i="35"/>
  <c r="C32" i="35"/>
  <c r="D32" i="35"/>
  <c r="E32" i="35"/>
  <c r="F32" i="35"/>
  <c r="G32" i="35"/>
  <c r="H32" i="35"/>
  <c r="I32" i="35"/>
  <c r="J32" i="35"/>
  <c r="K32" i="35"/>
  <c r="L32" i="35"/>
  <c r="M32" i="35"/>
  <c r="N32" i="35"/>
  <c r="Q32" i="35"/>
  <c r="R32" i="35"/>
  <c r="C33" i="35"/>
  <c r="D33" i="35"/>
  <c r="E33" i="35"/>
  <c r="F33" i="35"/>
  <c r="G33" i="35"/>
  <c r="H33" i="35"/>
  <c r="I33" i="35"/>
  <c r="J33" i="35"/>
  <c r="K33" i="35"/>
  <c r="L33" i="35"/>
  <c r="M33" i="35"/>
  <c r="N33" i="35"/>
  <c r="Q33" i="35"/>
  <c r="R33" i="35"/>
  <c r="C34" i="35"/>
  <c r="D34" i="35"/>
  <c r="E34" i="35"/>
  <c r="F34" i="35"/>
  <c r="G34" i="35"/>
  <c r="H34" i="35"/>
  <c r="I34" i="35"/>
  <c r="J34" i="35"/>
  <c r="K34" i="35"/>
  <c r="L34" i="35"/>
  <c r="M34" i="35"/>
  <c r="N34" i="35"/>
  <c r="Q34" i="35"/>
  <c r="R34" i="35"/>
  <c r="C35" i="35"/>
  <c r="D35" i="35"/>
  <c r="E35" i="35"/>
  <c r="F35" i="35"/>
  <c r="G35" i="35"/>
  <c r="H35" i="35"/>
  <c r="I35" i="35"/>
  <c r="J35" i="35"/>
  <c r="K35" i="35"/>
  <c r="L35" i="35"/>
  <c r="M35" i="35"/>
  <c r="N35" i="35"/>
  <c r="Q35" i="35"/>
  <c r="R35" i="35"/>
  <c r="C36" i="35"/>
  <c r="D36" i="35"/>
  <c r="E36" i="35"/>
  <c r="F36" i="35"/>
  <c r="G36" i="35"/>
  <c r="H36" i="35"/>
  <c r="I36" i="35"/>
  <c r="J36" i="35"/>
  <c r="K36" i="35"/>
  <c r="L36" i="35"/>
  <c r="M36" i="35"/>
  <c r="N36" i="35"/>
  <c r="Q36" i="35"/>
  <c r="R36" i="35"/>
  <c r="C37" i="35"/>
  <c r="D37" i="35"/>
  <c r="E37" i="35"/>
  <c r="F37" i="35"/>
  <c r="G37" i="35"/>
  <c r="H37" i="35"/>
  <c r="I37" i="35"/>
  <c r="J37" i="35"/>
  <c r="K37" i="35"/>
  <c r="L37" i="35"/>
  <c r="M37" i="35"/>
  <c r="N37" i="35"/>
  <c r="Q37" i="35"/>
  <c r="R37" i="35"/>
  <c r="I24" i="30" l="1"/>
  <c r="I24" i="29"/>
  <c r="I24" i="34"/>
  <c r="I24" i="33"/>
  <c r="I11" i="33"/>
  <c r="I12" i="33"/>
  <c r="I13" i="33"/>
  <c r="I14" i="33"/>
  <c r="I15" i="33"/>
  <c r="I16" i="33"/>
  <c r="I17" i="33"/>
  <c r="I18" i="33"/>
  <c r="I19" i="33"/>
  <c r="I20" i="33"/>
  <c r="I21" i="33"/>
  <c r="I22" i="33"/>
  <c r="I23" i="33"/>
  <c r="F11" i="34"/>
  <c r="H24" i="34"/>
  <c r="F11" i="29"/>
  <c r="H24" i="29"/>
  <c r="F11" i="30"/>
  <c r="H24" i="30"/>
  <c r="F11" i="33"/>
  <c r="H11" i="33" s="1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13" i="30" l="1"/>
  <c r="I11" i="30"/>
  <c r="I12" i="30"/>
  <c r="I13" i="30"/>
  <c r="I14" i="30"/>
  <c r="I15" i="30"/>
  <c r="I16" i="30"/>
  <c r="I17" i="30"/>
  <c r="I18" i="30"/>
  <c r="I19" i="30"/>
  <c r="I20" i="30"/>
  <c r="I21" i="30"/>
  <c r="I22" i="30"/>
  <c r="I23" i="30"/>
  <c r="I11" i="29"/>
  <c r="I12" i="29"/>
  <c r="I13" i="29"/>
  <c r="I14" i="29"/>
  <c r="I15" i="29"/>
  <c r="I16" i="29"/>
  <c r="I17" i="29"/>
  <c r="I18" i="29"/>
  <c r="I19" i="29"/>
  <c r="I20" i="29"/>
  <c r="I21" i="29"/>
  <c r="I22" i="29"/>
  <c r="I23" i="29"/>
  <c r="I11" i="34"/>
  <c r="I12" i="34"/>
  <c r="I13" i="34"/>
  <c r="I14" i="34"/>
  <c r="I15" i="34"/>
  <c r="I16" i="34"/>
  <c r="I17" i="34"/>
  <c r="I18" i="34"/>
  <c r="I19" i="34"/>
  <c r="I20" i="34"/>
  <c r="I21" i="34"/>
  <c r="I22" i="34"/>
  <c r="I23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11" i="30"/>
  <c r="H12" i="30"/>
  <c r="H14" i="30"/>
  <c r="H15" i="30"/>
  <c r="H16" i="30"/>
  <c r="H17" i="30"/>
  <c r="H18" i="30"/>
  <c r="H19" i="30"/>
  <c r="H20" i="30"/>
  <c r="H21" i="30"/>
  <c r="H22" i="30"/>
  <c r="H23" i="30"/>
  <c r="B37" i="35" l="1"/>
  <c r="B36" i="35"/>
  <c r="B35" i="35"/>
  <c r="B34" i="35"/>
  <c r="B33" i="35"/>
  <c r="B32" i="35"/>
  <c r="B31" i="35"/>
  <c r="B30" i="35"/>
  <c r="B29" i="35"/>
  <c r="B28" i="35"/>
  <c r="B27" i="35"/>
  <c r="B26" i="35"/>
  <c r="B25" i="35"/>
  <c r="D5" i="30" l="1"/>
  <c r="D5" i="29"/>
  <c r="D5" i="34"/>
  <c r="D5" i="33"/>
</calcChain>
</file>

<file path=xl/sharedStrings.xml><?xml version="1.0" encoding="utf-8"?>
<sst xmlns="http://schemas.openxmlformats.org/spreadsheetml/2006/main" count="121" uniqueCount="45">
  <si>
    <t>Labonr.</t>
  </si>
  <si>
    <t/>
  </si>
  <si>
    <t>%</t>
  </si>
  <si>
    <t>Referentiewaarde:</t>
  </si>
  <si>
    <r>
      <t>mg/Nm</t>
    </r>
    <r>
      <rPr>
        <vertAlign val="superscript"/>
        <sz val="12"/>
        <color theme="1"/>
        <rFont val="Calibri"/>
        <family val="2"/>
        <scheme val="minor"/>
      </rPr>
      <t>3</t>
    </r>
  </si>
  <si>
    <t>Parameter:</t>
  </si>
  <si>
    <t>Aantal Labo's:</t>
  </si>
  <si>
    <t>Z-Score 
(statistisch)</t>
  </si>
  <si>
    <t>%Afw 
(tov ref.waarde)</t>
  </si>
  <si>
    <t>TOC stap 1</t>
  </si>
  <si>
    <t>TOC stap 2</t>
  </si>
  <si>
    <t>TOC stap 13</t>
  </si>
  <si>
    <t>TOC stap 3</t>
  </si>
  <si>
    <t>Resultaat</t>
  </si>
  <si>
    <t>Stap</t>
  </si>
  <si>
    <t>Labo</t>
  </si>
  <si>
    <t>Ref</t>
  </si>
  <si>
    <t>Component</t>
  </si>
  <si>
    <t>Zuurstof-</t>
  </si>
  <si>
    <t>gehalte%</t>
  </si>
  <si>
    <t>Tabel 2: gemeten concentraties (mgC/Nm³)(*) tijdens de interlaboratoriumvergelijking</t>
  </si>
  <si>
    <t>(*) normaalcondities gerefereerd naar 101,3kPa, 0°C, droog gas</t>
  </si>
  <si>
    <t>Tabel 3: Afwijking (%) van de resultaten van de deelnemers t.o.v. de referentiewaarde</t>
  </si>
  <si>
    <t>Tabel 5: Relatieve respons factoren (RRF) voor dichloormethaan, aceton en benzeen bij verschillende zuurstofgehaltes</t>
  </si>
  <si>
    <t>Statistisch gemiddelde:</t>
  </si>
  <si>
    <t>Statistisch standaard afw. abs.:</t>
  </si>
  <si>
    <t>Statistisch standaard afw. rel.:</t>
  </si>
  <si>
    <t>propaan</t>
  </si>
  <si>
    <t>dichloormethaan</t>
  </si>
  <si>
    <t>aceton</t>
  </si>
  <si>
    <t>benzeen</t>
  </si>
  <si>
    <t>46,1</t>
  </si>
  <si>
    <t>62,17</t>
  </si>
  <si>
    <t>84,06</t>
  </si>
  <si>
    <t>47,58</t>
  </si>
  <si>
    <t>1,484</t>
  </si>
  <si>
    <t>63,39</t>
  </si>
  <si>
    <t>1,858</t>
  </si>
  <si>
    <t>86,24</t>
  </si>
  <si>
    <t>2,738</t>
  </si>
  <si>
    <t>47,77</t>
  </si>
  <si>
    <t>1,855</t>
  </si>
  <si>
    <t>chloroform</t>
  </si>
  <si>
    <t>ethanol</t>
  </si>
  <si>
    <t>tolueen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</si>
</sst>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FA5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2" fontId="5" fillId="2" borderId="0" xfId="0" applyNumberFormat="1" applyFont="1" applyFill="1" applyAlignment="1" applyProtection="1">
      <alignment horizontal="center" vertical="center"/>
      <protection hidden="1"/>
    </xf>
    <xf numFmtId="2" fontId="7" fillId="2" borderId="0" xfId="1" applyNumberFormat="1" applyFont="1" applyFill="1" applyAlignment="1" applyProtection="1">
      <alignment horizontal="right" vertical="center"/>
      <protection hidden="1"/>
    </xf>
    <xf numFmtId="2" fontId="6" fillId="2" borderId="0" xfId="0" applyNumberFormat="1" applyFont="1" applyFill="1" applyBorder="1" applyAlignment="1" applyProtection="1">
      <alignment vertical="center"/>
      <protection hidden="1"/>
    </xf>
    <xf numFmtId="2" fontId="7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Alignment="1" applyProtection="1">
      <alignment horizontal="right" vertical="center"/>
      <protection hidden="1"/>
    </xf>
    <xf numFmtId="2" fontId="5" fillId="2" borderId="0" xfId="0" applyNumberFormat="1" applyFont="1" applyFill="1" applyBorder="1" applyAlignment="1" applyProtection="1">
      <alignment horizontal="right" vertical="center"/>
      <protection hidden="1"/>
    </xf>
    <xf numFmtId="0" fontId="4" fillId="2" borderId="0" xfId="1" applyNumberFormat="1" applyFont="1" applyFill="1" applyBorder="1" applyAlignment="1" applyProtection="1">
      <alignment horizontal="right" vertical="center"/>
      <protection hidden="1"/>
    </xf>
    <xf numFmtId="2" fontId="4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0" applyNumberFormat="1" applyFont="1" applyFill="1" applyBorder="1" applyAlignment="1" applyProtection="1">
      <alignment horizontal="right" vertical="center"/>
      <protection hidden="1"/>
    </xf>
    <xf numFmtId="165" fontId="5" fillId="2" borderId="0" xfId="5" applyNumberFormat="1" applyFont="1" applyFill="1" applyBorder="1" applyAlignment="1" applyProtection="1">
      <alignment horizontal="right" vertical="center"/>
      <protection hidden="1"/>
    </xf>
    <xf numFmtId="1" fontId="4" fillId="2" borderId="0" xfId="1" applyNumberFormat="1" applyFont="1" applyFill="1" applyBorder="1" applyAlignment="1" applyProtection="1">
      <alignment horizontal="right" vertical="center"/>
      <protection hidden="1"/>
    </xf>
    <xf numFmtId="2" fontId="4" fillId="2" borderId="0" xfId="1" applyNumberFormat="1" applyFont="1" applyFill="1" applyAlignment="1" applyProtection="1">
      <alignment horizontal="center" vertical="center" wrapText="1"/>
      <protection hidden="1"/>
    </xf>
    <xf numFmtId="1" fontId="4" fillId="2" borderId="0" xfId="1" applyNumberFormat="1" applyFont="1" applyFill="1" applyAlignment="1" applyProtection="1">
      <alignment horizontal="center" vertical="center"/>
      <protection hidden="1"/>
    </xf>
    <xf numFmtId="1" fontId="5" fillId="2" borderId="0" xfId="0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49" fontId="12" fillId="2" borderId="0" xfId="0" applyNumberFormat="1" applyFont="1" applyFill="1" applyBorder="1" applyAlignment="1" applyProtection="1">
      <alignment horizontal="center"/>
      <protection hidden="1"/>
    </xf>
    <xf numFmtId="49" fontId="0" fillId="3" borderId="0" xfId="0" applyNumberFormat="1" applyFont="1" applyFill="1" applyBorder="1" applyAlignment="1" applyProtection="1">
      <alignment horizontal="center"/>
      <protection hidden="1"/>
    </xf>
    <xf numFmtId="1" fontId="4" fillId="2" borderId="0" xfId="1" applyNumberFormat="1" applyFont="1" applyFill="1" applyBorder="1" applyAlignment="1" applyProtection="1">
      <alignment horizontal="center" vertical="center"/>
      <protection hidden="1"/>
    </xf>
    <xf numFmtId="164" fontId="5" fillId="2" borderId="0" xfId="5" applyNumberFormat="1" applyFont="1" applyFill="1" applyAlignment="1" applyProtection="1">
      <alignment horizontal="center" vertical="center"/>
      <protection hidden="1"/>
    </xf>
    <xf numFmtId="9" fontId="5" fillId="2" borderId="0" xfId="5" applyFont="1" applyFill="1" applyAlignment="1" applyProtection="1">
      <alignment horizontal="center" vertical="center"/>
      <protection hidden="1"/>
    </xf>
    <xf numFmtId="2" fontId="5" fillId="2" borderId="0" xfId="0" applyNumberFormat="1" applyFont="1" applyFill="1" applyBorder="1" applyAlignment="1" applyProtection="1">
      <alignment horizontal="center" vertical="center"/>
      <protection hidden="1"/>
    </xf>
    <xf numFmtId="1" fontId="5" fillId="2" borderId="0" xfId="0" applyNumberFormat="1" applyFont="1" applyFill="1" applyBorder="1" applyAlignment="1" applyProtection="1">
      <alignment horizontal="center" vertical="center"/>
      <protection hidden="1"/>
    </xf>
    <xf numFmtId="49" fontId="11" fillId="4" borderId="0" xfId="0" applyNumberFormat="1" applyFont="1" applyFill="1" applyBorder="1" applyAlignment="1" applyProtection="1">
      <alignment horizontal="center"/>
      <protection hidden="1"/>
    </xf>
    <xf numFmtId="0" fontId="12" fillId="2" borderId="0" xfId="0" quotePrefix="1" applyFont="1" applyFill="1" applyBorder="1" applyAlignment="1" applyProtection="1">
      <alignment horizontal="center"/>
      <protection hidden="1"/>
    </xf>
    <xf numFmtId="2" fontId="4" fillId="2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0" xfId="1" applyFont="1" applyFill="1" applyAlignment="1" applyProtection="1">
      <alignment horizontal="center"/>
      <protection hidden="1"/>
    </xf>
    <xf numFmtId="0" fontId="5" fillId="2" borderId="0" xfId="0" applyFont="1" applyFill="1" applyProtection="1">
      <protection hidden="1"/>
    </xf>
    <xf numFmtId="0" fontId="4" fillId="2" borderId="1" xfId="1" applyFont="1" applyFill="1" applyBorder="1" applyAlignment="1" applyProtection="1">
      <alignment horizontal="center"/>
      <protection hidden="1"/>
    </xf>
    <xf numFmtId="0" fontId="7" fillId="2" borderId="10" xfId="1" applyFont="1" applyFill="1" applyBorder="1" applyAlignment="1" applyProtection="1">
      <alignment horizontal="center"/>
      <protection hidden="1"/>
    </xf>
    <xf numFmtId="0" fontId="4" fillId="2" borderId="1" xfId="1" applyFont="1" applyFill="1" applyBorder="1" applyAlignment="1" applyProtection="1">
      <alignment horizontal="center" vertical="center"/>
      <protection hidden="1"/>
    </xf>
    <xf numFmtId="0" fontId="4" fillId="2" borderId="2" xfId="1" applyFont="1" applyFill="1" applyBorder="1" applyAlignment="1" applyProtection="1">
      <alignment horizontal="center" wrapText="1"/>
      <protection hidden="1"/>
    </xf>
    <xf numFmtId="0" fontId="4" fillId="2" borderId="11" xfId="1" applyFont="1" applyFill="1" applyBorder="1" applyAlignment="1" applyProtection="1">
      <alignment horizontal="center"/>
      <protection hidden="1"/>
    </xf>
    <xf numFmtId="0" fontId="9" fillId="2" borderId="3" xfId="0" applyFont="1" applyFill="1" applyBorder="1" applyAlignment="1" applyProtection="1">
      <alignment horizontal="center"/>
      <protection hidden="1"/>
    </xf>
    <xf numFmtId="0" fontId="9" fillId="2" borderId="3" xfId="0" quotePrefix="1" applyFont="1" applyFill="1" applyBorder="1" applyAlignment="1" applyProtection="1">
      <alignment horizontal="center"/>
      <protection hidden="1"/>
    </xf>
    <xf numFmtId="0" fontId="4" fillId="2" borderId="5" xfId="1" applyFont="1" applyFill="1" applyBorder="1" applyAlignment="1" applyProtection="1">
      <alignment horizontal="center" vertical="center"/>
      <protection hidden="1"/>
    </xf>
    <xf numFmtId="0" fontId="4" fillId="2" borderId="4" xfId="1" applyFont="1" applyFill="1" applyBorder="1" applyAlignment="1" applyProtection="1">
      <alignment horizontal="center" vertical="center"/>
      <protection hidden="1"/>
    </xf>
    <xf numFmtId="0" fontId="4" fillId="2" borderId="5" xfId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Protection="1">
      <protection hidden="1"/>
    </xf>
    <xf numFmtId="0" fontId="5" fillId="2" borderId="0" xfId="0" quotePrefix="1" applyFont="1" applyFill="1" applyBorder="1" applyProtection="1">
      <protection hidden="1"/>
    </xf>
    <xf numFmtId="0" fontId="4" fillId="2" borderId="6" xfId="1" applyFont="1" applyFill="1" applyBorder="1" applyAlignment="1" applyProtection="1">
      <alignment horizontal="center"/>
      <protection hidden="1"/>
    </xf>
    <xf numFmtId="49" fontId="0" fillId="2" borderId="3" xfId="0" applyNumberFormat="1" applyFont="1" applyFill="1" applyBorder="1" applyAlignment="1" applyProtection="1">
      <alignment horizontal="center"/>
      <protection hidden="1"/>
    </xf>
    <xf numFmtId="2" fontId="5" fillId="2" borderId="12" xfId="0" applyNumberFormat="1" applyFont="1" applyFill="1" applyBorder="1" applyAlignment="1" applyProtection="1">
      <alignment horizontal="center"/>
      <protection hidden="1"/>
    </xf>
    <xf numFmtId="2" fontId="5" fillId="2" borderId="3" xfId="0" applyNumberFormat="1" applyFont="1" applyFill="1" applyBorder="1" applyAlignment="1" applyProtection="1">
      <alignment horizontal="center"/>
      <protection hidden="1"/>
    </xf>
    <xf numFmtId="165" fontId="5" fillId="2" borderId="0" xfId="0" applyNumberFormat="1" applyFont="1" applyFill="1" applyBorder="1" applyAlignment="1" applyProtection="1">
      <alignment horizontal="center"/>
      <protection hidden="1"/>
    </xf>
    <xf numFmtId="165" fontId="0" fillId="2" borderId="3" xfId="0" applyNumberFormat="1" applyFont="1" applyFill="1" applyBorder="1" applyAlignment="1" applyProtection="1">
      <alignment horizontal="center"/>
      <protection hidden="1"/>
    </xf>
    <xf numFmtId="2" fontId="0" fillId="2" borderId="0" xfId="0" applyNumberFormat="1" applyFont="1" applyFill="1" applyBorder="1" applyAlignment="1" applyProtection="1">
      <alignment horizontal="center"/>
      <protection hidden="1"/>
    </xf>
    <xf numFmtId="9" fontId="5" fillId="2" borderId="0" xfId="5" applyNumberFormat="1" applyFont="1" applyFill="1" applyBorder="1" applyProtection="1">
      <protection hidden="1"/>
    </xf>
    <xf numFmtId="0" fontId="4" fillId="2" borderId="0" xfId="1" applyFont="1" applyFill="1" applyProtection="1">
      <protection hidden="1"/>
    </xf>
    <xf numFmtId="0" fontId="4" fillId="2" borderId="0" xfId="1" applyFont="1" applyFill="1" applyAlignment="1" applyProtection="1">
      <alignment horizontal="center"/>
      <protection hidden="1"/>
    </xf>
    <xf numFmtId="0" fontId="4" fillId="2" borderId="4" xfId="1" applyFont="1" applyFill="1" applyBorder="1" applyAlignment="1" applyProtection="1">
      <alignment horizontal="center"/>
      <protection hidden="1"/>
    </xf>
    <xf numFmtId="0" fontId="4" fillId="2" borderId="3" xfId="1" applyFont="1" applyFill="1" applyBorder="1" applyAlignment="1" applyProtection="1">
      <alignment horizontal="center"/>
      <protection hidden="1"/>
    </xf>
    <xf numFmtId="166" fontId="4" fillId="2" borderId="4" xfId="5" applyNumberFormat="1" applyFont="1" applyFill="1" applyBorder="1" applyAlignment="1" applyProtection="1">
      <alignment horizontal="center"/>
      <protection hidden="1"/>
    </xf>
    <xf numFmtId="166" fontId="4" fillId="2" borderId="3" xfId="5" applyNumberFormat="1" applyFont="1" applyFill="1" applyBorder="1" applyAlignment="1" applyProtection="1">
      <alignment horizontal="center"/>
      <protection hidden="1"/>
    </xf>
    <xf numFmtId="166" fontId="5" fillId="2" borderId="0" xfId="0" applyNumberFormat="1" applyFont="1" applyFill="1" applyProtection="1">
      <protection hidden="1"/>
    </xf>
    <xf numFmtId="2" fontId="4" fillId="2" borderId="0" xfId="4" applyNumberFormat="1" applyFont="1" applyFill="1" applyBorder="1" applyAlignment="1" applyProtection="1">
      <alignment horizontal="center" vertical="center"/>
      <protection hidden="1"/>
    </xf>
    <xf numFmtId="0" fontId="4" fillId="2" borderId="0" xfId="1" applyFont="1" applyFill="1" applyBorder="1" applyAlignment="1" applyProtection="1">
      <alignment horizontal="center"/>
      <protection hidden="1"/>
    </xf>
    <xf numFmtId="0" fontId="4" fillId="2" borderId="1" xfId="1" applyFont="1" applyFill="1" applyBorder="1" applyAlignment="1" applyProtection="1">
      <alignment horizontal="center" wrapText="1"/>
      <protection hidden="1"/>
    </xf>
    <xf numFmtId="0" fontId="4" fillId="2" borderId="6" xfId="1" applyFont="1" applyFill="1" applyBorder="1" applyAlignment="1" applyProtection="1">
      <alignment horizontal="center"/>
      <protection hidden="1"/>
    </xf>
    <xf numFmtId="0" fontId="4" fillId="2" borderId="8" xfId="1" applyFont="1" applyFill="1" applyBorder="1" applyAlignment="1" applyProtection="1">
      <alignment horizontal="center"/>
      <protection hidden="1"/>
    </xf>
    <xf numFmtId="2" fontId="4" fillId="2" borderId="3" xfId="0" applyNumberFormat="1" applyFont="1" applyFill="1" applyBorder="1" applyAlignment="1" applyProtection="1">
      <alignment horizontal="center" vertical="center"/>
      <protection hidden="1"/>
    </xf>
    <xf numFmtId="2" fontId="4" fillId="2" borderId="0" xfId="1" applyNumberFormat="1" applyFont="1" applyFill="1" applyAlignment="1" applyProtection="1">
      <alignment horizontal="center"/>
      <protection hidden="1"/>
    </xf>
    <xf numFmtId="0" fontId="10" fillId="2" borderId="0" xfId="1" applyFont="1" applyFill="1" applyAlignment="1" applyProtection="1">
      <alignment horizontal="center"/>
      <protection hidden="1"/>
    </xf>
    <xf numFmtId="0" fontId="4" fillId="2" borderId="7" xfId="1" applyFont="1" applyFill="1" applyBorder="1" applyAlignment="1" applyProtection="1">
      <alignment horizontal="center"/>
      <protection hidden="1"/>
    </xf>
    <xf numFmtId="165" fontId="4" fillId="2" borderId="9" xfId="1" applyNumberFormat="1" applyFont="1" applyFill="1" applyBorder="1" applyAlignment="1" applyProtection="1">
      <alignment horizontal="center"/>
      <protection hidden="1"/>
    </xf>
    <xf numFmtId="1" fontId="4" fillId="2" borderId="0" xfId="1" applyNumberFormat="1" applyFont="1" applyFill="1" applyAlignment="1" applyProtection="1">
      <alignment horizontal="center"/>
      <protection hidden="1"/>
    </xf>
    <xf numFmtId="1" fontId="4" fillId="2" borderId="0" xfId="1" applyNumberFormat="1" applyFont="1" applyFill="1" applyBorder="1" applyAlignment="1" applyProtection="1">
      <alignment horizontal="center"/>
      <protection hidden="1"/>
    </xf>
    <xf numFmtId="1" fontId="10" fillId="2" borderId="0" xfId="1" applyNumberFormat="1" applyFont="1" applyFill="1" applyBorder="1" applyAlignment="1" applyProtection="1">
      <alignment horizontal="center"/>
      <protection hidden="1"/>
    </xf>
    <xf numFmtId="2" fontId="4" fillId="2" borderId="0" xfId="1" applyNumberFormat="1" applyFont="1" applyFill="1" applyBorder="1" applyAlignment="1" applyProtection="1">
      <alignment horizontal="right" vertical="center"/>
      <protection hidden="1"/>
    </xf>
    <xf numFmtId="49" fontId="0" fillId="2" borderId="0" xfId="0" applyNumberFormat="1" applyFont="1" applyFill="1" applyBorder="1" applyAlignment="1" applyProtection="1">
      <alignment horizontal="center"/>
      <protection hidden="1"/>
    </xf>
  </cellXfs>
  <cellStyles count="7">
    <cellStyle name="Normal" xfId="0" builtinId="0"/>
    <cellStyle name="Normal 2" xfId="1" xr:uid="{00000000-0005-0000-0000-000001000000}"/>
    <cellStyle name="Normal 2 2" xfId="6" xr:uid="{00000000-0005-0000-0000-000002000000}"/>
    <cellStyle name="Normal 3" xfId="2" xr:uid="{00000000-0005-0000-0000-000003000000}"/>
    <cellStyle name="Normal 4" xfId="3" xr:uid="{00000000-0005-0000-0000-000004000000}"/>
    <cellStyle name="Percent" xfId="5" builtinId="5"/>
    <cellStyle name="Percent 2" xfId="4" xr:uid="{00000000-0005-0000-0000-000006000000}"/>
  </cellStyles>
  <dxfs count="6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5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TOC stap 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Labonr</c:v>
          </c:tx>
          <c:spPr>
            <a:ln>
              <a:noFill/>
            </a:ln>
          </c:spPr>
          <c:cat>
            <c:numRef>
              <c:f>'TOC stap 1'!$C$11:$C$27</c:f>
              <c:numCache>
                <c:formatCode>General</c:formatCode>
                <c:ptCount val="17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</c:numCache>
            </c:numRef>
          </c:cat>
          <c:val>
            <c:numRef>
              <c:f>'TOC stap 1'!$H$11:$H$27</c:f>
              <c:numCache>
                <c:formatCode>0.000</c:formatCode>
                <c:ptCount val="17"/>
                <c:pt idx="0">
                  <c:v>0.99783080260303691</c:v>
                </c:pt>
                <c:pt idx="1">
                  <c:v>1.0238611713665944</c:v>
                </c:pt>
                <c:pt idx="2">
                  <c:v>1.0281995661605206</c:v>
                </c:pt>
                <c:pt idx="3">
                  <c:v>1.0412147505422993</c:v>
                </c:pt>
                <c:pt idx="4">
                  <c:v>1.0780911062906724</c:v>
                </c:pt>
                <c:pt idx="5">
                  <c:v>1.0412147505422993</c:v>
                </c:pt>
                <c:pt idx="6">
                  <c:v>1.0412147505422993</c:v>
                </c:pt>
                <c:pt idx="7">
                  <c:v>1.1149674620390455</c:v>
                </c:pt>
                <c:pt idx="8">
                  <c:v>1.0585683297180042</c:v>
                </c:pt>
                <c:pt idx="9">
                  <c:v>1.0108459869848156</c:v>
                </c:pt>
                <c:pt idx="10">
                  <c:v>1.0043383947939262</c:v>
                </c:pt>
                <c:pt idx="11">
                  <c:v>1.0108459869848156</c:v>
                </c:pt>
                <c:pt idx="12">
                  <c:v>1.019522776572668</c:v>
                </c:pt>
                <c:pt idx="13">
                  <c:v>0.98698481561822116</c:v>
                </c:pt>
                <c:pt idx="14">
                  <c:v>1.0108459869848156</c:v>
                </c:pt>
                <c:pt idx="15">
                  <c:v>1.03470715835141</c:v>
                </c:pt>
                <c:pt idx="16">
                  <c:v>1.0759219088937093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08-4BC2-A74A-C4A01FC5DBF1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'TOC stap 1'!$C$11:$C$27</c:f>
              <c:numCache>
                <c:formatCode>General</c:formatCode>
                <c:ptCount val="17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</c:numCache>
            </c:numRef>
          </c:cat>
          <c:val>
            <c:numRef>
              <c:f>'TOC stap 1'!$I$11:$I$27</c:f>
              <c:numCache>
                <c:formatCode>0.00</c:formatCode>
                <c:ptCount val="17"/>
                <c:pt idx="0">
                  <c:v>1.0321041214750541</c:v>
                </c:pt>
                <c:pt idx="1">
                  <c:v>1.0321041214750541</c:v>
                </c:pt>
                <c:pt idx="2">
                  <c:v>1.0321041214750541</c:v>
                </c:pt>
                <c:pt idx="3">
                  <c:v>1.0321041214750541</c:v>
                </c:pt>
                <c:pt idx="4">
                  <c:v>1.0321041214750541</c:v>
                </c:pt>
                <c:pt idx="5">
                  <c:v>1.0321041214750541</c:v>
                </c:pt>
                <c:pt idx="6">
                  <c:v>1.0321041214750541</c:v>
                </c:pt>
                <c:pt idx="7">
                  <c:v>1.0321041214750541</c:v>
                </c:pt>
                <c:pt idx="8">
                  <c:v>1.0321041214750541</c:v>
                </c:pt>
                <c:pt idx="9">
                  <c:v>1.0321041214750541</c:v>
                </c:pt>
                <c:pt idx="10">
                  <c:v>1.0321041214750541</c:v>
                </c:pt>
                <c:pt idx="11">
                  <c:v>1.0321041214750541</c:v>
                </c:pt>
                <c:pt idx="12">
                  <c:v>1.0321041214750541</c:v>
                </c:pt>
                <c:pt idx="13">
                  <c:v>1.0321041214750541</c:v>
                </c:pt>
                <c:pt idx="14">
                  <c:v>1.0321041214750541</c:v>
                </c:pt>
                <c:pt idx="15">
                  <c:v>1.0321041214750541</c:v>
                </c:pt>
                <c:pt idx="16">
                  <c:v>1.0321041214750541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08-4BC2-A74A-C4A01FC5D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79328"/>
        <c:axId val="361381248"/>
      </c:lineChart>
      <c:catAx>
        <c:axId val="361379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1381248"/>
        <c:crosses val="autoZero"/>
        <c:auto val="1"/>
        <c:lblAlgn val="ctr"/>
        <c:lblOffset val="100"/>
        <c:noMultiLvlLbl val="1"/>
      </c:catAx>
      <c:valAx>
        <c:axId val="361381248"/>
        <c:scaling>
          <c:orientation val="minMax"/>
          <c:max val="1.1000000000000001"/>
          <c:min val="0.95000000000000007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1379328"/>
        <c:crosses val="autoZero"/>
        <c:crossBetween val="midCat"/>
        <c:majorUnit val="1.0000000000000002E-2"/>
        <c:minorUnit val="1.0000000000000002E-3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TOC stap 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Labonr</c:v>
          </c:tx>
          <c:spPr>
            <a:ln>
              <a:noFill/>
            </a:ln>
          </c:spPr>
          <c:cat>
            <c:numRef>
              <c:f>'TOC stap 2'!$C$11:$C$27</c:f>
              <c:numCache>
                <c:formatCode>General</c:formatCode>
                <c:ptCount val="17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</c:numCache>
            </c:numRef>
          </c:cat>
          <c:val>
            <c:numRef>
              <c:f>'TOC stap 2'!$H$11:$H$27</c:f>
              <c:numCache>
                <c:formatCode>0.000</c:formatCode>
                <c:ptCount val="17"/>
                <c:pt idx="0">
                  <c:v>0.99083159079942096</c:v>
                </c:pt>
                <c:pt idx="1">
                  <c:v>1.0165674762747305</c:v>
                </c:pt>
                <c:pt idx="2">
                  <c:v>1.0181759691169374</c:v>
                </c:pt>
                <c:pt idx="3">
                  <c:v>0.99726556216824835</c:v>
                </c:pt>
                <c:pt idx="4">
                  <c:v>1.0648222615409362</c:v>
                </c:pt>
                <c:pt idx="5">
                  <c:v>1.0181759691169374</c:v>
                </c:pt>
                <c:pt idx="6">
                  <c:v>1.0439118545922472</c:v>
                </c:pt>
                <c:pt idx="7">
                  <c:v>1.0937751327006595</c:v>
                </c:pt>
                <c:pt idx="8">
                  <c:v>1.0487373331188676</c:v>
                </c:pt>
                <c:pt idx="9">
                  <c:v>1.0133504905903168</c:v>
                </c:pt>
                <c:pt idx="10">
                  <c:v>0.98278912658838669</c:v>
                </c:pt>
                <c:pt idx="11">
                  <c:v>0.99083159079942096</c:v>
                </c:pt>
                <c:pt idx="12">
                  <c:v>1.0294354190123853</c:v>
                </c:pt>
                <c:pt idx="13">
                  <c:v>0.99083159079942096</c:v>
                </c:pt>
                <c:pt idx="14">
                  <c:v>0.99726556216824835</c:v>
                </c:pt>
                <c:pt idx="15">
                  <c:v>1.0197844619591443</c:v>
                </c:pt>
                <c:pt idx="16">
                  <c:v>1.0455203474344539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CC-4477-AF47-087CE6915F09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'TOC stap 2'!$C$11:$C$27</c:f>
              <c:numCache>
                <c:formatCode>General</c:formatCode>
                <c:ptCount val="17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</c:numCache>
            </c:numRef>
          </c:cat>
          <c:val>
            <c:numRef>
              <c:f>'TOC stap 2'!$I$11:$I$27</c:f>
              <c:numCache>
                <c:formatCode>0.00</c:formatCode>
                <c:ptCount val="17"/>
                <c:pt idx="0">
                  <c:v>1.0196236126749236</c:v>
                </c:pt>
                <c:pt idx="1">
                  <c:v>1.0196236126749236</c:v>
                </c:pt>
                <c:pt idx="2">
                  <c:v>1.0196236126749236</c:v>
                </c:pt>
                <c:pt idx="3">
                  <c:v>1.0196236126749236</c:v>
                </c:pt>
                <c:pt idx="4">
                  <c:v>1.0196236126749236</c:v>
                </c:pt>
                <c:pt idx="5">
                  <c:v>1.0196236126749236</c:v>
                </c:pt>
                <c:pt idx="6">
                  <c:v>1.0196236126749236</c:v>
                </c:pt>
                <c:pt idx="7">
                  <c:v>1.0196236126749236</c:v>
                </c:pt>
                <c:pt idx="8">
                  <c:v>1.0196236126749236</c:v>
                </c:pt>
                <c:pt idx="9">
                  <c:v>1.0196236126749236</c:v>
                </c:pt>
                <c:pt idx="10">
                  <c:v>1.0196236126749236</c:v>
                </c:pt>
                <c:pt idx="11">
                  <c:v>1.0196236126749236</c:v>
                </c:pt>
                <c:pt idx="12">
                  <c:v>1.0196236126749236</c:v>
                </c:pt>
                <c:pt idx="13">
                  <c:v>1.0196236126749236</c:v>
                </c:pt>
                <c:pt idx="14">
                  <c:v>1.0196236126749236</c:v>
                </c:pt>
                <c:pt idx="15">
                  <c:v>1.0196236126749236</c:v>
                </c:pt>
                <c:pt idx="16">
                  <c:v>1.0196236126749236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CC-4477-AF47-087CE6915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640128"/>
        <c:axId val="362642048"/>
      </c:lineChart>
      <c:catAx>
        <c:axId val="362640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642048"/>
        <c:crosses val="autoZero"/>
        <c:auto val="1"/>
        <c:lblAlgn val="ctr"/>
        <c:lblOffset val="100"/>
        <c:noMultiLvlLbl val="1"/>
      </c:catAx>
      <c:valAx>
        <c:axId val="362642048"/>
        <c:scaling>
          <c:orientation val="minMax"/>
          <c:max val="1.1000000000000001"/>
          <c:min val="0.96000000000000008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640128"/>
        <c:crosses val="autoZero"/>
        <c:crossBetween val="midCat"/>
        <c:majorUnit val="2.0000000000000004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TOC stap 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2743531920891193E-2"/>
          <c:y val="0.14802723983826346"/>
          <c:w val="0.83480591995333819"/>
          <c:h val="0.68167837128467046"/>
        </c:manualLayout>
      </c:layout>
      <c:lineChart>
        <c:grouping val="standard"/>
        <c:varyColors val="0"/>
        <c:ser>
          <c:idx val="0"/>
          <c:order val="0"/>
          <c:tx>
            <c:v>Labonr</c:v>
          </c:tx>
          <c:spPr>
            <a:ln>
              <a:noFill/>
            </a:ln>
          </c:spPr>
          <c:cat>
            <c:numRef>
              <c:f>'TOC stap 3'!$C$11:$C$27</c:f>
              <c:numCache>
                <c:formatCode>General</c:formatCode>
                <c:ptCount val="17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</c:numCache>
            </c:numRef>
          </c:cat>
          <c:val>
            <c:numRef>
              <c:f>'TOC stap 3'!$H$11:$H$27</c:f>
              <c:numCache>
                <c:formatCode>0.000</c:formatCode>
                <c:ptCount val="17"/>
                <c:pt idx="0">
                  <c:v>1.0088032357839638</c:v>
                </c:pt>
                <c:pt idx="1">
                  <c:v>1.0040447299547943</c:v>
                </c:pt>
                <c:pt idx="2">
                  <c:v>1.0171306209850106</c:v>
                </c:pt>
                <c:pt idx="3">
                  <c:v>1.0349750178443968</c:v>
                </c:pt>
                <c:pt idx="4">
                  <c:v>1.0718534380204614</c:v>
                </c:pt>
                <c:pt idx="5">
                  <c:v>1.0325957649298119</c:v>
                </c:pt>
                <c:pt idx="6">
                  <c:v>1.0611467999048299</c:v>
                </c:pt>
                <c:pt idx="7">
                  <c:v>1.0409231501308589</c:v>
                </c:pt>
                <c:pt idx="8">
                  <c:v>1.0801808232215082</c:v>
                </c:pt>
                <c:pt idx="9">
                  <c:v>1.0195098738995956</c:v>
                </c:pt>
                <c:pt idx="10">
                  <c:v>1.0123721151558409</c:v>
                </c:pt>
                <c:pt idx="11">
                  <c:v>1.0171306209850106</c:v>
                </c:pt>
                <c:pt idx="12">
                  <c:v>0.95170116583392816</c:v>
                </c:pt>
                <c:pt idx="13">
                  <c:v>0.95764929812039012</c:v>
                </c:pt>
                <c:pt idx="14">
                  <c:v>1.0028551034975017</c:v>
                </c:pt>
                <c:pt idx="15">
                  <c:v>1.0409231501308589</c:v>
                </c:pt>
                <c:pt idx="16">
                  <c:v>1.046871282417321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96-4F7A-BD24-8ADC04B8E54A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'TOC stap 3'!$C$11:$C$27</c:f>
              <c:numCache>
                <c:formatCode>General</c:formatCode>
                <c:ptCount val="17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</c:numCache>
            </c:numRef>
          </c:cat>
          <c:val>
            <c:numRef>
              <c:f>'TOC stap 3'!$I$11:$I$27</c:f>
              <c:numCache>
                <c:formatCode>0.00</c:formatCode>
                <c:ptCount val="17"/>
                <c:pt idx="0">
                  <c:v>1.0259338567689744</c:v>
                </c:pt>
                <c:pt idx="1">
                  <c:v>1.0259338567689744</c:v>
                </c:pt>
                <c:pt idx="2">
                  <c:v>1.0259338567689744</c:v>
                </c:pt>
                <c:pt idx="3">
                  <c:v>1.0259338567689744</c:v>
                </c:pt>
                <c:pt idx="4">
                  <c:v>1.0259338567689744</c:v>
                </c:pt>
                <c:pt idx="5">
                  <c:v>1.0259338567689744</c:v>
                </c:pt>
                <c:pt idx="6">
                  <c:v>1.0259338567689744</c:v>
                </c:pt>
                <c:pt idx="7">
                  <c:v>1.0259338567689744</c:v>
                </c:pt>
                <c:pt idx="8">
                  <c:v>1.0259338567689744</c:v>
                </c:pt>
                <c:pt idx="9">
                  <c:v>1.0259338567689744</c:v>
                </c:pt>
                <c:pt idx="10">
                  <c:v>1.0259338567689744</c:v>
                </c:pt>
                <c:pt idx="11">
                  <c:v>1.0259338567689744</c:v>
                </c:pt>
                <c:pt idx="12">
                  <c:v>1.0259338567689744</c:v>
                </c:pt>
                <c:pt idx="13">
                  <c:v>1.0259338567689744</c:v>
                </c:pt>
                <c:pt idx="14">
                  <c:v>1.0259338567689744</c:v>
                </c:pt>
                <c:pt idx="15">
                  <c:v>1.0259338567689744</c:v>
                </c:pt>
                <c:pt idx="16">
                  <c:v>1.0259338567689744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96-4F7A-BD24-8ADC04B8E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672128"/>
        <c:axId val="362674048"/>
      </c:lineChart>
      <c:catAx>
        <c:axId val="36267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674048"/>
        <c:crosses val="autoZero"/>
        <c:auto val="1"/>
        <c:lblAlgn val="ctr"/>
        <c:lblOffset val="100"/>
        <c:noMultiLvlLbl val="1"/>
      </c:catAx>
      <c:valAx>
        <c:axId val="362674048"/>
        <c:scaling>
          <c:orientation val="minMax"/>
          <c:max val="1.1000000000000001"/>
          <c:min val="0.94000000000000006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672128"/>
        <c:crosses val="autoZero"/>
        <c:crossBetween val="midCat"/>
        <c:majorUnit val="2.0000000000000004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TOC stap 13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Labonr</c:v>
          </c:tx>
          <c:spPr>
            <a:ln>
              <a:noFill/>
            </a:ln>
          </c:spPr>
          <c:cat>
            <c:numRef>
              <c:f>'TOC stap 13'!$C$11:$C$27</c:f>
              <c:numCache>
                <c:formatCode>General</c:formatCode>
                <c:ptCount val="17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</c:numCache>
            </c:numRef>
          </c:cat>
          <c:val>
            <c:numRef>
              <c:f>'TOC stap 13'!$H$11:$H$27</c:f>
              <c:numCache>
                <c:formatCode>0.000</c:formatCode>
                <c:ptCount val="17"/>
                <c:pt idx="0">
                  <c:v>1.0325379609544469</c:v>
                </c:pt>
                <c:pt idx="1">
                  <c:v>1.0238611713665944</c:v>
                </c:pt>
                <c:pt idx="2">
                  <c:v>1.0325379609544469</c:v>
                </c:pt>
                <c:pt idx="3">
                  <c:v>0.99783080260303691</c:v>
                </c:pt>
                <c:pt idx="4">
                  <c:v>1.0954446854663775</c:v>
                </c:pt>
                <c:pt idx="5">
                  <c:v>1.0477223427331885</c:v>
                </c:pt>
                <c:pt idx="6">
                  <c:v>1.0433839479392624</c:v>
                </c:pt>
                <c:pt idx="7">
                  <c:v>1.0911062906724511</c:v>
                </c:pt>
                <c:pt idx="8">
                  <c:v>1.0585683297180042</c:v>
                </c:pt>
                <c:pt idx="9">
                  <c:v>1.1106290672451193</c:v>
                </c:pt>
                <c:pt idx="10">
                  <c:v>1.0086767895878526</c:v>
                </c:pt>
                <c:pt idx="11">
                  <c:v>0.99349240780911063</c:v>
                </c:pt>
                <c:pt idx="12">
                  <c:v>1.0412147505422993</c:v>
                </c:pt>
                <c:pt idx="13">
                  <c:v>0.98264642082429488</c:v>
                </c:pt>
                <c:pt idx="14">
                  <c:v>0.99132321041214755</c:v>
                </c:pt>
                <c:pt idx="15">
                  <c:v>1.0325379609544469</c:v>
                </c:pt>
                <c:pt idx="16">
                  <c:v>1.0477223427331885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C7-4589-9C6A-556464D11D36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'TOC stap 13'!$C$11:$C$27</c:f>
              <c:numCache>
                <c:formatCode>General</c:formatCode>
                <c:ptCount val="17"/>
                <c:pt idx="0">
                  <c:v>223</c:v>
                </c:pt>
                <c:pt idx="1">
                  <c:v>225</c:v>
                </c:pt>
                <c:pt idx="2">
                  <c:v>295</c:v>
                </c:pt>
                <c:pt idx="3">
                  <c:v>339</c:v>
                </c:pt>
                <c:pt idx="4">
                  <c:v>385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689</c:v>
                </c:pt>
                <c:pt idx="14">
                  <c:v>744</c:v>
                </c:pt>
                <c:pt idx="15">
                  <c:v>807</c:v>
                </c:pt>
                <c:pt idx="16">
                  <c:v>904</c:v>
                </c:pt>
              </c:numCache>
            </c:numRef>
          </c:cat>
          <c:val>
            <c:numRef>
              <c:f>'TOC stap 13'!$I$11:$I$27</c:f>
              <c:numCache>
                <c:formatCode>0.00</c:formatCode>
                <c:ptCount val="17"/>
                <c:pt idx="0">
                  <c:v>1.0362255965292841</c:v>
                </c:pt>
                <c:pt idx="1">
                  <c:v>1.0362255965292841</c:v>
                </c:pt>
                <c:pt idx="2">
                  <c:v>1.0362255965292841</c:v>
                </c:pt>
                <c:pt idx="3">
                  <c:v>1.0362255965292841</c:v>
                </c:pt>
                <c:pt idx="4">
                  <c:v>1.0362255965292841</c:v>
                </c:pt>
                <c:pt idx="5">
                  <c:v>1.0362255965292841</c:v>
                </c:pt>
                <c:pt idx="6">
                  <c:v>1.0362255965292841</c:v>
                </c:pt>
                <c:pt idx="7">
                  <c:v>1.0362255965292841</c:v>
                </c:pt>
                <c:pt idx="8">
                  <c:v>1.0362255965292841</c:v>
                </c:pt>
                <c:pt idx="9">
                  <c:v>1.0362255965292841</c:v>
                </c:pt>
                <c:pt idx="10">
                  <c:v>1.0362255965292841</c:v>
                </c:pt>
                <c:pt idx="11">
                  <c:v>1.0362255965292841</c:v>
                </c:pt>
                <c:pt idx="12">
                  <c:v>1.0362255965292841</c:v>
                </c:pt>
                <c:pt idx="13">
                  <c:v>1.0362255965292841</c:v>
                </c:pt>
                <c:pt idx="14">
                  <c:v>1.0362255965292841</c:v>
                </c:pt>
                <c:pt idx="15">
                  <c:v>1.0362255965292841</c:v>
                </c:pt>
                <c:pt idx="16">
                  <c:v>1.0362255965292841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C7-4589-9C6A-556464D11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802176"/>
        <c:axId val="362824832"/>
      </c:lineChart>
      <c:catAx>
        <c:axId val="36280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62824832"/>
        <c:crosses val="autoZero"/>
        <c:auto val="1"/>
        <c:lblAlgn val="ctr"/>
        <c:lblOffset val="100"/>
        <c:noMultiLvlLbl val="1"/>
      </c:catAx>
      <c:valAx>
        <c:axId val="362824832"/>
        <c:scaling>
          <c:orientation val="minMax"/>
          <c:max val="1.1500000000000001"/>
          <c:min val="0.95000000000000007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802176"/>
        <c:crosses val="autoZero"/>
        <c:crossBetween val="midCat"/>
        <c:majorUnit val="2.0000000000000004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285748</xdr:colOff>
      <xdr:row>9</xdr:row>
      <xdr:rowOff>190499</xdr:rowOff>
    </xdr:from>
    <xdr:to>
      <xdr:col>21</xdr:col>
      <xdr:colOff>392905</xdr:colOff>
      <xdr:row>27</xdr:row>
      <xdr:rowOff>142873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547685</xdr:colOff>
      <xdr:row>9</xdr:row>
      <xdr:rowOff>154780</xdr:rowOff>
    </xdr:from>
    <xdr:to>
      <xdr:col>21</xdr:col>
      <xdr:colOff>107156</xdr:colOff>
      <xdr:row>27</xdr:row>
      <xdr:rowOff>59531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547690</xdr:colOff>
      <xdr:row>9</xdr:row>
      <xdr:rowOff>142875</xdr:rowOff>
    </xdr:from>
    <xdr:to>
      <xdr:col>21</xdr:col>
      <xdr:colOff>83344</xdr:colOff>
      <xdr:row>27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547686</xdr:colOff>
      <xdr:row>9</xdr:row>
      <xdr:rowOff>166686</xdr:rowOff>
    </xdr:from>
    <xdr:to>
      <xdr:col>20</xdr:col>
      <xdr:colOff>583407</xdr:colOff>
      <xdr:row>28</xdr:row>
      <xdr:rowOff>23813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1.5703125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10" x14ac:dyDescent="0.25">
      <c r="C1" s="2" t="s">
        <v>5</v>
      </c>
      <c r="D1" s="3" t="s">
        <v>9</v>
      </c>
      <c r="E1" s="3"/>
      <c r="F1" s="4"/>
    </row>
    <row r="2" spans="1:10" ht="18" x14ac:dyDescent="0.25">
      <c r="C2" s="5" t="s">
        <v>3</v>
      </c>
      <c r="D2" s="6" t="s">
        <v>31</v>
      </c>
      <c r="E2" s="1" t="s">
        <v>4</v>
      </c>
    </row>
    <row r="3" spans="1:10" ht="18" x14ac:dyDescent="0.25">
      <c r="C3" s="5" t="s">
        <v>24</v>
      </c>
      <c r="D3" s="7" t="s">
        <v>34</v>
      </c>
      <c r="E3" s="1" t="s">
        <v>4</v>
      </c>
      <c r="F3" s="8"/>
    </row>
    <row r="4" spans="1:10" ht="18" x14ac:dyDescent="0.25">
      <c r="C4" s="5" t="s">
        <v>25</v>
      </c>
      <c r="D4" s="9" t="s">
        <v>35</v>
      </c>
      <c r="E4" s="1" t="s">
        <v>4</v>
      </c>
      <c r="F4" s="8"/>
    </row>
    <row r="5" spans="1:10" x14ac:dyDescent="0.25">
      <c r="C5" s="5" t="s">
        <v>26</v>
      </c>
      <c r="D5" s="10">
        <f>(D4/D3)*100</f>
        <v>3.1189575451870533</v>
      </c>
      <c r="E5" s="1" t="s">
        <v>2</v>
      </c>
      <c r="F5" s="8"/>
    </row>
    <row r="6" spans="1:10" x14ac:dyDescent="0.25">
      <c r="C6" s="5" t="s">
        <v>6</v>
      </c>
      <c r="D6" s="11">
        <v>17</v>
      </c>
      <c r="E6" s="8"/>
      <c r="F6" s="8"/>
    </row>
    <row r="7" spans="1:10" x14ac:dyDescent="0.25">
      <c r="C7" s="8"/>
      <c r="D7" s="8"/>
      <c r="E7" s="8"/>
      <c r="F7" s="8"/>
    </row>
    <row r="8" spans="1:10" x14ac:dyDescent="0.25">
      <c r="C8" s="8"/>
      <c r="D8" s="8"/>
      <c r="E8" s="8"/>
      <c r="F8" s="8"/>
    </row>
    <row r="9" spans="1:10" ht="31.5" x14ac:dyDescent="0.25">
      <c r="C9" s="8" t="s">
        <v>0</v>
      </c>
      <c r="D9" s="8" t="s">
        <v>13</v>
      </c>
      <c r="E9" s="12" t="s">
        <v>7</v>
      </c>
      <c r="F9" s="12" t="s">
        <v>8</v>
      </c>
    </row>
    <row r="10" spans="1:10" x14ac:dyDescent="0.25">
      <c r="A10" s="13"/>
      <c r="C10" s="14"/>
      <c r="D10" s="15"/>
      <c r="E10" s="15"/>
      <c r="F10" s="8"/>
    </row>
    <row r="11" spans="1:10" x14ac:dyDescent="0.25">
      <c r="B11" s="16"/>
      <c r="C11" s="17">
        <v>223</v>
      </c>
      <c r="D11" s="18">
        <v>46</v>
      </c>
      <c r="E11" s="19">
        <v>-1.06</v>
      </c>
      <c r="F11" s="20">
        <f t="shared" ref="F11:F27" si="0">((D11-$D$2)/$D$2)*100</f>
        <v>-0.21691973969631545</v>
      </c>
      <c r="H11" s="21">
        <f t="shared" ref="H11:H23" si="1">(100+F11)/100</f>
        <v>0.99783080260303691</v>
      </c>
      <c r="I11" s="1">
        <f t="shared" ref="I11:I27" si="2">1+($D$3-$D$2)/$D$2</f>
        <v>1.0321041214750541</v>
      </c>
      <c r="J11" s="22"/>
    </row>
    <row r="12" spans="1:10" x14ac:dyDescent="0.25">
      <c r="A12" s="23"/>
      <c r="B12" s="14"/>
      <c r="C12" s="17">
        <v>225</v>
      </c>
      <c r="D12" s="18">
        <v>47.2</v>
      </c>
      <c r="E12" s="19">
        <v>-0.26</v>
      </c>
      <c r="F12" s="20">
        <f t="shared" si="0"/>
        <v>2.3861171366594389</v>
      </c>
      <c r="H12" s="21">
        <f t="shared" si="1"/>
        <v>1.0238611713665944</v>
      </c>
      <c r="I12" s="1">
        <f t="shared" si="2"/>
        <v>1.0321041214750541</v>
      </c>
      <c r="J12" s="22"/>
    </row>
    <row r="13" spans="1:10" x14ac:dyDescent="0.25">
      <c r="A13" s="24"/>
      <c r="C13" s="17">
        <v>295</v>
      </c>
      <c r="D13" s="18">
        <v>47.4</v>
      </c>
      <c r="E13" s="19">
        <v>-0.12</v>
      </c>
      <c r="F13" s="20">
        <f t="shared" si="0"/>
        <v>2.8199566160520542</v>
      </c>
      <c r="H13" s="21">
        <f t="shared" si="1"/>
        <v>1.0281995661605206</v>
      </c>
      <c r="I13" s="1">
        <f t="shared" si="2"/>
        <v>1.0321041214750541</v>
      </c>
      <c r="J13" s="22"/>
    </row>
    <row r="14" spans="1:10" x14ac:dyDescent="0.25">
      <c r="C14" s="17">
        <v>339</v>
      </c>
      <c r="D14" s="18">
        <v>48</v>
      </c>
      <c r="E14" s="19">
        <v>0.28000000000000003</v>
      </c>
      <c r="F14" s="20">
        <f t="shared" si="0"/>
        <v>4.1214750542299319</v>
      </c>
      <c r="H14" s="21">
        <f t="shared" si="1"/>
        <v>1.0412147505422993</v>
      </c>
      <c r="I14" s="1">
        <f t="shared" si="2"/>
        <v>1.0321041214750541</v>
      </c>
      <c r="J14" s="22"/>
    </row>
    <row r="15" spans="1:10" x14ac:dyDescent="0.25">
      <c r="C15" s="17">
        <v>385</v>
      </c>
      <c r="D15" s="18">
        <v>49.7</v>
      </c>
      <c r="E15" s="19">
        <v>1.43</v>
      </c>
      <c r="F15" s="20">
        <f t="shared" si="0"/>
        <v>7.8091106290672476</v>
      </c>
      <c r="H15" s="21">
        <f t="shared" si="1"/>
        <v>1.0780911062906724</v>
      </c>
      <c r="I15" s="1">
        <f t="shared" si="2"/>
        <v>1.0321041214750541</v>
      </c>
      <c r="J15" s="22"/>
    </row>
    <row r="16" spans="1:10" x14ac:dyDescent="0.25">
      <c r="C16" s="17">
        <v>428</v>
      </c>
      <c r="D16" s="18">
        <v>48</v>
      </c>
      <c r="E16" s="19">
        <v>0.28000000000000003</v>
      </c>
      <c r="F16" s="20">
        <f t="shared" si="0"/>
        <v>4.1214750542299319</v>
      </c>
      <c r="H16" s="21">
        <f t="shared" si="1"/>
        <v>1.0412147505422993</v>
      </c>
      <c r="I16" s="1">
        <f t="shared" si="2"/>
        <v>1.0321041214750541</v>
      </c>
      <c r="J16" s="22"/>
    </row>
    <row r="17" spans="3:10" x14ac:dyDescent="0.25">
      <c r="C17" s="17">
        <v>446</v>
      </c>
      <c r="D17" s="18">
        <v>48</v>
      </c>
      <c r="E17" s="19">
        <v>0.28000000000000003</v>
      </c>
      <c r="F17" s="20">
        <f t="shared" si="0"/>
        <v>4.1214750542299319</v>
      </c>
      <c r="H17" s="21">
        <f t="shared" si="1"/>
        <v>1.0412147505422993</v>
      </c>
      <c r="I17" s="1">
        <f t="shared" si="2"/>
        <v>1.0321041214750541</v>
      </c>
      <c r="J17" s="22"/>
    </row>
    <row r="18" spans="3:10" x14ac:dyDescent="0.25">
      <c r="C18" s="17">
        <v>509</v>
      </c>
      <c r="D18" s="18">
        <v>51.4</v>
      </c>
      <c r="E18" s="25">
        <v>2.57</v>
      </c>
      <c r="F18" s="20">
        <f t="shared" si="0"/>
        <v>11.496746203904548</v>
      </c>
      <c r="H18" s="21">
        <f t="shared" si="1"/>
        <v>1.1149674620390455</v>
      </c>
      <c r="I18" s="1">
        <f t="shared" si="2"/>
        <v>1.0321041214750541</v>
      </c>
      <c r="J18" s="22"/>
    </row>
    <row r="19" spans="3:10" x14ac:dyDescent="0.25">
      <c r="C19" s="17">
        <v>512</v>
      </c>
      <c r="D19" s="18">
        <v>48.8</v>
      </c>
      <c r="E19" s="19">
        <v>0.82</v>
      </c>
      <c r="F19" s="20">
        <f t="shared" si="0"/>
        <v>5.8568329718004239</v>
      </c>
      <c r="H19" s="21">
        <f t="shared" si="1"/>
        <v>1.0585683297180042</v>
      </c>
      <c r="I19" s="1">
        <f t="shared" si="2"/>
        <v>1.0321041214750541</v>
      </c>
      <c r="J19" s="22"/>
    </row>
    <row r="20" spans="3:10" x14ac:dyDescent="0.25">
      <c r="C20" s="26">
        <v>551</v>
      </c>
      <c r="D20" s="18">
        <v>46.6</v>
      </c>
      <c r="E20" s="19">
        <v>-0.66</v>
      </c>
      <c r="F20" s="20">
        <f t="shared" si="0"/>
        <v>1.0845986984815619</v>
      </c>
      <c r="H20" s="21">
        <f t="shared" si="1"/>
        <v>1.0108459869848156</v>
      </c>
      <c r="I20" s="1">
        <f t="shared" si="2"/>
        <v>1.0321041214750541</v>
      </c>
      <c r="J20" s="22"/>
    </row>
    <row r="21" spans="3:10" x14ac:dyDescent="0.25">
      <c r="C21" s="17">
        <v>579</v>
      </c>
      <c r="D21" s="18">
        <v>46.3</v>
      </c>
      <c r="E21" s="19">
        <v>-0.86</v>
      </c>
      <c r="F21" s="20">
        <f t="shared" si="0"/>
        <v>0.43383947939261547</v>
      </c>
      <c r="H21" s="21">
        <f t="shared" si="1"/>
        <v>1.0043383947939262</v>
      </c>
      <c r="I21" s="1">
        <f t="shared" si="2"/>
        <v>1.0321041214750541</v>
      </c>
      <c r="J21" s="22"/>
    </row>
    <row r="22" spans="3:10" x14ac:dyDescent="0.25">
      <c r="C22" s="17">
        <v>591</v>
      </c>
      <c r="D22" s="18">
        <v>46.6</v>
      </c>
      <c r="E22" s="19">
        <v>-0.66</v>
      </c>
      <c r="F22" s="20">
        <f t="shared" si="0"/>
        <v>1.0845986984815619</v>
      </c>
      <c r="H22" s="21">
        <f t="shared" si="1"/>
        <v>1.0108459869848156</v>
      </c>
      <c r="I22" s="1">
        <f t="shared" si="2"/>
        <v>1.0321041214750541</v>
      </c>
      <c r="J22" s="22"/>
    </row>
    <row r="23" spans="3:10" x14ac:dyDescent="0.25">
      <c r="C23" s="17">
        <v>644</v>
      </c>
      <c r="D23" s="18">
        <v>47</v>
      </c>
      <c r="E23" s="19">
        <v>-0.39</v>
      </c>
      <c r="F23" s="20">
        <f t="shared" si="0"/>
        <v>1.9522776572668081</v>
      </c>
      <c r="H23" s="21">
        <f t="shared" si="1"/>
        <v>1.019522776572668</v>
      </c>
      <c r="I23" s="1">
        <f t="shared" si="2"/>
        <v>1.0321041214750541</v>
      </c>
    </row>
    <row r="24" spans="3:10" x14ac:dyDescent="0.25">
      <c r="C24" s="17">
        <v>689</v>
      </c>
      <c r="D24" s="18">
        <v>45.5</v>
      </c>
      <c r="E24" s="19">
        <v>-1.4</v>
      </c>
      <c r="F24" s="20">
        <f t="shared" si="0"/>
        <v>-1.3015184381778773</v>
      </c>
      <c r="H24" s="21">
        <f t="shared" ref="H24" si="3">(100+F24)/100</f>
        <v>0.98698481561822116</v>
      </c>
      <c r="I24" s="1">
        <f t="shared" si="2"/>
        <v>1.0321041214750541</v>
      </c>
    </row>
    <row r="25" spans="3:10" x14ac:dyDescent="0.25">
      <c r="C25" s="17">
        <v>744</v>
      </c>
      <c r="D25" s="18">
        <v>46.6</v>
      </c>
      <c r="E25" s="19">
        <v>-0.66</v>
      </c>
      <c r="F25" s="20">
        <f t="shared" si="0"/>
        <v>1.0845986984815619</v>
      </c>
      <c r="H25" s="21">
        <f t="shared" ref="H25:H27" si="4">(100+F25)/100</f>
        <v>1.0108459869848156</v>
      </c>
      <c r="I25" s="1">
        <f t="shared" si="2"/>
        <v>1.0321041214750541</v>
      </c>
    </row>
    <row r="26" spans="3:10" x14ac:dyDescent="0.25">
      <c r="C26" s="17">
        <v>807</v>
      </c>
      <c r="D26" s="18">
        <v>47.7</v>
      </c>
      <c r="E26" s="19">
        <v>0.08</v>
      </c>
      <c r="F26" s="20">
        <f t="shared" si="0"/>
        <v>3.4707158351410006</v>
      </c>
      <c r="H26" s="21">
        <f t="shared" si="4"/>
        <v>1.03470715835141</v>
      </c>
      <c r="I26" s="1">
        <f t="shared" si="2"/>
        <v>1.0321041214750541</v>
      </c>
    </row>
    <row r="27" spans="3:10" x14ac:dyDescent="0.25">
      <c r="C27" s="17">
        <v>904</v>
      </c>
      <c r="D27" s="18">
        <v>49.6</v>
      </c>
      <c r="E27" s="19">
        <v>1.36</v>
      </c>
      <c r="F27" s="20">
        <f t="shared" si="0"/>
        <v>7.5921908893709329</v>
      </c>
      <c r="H27" s="21">
        <f t="shared" si="4"/>
        <v>1.0759219088937093</v>
      </c>
      <c r="I27" s="1">
        <f t="shared" si="2"/>
        <v>1.0321041214750541</v>
      </c>
    </row>
    <row r="28" spans="3:10" x14ac:dyDescent="0.25">
      <c r="C28" s="27"/>
      <c r="D28" s="27"/>
      <c r="E28" s="27"/>
      <c r="F28" s="23"/>
    </row>
    <row r="29" spans="3:10" x14ac:dyDescent="0.25">
      <c r="C29" s="23"/>
      <c r="F29" s="23"/>
      <c r="G29" s="23"/>
      <c r="H29" s="1" t="s">
        <v>1</v>
      </c>
    </row>
  </sheetData>
  <sheetProtection algorithmName="SHA-512" hashValue="mwxXNA9mLMHJyHWUdko8ot5pN4FCwhadjwXpsoDdRhwq/BG/V2vNmqjzQqETnthrCr3cklheupka4mbk0P2/Qw==" saltValue="S5ECQvUBwjBksEkVW9tiXA==" spinCount="100000" sheet="1" objects="1" scenarios="1"/>
  <sortState ref="C11:F24">
    <sortCondition ref="C11:C24"/>
  </sortState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1.5703125" style="1" bestFit="1" customWidth="1"/>
    <col min="5" max="5" width="13" style="1" bestFit="1" customWidth="1"/>
    <col min="6" max="6" width="16.42578125" style="1" customWidth="1"/>
    <col min="7" max="7" width="9.140625" style="1"/>
    <col min="8" max="8" width="14.85546875" style="1" bestFit="1" customWidth="1"/>
    <col min="9" max="16384" width="9.140625" style="1"/>
  </cols>
  <sheetData>
    <row r="1" spans="1:10" x14ac:dyDescent="0.25">
      <c r="C1" s="2" t="s">
        <v>5</v>
      </c>
      <c r="D1" s="3" t="s">
        <v>10</v>
      </c>
      <c r="E1" s="3"/>
      <c r="F1" s="4"/>
    </row>
    <row r="2" spans="1:10" ht="18" x14ac:dyDescent="0.25">
      <c r="C2" s="5" t="s">
        <v>3</v>
      </c>
      <c r="D2" s="6" t="s">
        <v>32</v>
      </c>
      <c r="E2" s="1" t="s">
        <v>4</v>
      </c>
    </row>
    <row r="3" spans="1:10" ht="18" x14ac:dyDescent="0.25">
      <c r="C3" s="5" t="s">
        <v>24</v>
      </c>
      <c r="D3" s="7" t="s">
        <v>36</v>
      </c>
      <c r="E3" s="1" t="s">
        <v>4</v>
      </c>
      <c r="F3" s="8"/>
    </row>
    <row r="4" spans="1:10" ht="18" x14ac:dyDescent="0.25">
      <c r="C4" s="5" t="s">
        <v>25</v>
      </c>
      <c r="D4" s="9" t="s">
        <v>37</v>
      </c>
      <c r="E4" s="1" t="s">
        <v>4</v>
      </c>
      <c r="F4" s="8"/>
    </row>
    <row r="5" spans="1:10" x14ac:dyDescent="0.25">
      <c r="C5" s="5" t="s">
        <v>26</v>
      </c>
      <c r="D5" s="10">
        <f>(D4/D3)*100</f>
        <v>2.931061681653258</v>
      </c>
      <c r="E5" s="1" t="s">
        <v>2</v>
      </c>
      <c r="F5" s="8"/>
    </row>
    <row r="6" spans="1:10" x14ac:dyDescent="0.25">
      <c r="C6" s="5" t="s">
        <v>6</v>
      </c>
      <c r="D6" s="11">
        <v>17</v>
      </c>
      <c r="E6" s="8"/>
      <c r="F6" s="8"/>
    </row>
    <row r="7" spans="1:10" x14ac:dyDescent="0.25">
      <c r="C7" s="8"/>
      <c r="D7" s="8"/>
      <c r="E7" s="8"/>
      <c r="F7" s="8"/>
    </row>
    <row r="8" spans="1:10" x14ac:dyDescent="0.25">
      <c r="C8" s="8"/>
      <c r="D8" s="8"/>
      <c r="E8" s="8"/>
      <c r="F8" s="8"/>
    </row>
    <row r="9" spans="1:10" ht="31.5" x14ac:dyDescent="0.25">
      <c r="C9" s="8" t="s">
        <v>0</v>
      </c>
      <c r="D9" s="8" t="s">
        <v>13</v>
      </c>
      <c r="E9" s="12" t="s">
        <v>7</v>
      </c>
      <c r="F9" s="12" t="s">
        <v>8</v>
      </c>
    </row>
    <row r="10" spans="1:10" x14ac:dyDescent="0.25">
      <c r="A10" s="13"/>
      <c r="C10" s="14"/>
      <c r="D10" s="15"/>
      <c r="E10" s="15"/>
      <c r="F10" s="8"/>
    </row>
    <row r="11" spans="1:10" x14ac:dyDescent="0.25">
      <c r="C11" s="17">
        <v>223</v>
      </c>
      <c r="D11" s="18">
        <v>61.6</v>
      </c>
      <c r="E11" s="19">
        <v>-0.96</v>
      </c>
      <c r="F11" s="20">
        <f t="shared" ref="F11:F27" si="0">((D11-$D$2)/$D$2)*100</f>
        <v>-0.91684092005790607</v>
      </c>
      <c r="H11" s="21">
        <f t="shared" ref="H11:H23" si="1">(100+F11)/100</f>
        <v>0.99083159079942096</v>
      </c>
      <c r="I11" s="1">
        <f t="shared" ref="I11:I27" si="2">1+($D$3-$D$2)/$D$2</f>
        <v>1.0196236126749236</v>
      </c>
      <c r="J11" s="22"/>
    </row>
    <row r="12" spans="1:10" x14ac:dyDescent="0.25">
      <c r="C12" s="17">
        <v>225</v>
      </c>
      <c r="D12" s="18">
        <v>63.2</v>
      </c>
      <c r="E12" s="19">
        <v>-0.1</v>
      </c>
      <c r="F12" s="20">
        <f t="shared" si="0"/>
        <v>1.6567476274730593</v>
      </c>
      <c r="H12" s="21">
        <f t="shared" si="1"/>
        <v>1.0165674762747305</v>
      </c>
      <c r="I12" s="1">
        <f t="shared" si="2"/>
        <v>1.0196236126749236</v>
      </c>
      <c r="J12" s="22"/>
    </row>
    <row r="13" spans="1:10" x14ac:dyDescent="0.25">
      <c r="A13" s="24"/>
      <c r="C13" s="17">
        <v>295</v>
      </c>
      <c r="D13" s="18">
        <v>63.3</v>
      </c>
      <c r="E13" s="19">
        <v>-0.05</v>
      </c>
      <c r="F13" s="20">
        <f t="shared" si="0"/>
        <v>1.8175969116937356</v>
      </c>
      <c r="H13" s="21">
        <f t="shared" si="1"/>
        <v>1.0181759691169374</v>
      </c>
      <c r="I13" s="1">
        <f t="shared" si="2"/>
        <v>1.0196236126749236</v>
      </c>
      <c r="J13" s="22"/>
    </row>
    <row r="14" spans="1:10" x14ac:dyDescent="0.25">
      <c r="A14" s="23"/>
      <c r="C14" s="17">
        <v>339</v>
      </c>
      <c r="D14" s="18">
        <v>62</v>
      </c>
      <c r="E14" s="19">
        <v>-0.75</v>
      </c>
      <c r="F14" s="20">
        <f t="shared" si="0"/>
        <v>-0.2734437831751676</v>
      </c>
      <c r="H14" s="21">
        <f t="shared" si="1"/>
        <v>0.99726556216824835</v>
      </c>
      <c r="I14" s="1">
        <f t="shared" si="2"/>
        <v>1.0196236126749236</v>
      </c>
      <c r="J14" s="22"/>
    </row>
    <row r="15" spans="1:10" x14ac:dyDescent="0.25">
      <c r="C15" s="17">
        <v>385</v>
      </c>
      <c r="D15" s="18">
        <v>66.2</v>
      </c>
      <c r="E15" s="19">
        <v>1.51</v>
      </c>
      <c r="F15" s="20">
        <f t="shared" si="0"/>
        <v>6.4822261540936159</v>
      </c>
      <c r="H15" s="21">
        <f t="shared" si="1"/>
        <v>1.0648222615409362</v>
      </c>
      <c r="I15" s="1">
        <f t="shared" si="2"/>
        <v>1.0196236126749236</v>
      </c>
      <c r="J15" s="22"/>
    </row>
    <row r="16" spans="1:10" x14ac:dyDescent="0.25">
      <c r="C16" s="17">
        <v>428</v>
      </c>
      <c r="D16" s="18">
        <v>63.3</v>
      </c>
      <c r="E16" s="19">
        <v>-0.05</v>
      </c>
      <c r="F16" s="20">
        <f t="shared" si="0"/>
        <v>1.8175969116937356</v>
      </c>
      <c r="H16" s="21">
        <f t="shared" si="1"/>
        <v>1.0181759691169374</v>
      </c>
      <c r="I16" s="1">
        <f t="shared" si="2"/>
        <v>1.0196236126749236</v>
      </c>
      <c r="J16" s="22"/>
    </row>
    <row r="17" spans="3:10" x14ac:dyDescent="0.25">
      <c r="C17" s="17">
        <v>446</v>
      </c>
      <c r="D17" s="18">
        <v>64.900000000000006</v>
      </c>
      <c r="E17" s="19">
        <v>0.81</v>
      </c>
      <c r="F17" s="20">
        <f t="shared" si="0"/>
        <v>4.3911854592247126</v>
      </c>
      <c r="H17" s="21">
        <f t="shared" si="1"/>
        <v>1.0439118545922472</v>
      </c>
      <c r="I17" s="1">
        <f t="shared" si="2"/>
        <v>1.0196236126749236</v>
      </c>
      <c r="J17" s="22"/>
    </row>
    <row r="18" spans="3:10" x14ac:dyDescent="0.25">
      <c r="C18" s="17">
        <v>509</v>
      </c>
      <c r="D18" s="18">
        <v>68</v>
      </c>
      <c r="E18" s="25">
        <v>2.48</v>
      </c>
      <c r="F18" s="20">
        <f t="shared" si="0"/>
        <v>9.3775132700659452</v>
      </c>
      <c r="H18" s="21">
        <f t="shared" si="1"/>
        <v>1.0937751327006595</v>
      </c>
      <c r="I18" s="1">
        <f t="shared" si="2"/>
        <v>1.0196236126749236</v>
      </c>
      <c r="J18" s="22"/>
    </row>
    <row r="19" spans="3:10" x14ac:dyDescent="0.25">
      <c r="C19" s="17">
        <v>512</v>
      </c>
      <c r="D19" s="18">
        <v>65.2</v>
      </c>
      <c r="E19" s="19">
        <v>0.97</v>
      </c>
      <c r="F19" s="20">
        <f t="shared" si="0"/>
        <v>4.8737333118867641</v>
      </c>
      <c r="H19" s="21">
        <f t="shared" si="1"/>
        <v>1.0487373331188676</v>
      </c>
      <c r="I19" s="1">
        <f t="shared" si="2"/>
        <v>1.0196236126749236</v>
      </c>
      <c r="J19" s="22"/>
    </row>
    <row r="20" spans="3:10" x14ac:dyDescent="0.25">
      <c r="C20" s="26">
        <v>551</v>
      </c>
      <c r="D20" s="18">
        <v>63</v>
      </c>
      <c r="E20" s="19">
        <v>-0.21</v>
      </c>
      <c r="F20" s="20">
        <f t="shared" si="0"/>
        <v>1.3350490590316846</v>
      </c>
      <c r="H20" s="21">
        <f t="shared" si="1"/>
        <v>1.0133504905903168</v>
      </c>
      <c r="I20" s="1">
        <f t="shared" si="2"/>
        <v>1.0196236126749236</v>
      </c>
      <c r="J20" s="22"/>
    </row>
    <row r="21" spans="3:10" x14ac:dyDescent="0.25">
      <c r="C21" s="17">
        <v>579</v>
      </c>
      <c r="D21" s="18">
        <v>61.1</v>
      </c>
      <c r="E21" s="19">
        <v>-1.23</v>
      </c>
      <c r="F21" s="20">
        <f t="shared" si="0"/>
        <v>-1.7210873411613321</v>
      </c>
      <c r="H21" s="21">
        <f t="shared" si="1"/>
        <v>0.98278912658838669</v>
      </c>
      <c r="I21" s="1">
        <f t="shared" si="2"/>
        <v>1.0196236126749236</v>
      </c>
      <c r="J21" s="22"/>
    </row>
    <row r="22" spans="3:10" x14ac:dyDescent="0.25">
      <c r="C22" s="17">
        <v>591</v>
      </c>
      <c r="D22" s="18">
        <v>61.6</v>
      </c>
      <c r="E22" s="19">
        <v>-0.96</v>
      </c>
      <c r="F22" s="20">
        <f t="shared" si="0"/>
        <v>-0.91684092005790607</v>
      </c>
      <c r="H22" s="21">
        <f t="shared" si="1"/>
        <v>0.99083159079942096</v>
      </c>
      <c r="I22" s="1">
        <f t="shared" si="2"/>
        <v>1.0196236126749236</v>
      </c>
      <c r="J22" s="22"/>
    </row>
    <row r="23" spans="3:10" x14ac:dyDescent="0.25">
      <c r="C23" s="17">
        <v>644</v>
      </c>
      <c r="D23" s="18">
        <v>64</v>
      </c>
      <c r="E23" s="19">
        <v>0.33</v>
      </c>
      <c r="F23" s="20">
        <f t="shared" si="0"/>
        <v>2.9435419012385369</v>
      </c>
      <c r="H23" s="21">
        <f t="shared" si="1"/>
        <v>1.0294354190123853</v>
      </c>
      <c r="I23" s="1">
        <f t="shared" si="2"/>
        <v>1.0196236126749236</v>
      </c>
    </row>
    <row r="24" spans="3:10" x14ac:dyDescent="0.25">
      <c r="C24" s="17">
        <v>689</v>
      </c>
      <c r="D24" s="18">
        <v>61.6</v>
      </c>
      <c r="E24" s="19">
        <v>-0.96</v>
      </c>
      <c r="F24" s="20">
        <f t="shared" si="0"/>
        <v>-0.91684092005790607</v>
      </c>
      <c r="H24" s="21">
        <f t="shared" ref="H24" si="3">(100+F24)/100</f>
        <v>0.99083159079942096</v>
      </c>
      <c r="I24" s="1">
        <f t="shared" si="2"/>
        <v>1.0196236126749236</v>
      </c>
    </row>
    <row r="25" spans="3:10" x14ac:dyDescent="0.25">
      <c r="C25" s="17">
        <v>744</v>
      </c>
      <c r="D25" s="18">
        <v>62</v>
      </c>
      <c r="E25" s="19">
        <v>-0.75</v>
      </c>
      <c r="F25" s="20">
        <f t="shared" si="0"/>
        <v>-0.2734437831751676</v>
      </c>
      <c r="H25" s="21">
        <f t="shared" ref="H25:H27" si="4">(100+F25)/100</f>
        <v>0.99726556216824835</v>
      </c>
      <c r="I25" s="1">
        <f t="shared" si="2"/>
        <v>1.0196236126749236</v>
      </c>
    </row>
    <row r="26" spans="3:10" x14ac:dyDescent="0.25">
      <c r="C26" s="17">
        <v>807</v>
      </c>
      <c r="D26" s="18">
        <v>63.4</v>
      </c>
      <c r="E26" s="19">
        <v>0.01</v>
      </c>
      <c r="F26" s="20">
        <f t="shared" si="0"/>
        <v>1.9784461959144233</v>
      </c>
      <c r="H26" s="21">
        <f t="shared" si="4"/>
        <v>1.0197844619591443</v>
      </c>
      <c r="I26" s="1">
        <f t="shared" si="2"/>
        <v>1.0196236126749236</v>
      </c>
    </row>
    <row r="27" spans="3:10" x14ac:dyDescent="0.25">
      <c r="C27" s="17">
        <v>904</v>
      </c>
      <c r="D27" s="18">
        <v>65</v>
      </c>
      <c r="E27" s="19">
        <v>0.87</v>
      </c>
      <c r="F27" s="20">
        <f t="shared" si="0"/>
        <v>4.5520347434453887</v>
      </c>
      <c r="H27" s="21">
        <f t="shared" si="4"/>
        <v>1.0455203474344539</v>
      </c>
      <c r="I27" s="1">
        <f t="shared" si="2"/>
        <v>1.0196236126749236</v>
      </c>
    </row>
    <row r="28" spans="3:10" x14ac:dyDescent="0.25">
      <c r="C28" s="27"/>
      <c r="D28" s="27"/>
      <c r="E28" s="27"/>
    </row>
  </sheetData>
  <sheetProtection algorithmName="SHA-512" hashValue="dIQ4krIt/mpcASt9Y4WSN7S6zq3PgO7ul2GTW6SH8ggYx65imYeeCXa4dLF6UAzMBCN/bsSndLI1DuMRCOiOXA==" saltValue="4F1HmARchysO3EMplxEzOA==" spinCount="100000" sheet="1" objects="1" scenarios="1"/>
  <sortState ref="C11:F24">
    <sortCondition ref="C11:C24"/>
  </sortState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6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1.5703125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10" x14ac:dyDescent="0.25">
      <c r="C1" s="2" t="s">
        <v>5</v>
      </c>
      <c r="D1" s="3" t="s">
        <v>12</v>
      </c>
      <c r="E1" s="3"/>
      <c r="F1" s="4"/>
    </row>
    <row r="2" spans="1:10" ht="18" x14ac:dyDescent="0.25">
      <c r="C2" s="5" t="s">
        <v>3</v>
      </c>
      <c r="D2" s="6" t="s">
        <v>33</v>
      </c>
      <c r="E2" s="1" t="s">
        <v>4</v>
      </c>
    </row>
    <row r="3" spans="1:10" ht="18" x14ac:dyDescent="0.25">
      <c r="C3" s="5" t="s">
        <v>24</v>
      </c>
      <c r="D3" s="6" t="s">
        <v>38</v>
      </c>
      <c r="E3" s="1" t="s">
        <v>4</v>
      </c>
      <c r="F3" s="8"/>
    </row>
    <row r="4" spans="1:10" ht="18" x14ac:dyDescent="0.25">
      <c r="C4" s="5" t="s">
        <v>25</v>
      </c>
      <c r="D4" s="70" t="s">
        <v>39</v>
      </c>
      <c r="E4" s="1" t="s">
        <v>4</v>
      </c>
      <c r="F4" s="8"/>
    </row>
    <row r="5" spans="1:10" x14ac:dyDescent="0.25">
      <c r="C5" s="5" t="s">
        <v>26</v>
      </c>
      <c r="D5" s="10">
        <f>(D4/D3)*100</f>
        <v>3.174860853432282</v>
      </c>
      <c r="E5" s="1" t="s">
        <v>2</v>
      </c>
      <c r="F5" s="8"/>
    </row>
    <row r="6" spans="1:10" x14ac:dyDescent="0.25">
      <c r="C6" s="5" t="s">
        <v>6</v>
      </c>
      <c r="D6" s="11">
        <v>17</v>
      </c>
      <c r="E6" s="8"/>
      <c r="F6" s="8"/>
    </row>
    <row r="7" spans="1:10" x14ac:dyDescent="0.25">
      <c r="C7" s="8"/>
      <c r="D7" s="8"/>
      <c r="E7" s="8"/>
      <c r="F7" s="8"/>
    </row>
    <row r="8" spans="1:10" x14ac:dyDescent="0.25">
      <c r="C8" s="8"/>
      <c r="D8" s="8"/>
      <c r="E8" s="8"/>
      <c r="F8" s="8"/>
    </row>
    <row r="9" spans="1:10" ht="31.5" x14ac:dyDescent="0.25">
      <c r="C9" s="8" t="s">
        <v>0</v>
      </c>
      <c r="D9" s="8" t="s">
        <v>13</v>
      </c>
      <c r="E9" s="12" t="s">
        <v>7</v>
      </c>
      <c r="F9" s="12" t="s">
        <v>8</v>
      </c>
    </row>
    <row r="10" spans="1:10" x14ac:dyDescent="0.25">
      <c r="A10" s="13"/>
      <c r="C10" s="14"/>
      <c r="D10" s="15"/>
      <c r="E10" s="15"/>
      <c r="F10" s="8"/>
    </row>
    <row r="11" spans="1:10" x14ac:dyDescent="0.25">
      <c r="C11" s="17">
        <v>223</v>
      </c>
      <c r="D11" s="18">
        <v>84.8</v>
      </c>
      <c r="E11" s="19">
        <v>-0.53</v>
      </c>
      <c r="F11" s="20">
        <f t="shared" ref="F11:F27" si="0">((D11-$D$2)/$D$2)*100</f>
        <v>0.88032357839637732</v>
      </c>
      <c r="H11" s="21">
        <f t="shared" ref="H11:H23" si="1">(100+F11)/100</f>
        <v>1.0088032357839638</v>
      </c>
      <c r="I11" s="1">
        <f t="shared" ref="I11:I27" si="2">1+($D$3-$D$2)/$D$2</f>
        <v>1.0259338567689744</v>
      </c>
      <c r="J11" s="22"/>
    </row>
    <row r="12" spans="1:10" x14ac:dyDescent="0.25">
      <c r="A12" s="24"/>
      <c r="B12" s="14"/>
      <c r="C12" s="17">
        <v>225</v>
      </c>
      <c r="D12" s="18">
        <v>84.4</v>
      </c>
      <c r="E12" s="19">
        <v>-0.67</v>
      </c>
      <c r="F12" s="20">
        <f t="shared" si="0"/>
        <v>0.40447299547942356</v>
      </c>
      <c r="H12" s="21">
        <f t="shared" si="1"/>
        <v>1.0040447299547943</v>
      </c>
      <c r="I12" s="1">
        <f t="shared" si="2"/>
        <v>1.0259338567689744</v>
      </c>
      <c r="J12" s="22"/>
    </row>
    <row r="13" spans="1:10" x14ac:dyDescent="0.25">
      <c r="A13" s="24"/>
      <c r="C13" s="17">
        <v>295</v>
      </c>
      <c r="D13" s="18">
        <v>85.5</v>
      </c>
      <c r="E13" s="19">
        <v>-0.27</v>
      </c>
      <c r="F13" s="20">
        <f t="shared" si="0"/>
        <v>1.7130620985010681</v>
      </c>
      <c r="H13" s="21">
        <f t="shared" si="1"/>
        <v>1.0171306209850106</v>
      </c>
      <c r="I13" s="1">
        <f t="shared" si="2"/>
        <v>1.0259338567689744</v>
      </c>
      <c r="J13" s="22"/>
    </row>
    <row r="14" spans="1:10" x14ac:dyDescent="0.25">
      <c r="A14" s="23"/>
      <c r="C14" s="17">
        <v>339</v>
      </c>
      <c r="D14" s="18">
        <v>87</v>
      </c>
      <c r="E14" s="19">
        <v>0.28000000000000003</v>
      </c>
      <c r="F14" s="20">
        <f t="shared" si="0"/>
        <v>3.4975017844396836</v>
      </c>
      <c r="H14" s="21">
        <f t="shared" si="1"/>
        <v>1.0349750178443968</v>
      </c>
      <c r="I14" s="1">
        <f t="shared" si="2"/>
        <v>1.0259338567689744</v>
      </c>
      <c r="J14" s="22"/>
    </row>
    <row r="15" spans="1:10" x14ac:dyDescent="0.25">
      <c r="C15" s="17">
        <v>385</v>
      </c>
      <c r="D15" s="18">
        <v>90.1</v>
      </c>
      <c r="E15" s="19">
        <v>1.41</v>
      </c>
      <c r="F15" s="20">
        <f t="shared" si="0"/>
        <v>7.1853438020461482</v>
      </c>
      <c r="H15" s="21">
        <f t="shared" si="1"/>
        <v>1.0718534380204614</v>
      </c>
      <c r="I15" s="1">
        <f t="shared" si="2"/>
        <v>1.0259338567689744</v>
      </c>
      <c r="J15" s="22"/>
    </row>
    <row r="16" spans="1:10" x14ac:dyDescent="0.25">
      <c r="C16" s="17">
        <v>428</v>
      </c>
      <c r="D16" s="18">
        <v>86.8</v>
      </c>
      <c r="E16" s="19">
        <v>0.2</v>
      </c>
      <c r="F16" s="20">
        <f t="shared" si="0"/>
        <v>3.2595764929811977</v>
      </c>
      <c r="H16" s="21">
        <f t="shared" si="1"/>
        <v>1.0325957649298119</v>
      </c>
      <c r="I16" s="1">
        <f t="shared" si="2"/>
        <v>1.0259338567689744</v>
      </c>
      <c r="J16" s="22"/>
    </row>
    <row r="17" spans="3:10" x14ac:dyDescent="0.25">
      <c r="C17" s="17">
        <v>446</v>
      </c>
      <c r="D17" s="18">
        <v>89.2</v>
      </c>
      <c r="E17" s="19">
        <v>1.08</v>
      </c>
      <c r="F17" s="20">
        <f t="shared" si="0"/>
        <v>6.1146799904829887</v>
      </c>
      <c r="H17" s="21">
        <f t="shared" si="1"/>
        <v>1.0611467999048299</v>
      </c>
      <c r="I17" s="1">
        <f t="shared" si="2"/>
        <v>1.0259338567689744</v>
      </c>
      <c r="J17" s="22"/>
    </row>
    <row r="18" spans="3:10" x14ac:dyDescent="0.25">
      <c r="C18" s="17">
        <v>509</v>
      </c>
      <c r="D18" s="18">
        <v>87.5</v>
      </c>
      <c r="E18" s="19">
        <v>0.46</v>
      </c>
      <c r="F18" s="20">
        <f t="shared" si="0"/>
        <v>4.0923150130858881</v>
      </c>
      <c r="H18" s="21">
        <f t="shared" si="1"/>
        <v>1.0409231501308589</v>
      </c>
      <c r="I18" s="1">
        <f t="shared" si="2"/>
        <v>1.0259338567689744</v>
      </c>
      <c r="J18" s="22"/>
    </row>
    <row r="19" spans="3:10" x14ac:dyDescent="0.25">
      <c r="C19" s="17">
        <v>512</v>
      </c>
      <c r="D19" s="18">
        <v>90.8</v>
      </c>
      <c r="E19" s="19">
        <v>1.67</v>
      </c>
      <c r="F19" s="20">
        <f t="shared" si="0"/>
        <v>8.0180823221508373</v>
      </c>
      <c r="H19" s="21">
        <f t="shared" si="1"/>
        <v>1.0801808232215082</v>
      </c>
      <c r="I19" s="1">
        <f t="shared" si="2"/>
        <v>1.0259338567689744</v>
      </c>
      <c r="J19" s="22"/>
    </row>
    <row r="20" spans="3:10" x14ac:dyDescent="0.25">
      <c r="C20" s="26">
        <v>551</v>
      </c>
      <c r="D20" s="18">
        <v>85.7</v>
      </c>
      <c r="E20" s="19">
        <v>-0.2</v>
      </c>
      <c r="F20" s="20">
        <f t="shared" si="0"/>
        <v>1.9509873899595533</v>
      </c>
      <c r="H20" s="21">
        <f t="shared" si="1"/>
        <v>1.0195098738995956</v>
      </c>
      <c r="I20" s="1">
        <f t="shared" si="2"/>
        <v>1.0259338567689744</v>
      </c>
      <c r="J20" s="22"/>
    </row>
    <row r="21" spans="3:10" x14ac:dyDescent="0.25">
      <c r="C21" s="17">
        <v>579</v>
      </c>
      <c r="D21" s="18">
        <v>85.1</v>
      </c>
      <c r="E21" s="19">
        <v>-0.42</v>
      </c>
      <c r="F21" s="20">
        <f t="shared" si="0"/>
        <v>1.2372115155840973</v>
      </c>
      <c r="H21" s="21">
        <f t="shared" si="1"/>
        <v>1.0123721151558409</v>
      </c>
      <c r="I21" s="1">
        <f t="shared" si="2"/>
        <v>1.0259338567689744</v>
      </c>
      <c r="J21" s="22"/>
    </row>
    <row r="22" spans="3:10" x14ac:dyDescent="0.25">
      <c r="C22" s="17">
        <v>591</v>
      </c>
      <c r="D22" s="18">
        <v>85.5</v>
      </c>
      <c r="E22" s="19">
        <v>-0.27</v>
      </c>
      <c r="F22" s="20">
        <f t="shared" si="0"/>
        <v>1.7130620985010681</v>
      </c>
      <c r="H22" s="21">
        <f t="shared" si="1"/>
        <v>1.0171306209850106</v>
      </c>
      <c r="I22" s="1">
        <f t="shared" si="2"/>
        <v>1.0259338567689744</v>
      </c>
      <c r="J22" s="22"/>
    </row>
    <row r="23" spans="3:10" x14ac:dyDescent="0.25">
      <c r="C23" s="17">
        <v>644</v>
      </c>
      <c r="D23" s="18">
        <v>80</v>
      </c>
      <c r="E23" s="25">
        <v>-2.2799999999999998</v>
      </c>
      <c r="F23" s="20">
        <f t="shared" si="0"/>
        <v>-4.8298834166071876</v>
      </c>
      <c r="H23" s="21">
        <f t="shared" si="1"/>
        <v>0.95170116583392816</v>
      </c>
      <c r="I23" s="1">
        <f t="shared" si="2"/>
        <v>1.0259338567689744</v>
      </c>
    </row>
    <row r="24" spans="3:10" x14ac:dyDescent="0.25">
      <c r="C24" s="17">
        <v>689</v>
      </c>
      <c r="D24" s="18">
        <v>80.5</v>
      </c>
      <c r="E24" s="25">
        <v>-2.1</v>
      </c>
      <c r="F24" s="20">
        <f t="shared" si="0"/>
        <v>-4.2350701879609831</v>
      </c>
      <c r="H24" s="21">
        <f t="shared" ref="H24" si="3">(100+F24)/100</f>
        <v>0.95764929812039012</v>
      </c>
      <c r="I24" s="1">
        <f t="shared" si="2"/>
        <v>1.0259338567689744</v>
      </c>
    </row>
    <row r="25" spans="3:10" x14ac:dyDescent="0.25">
      <c r="C25" s="17">
        <v>744</v>
      </c>
      <c r="D25" s="18">
        <v>84.3</v>
      </c>
      <c r="E25" s="19">
        <v>-0.71</v>
      </c>
      <c r="F25" s="20">
        <f t="shared" si="0"/>
        <v>0.28551034975017231</v>
      </c>
      <c r="G25" s="23"/>
      <c r="H25" s="21">
        <f t="shared" ref="H25:H27" si="4">(100+F25)/100</f>
        <v>1.0028551034975017</v>
      </c>
      <c r="I25" s="1">
        <f t="shared" si="2"/>
        <v>1.0259338567689744</v>
      </c>
    </row>
    <row r="26" spans="3:10" x14ac:dyDescent="0.25">
      <c r="C26" s="17">
        <v>807</v>
      </c>
      <c r="D26" s="18">
        <v>87.5</v>
      </c>
      <c r="E26" s="19">
        <v>0.46</v>
      </c>
      <c r="F26" s="20">
        <f t="shared" si="0"/>
        <v>4.0923150130858881</v>
      </c>
      <c r="G26" s="23"/>
      <c r="H26" s="21">
        <f t="shared" si="4"/>
        <v>1.0409231501308589</v>
      </c>
      <c r="I26" s="1">
        <f t="shared" si="2"/>
        <v>1.0259338567689744</v>
      </c>
    </row>
    <row r="27" spans="3:10" x14ac:dyDescent="0.25">
      <c r="C27" s="17">
        <v>904</v>
      </c>
      <c r="D27" s="18">
        <v>88</v>
      </c>
      <c r="E27" s="19">
        <v>0.64</v>
      </c>
      <c r="F27" s="20">
        <f t="shared" si="0"/>
        <v>4.6871282417320934</v>
      </c>
      <c r="G27" s="23"/>
      <c r="H27" s="21">
        <f t="shared" si="4"/>
        <v>1.046871282417321</v>
      </c>
      <c r="I27" s="1">
        <f t="shared" si="2"/>
        <v>1.0259338567689744</v>
      </c>
    </row>
    <row r="28" spans="3:10" x14ac:dyDescent="0.25">
      <c r="C28" s="27"/>
      <c r="D28" s="27"/>
      <c r="E28" s="27"/>
      <c r="G28" s="23"/>
      <c r="H28" s="71"/>
      <c r="I28" s="23"/>
    </row>
    <row r="29" spans="3:10" x14ac:dyDescent="0.25">
      <c r="G29" s="23"/>
      <c r="H29" s="71"/>
      <c r="I29" s="23"/>
    </row>
    <row r="30" spans="3:10" x14ac:dyDescent="0.25">
      <c r="G30" s="23"/>
      <c r="H30" s="71"/>
      <c r="I30" s="23"/>
    </row>
    <row r="31" spans="3:10" x14ac:dyDescent="0.25">
      <c r="G31" s="23"/>
      <c r="H31" s="71"/>
      <c r="I31" s="23"/>
    </row>
    <row r="32" spans="3:10" x14ac:dyDescent="0.25">
      <c r="G32" s="23"/>
      <c r="H32" s="71"/>
      <c r="I32" s="23"/>
    </row>
    <row r="33" spans="7:9" x14ac:dyDescent="0.25">
      <c r="G33" s="23"/>
      <c r="H33" s="71"/>
      <c r="I33" s="23"/>
    </row>
    <row r="34" spans="7:9" x14ac:dyDescent="0.25">
      <c r="G34" s="23"/>
      <c r="H34" s="71"/>
      <c r="I34" s="23"/>
    </row>
    <row r="35" spans="7:9" x14ac:dyDescent="0.25">
      <c r="G35" s="23"/>
      <c r="H35" s="71"/>
      <c r="I35" s="23"/>
    </row>
    <row r="36" spans="7:9" x14ac:dyDescent="0.25">
      <c r="G36" s="23"/>
      <c r="H36" s="71"/>
      <c r="I36" s="23"/>
    </row>
    <row r="37" spans="7:9" x14ac:dyDescent="0.25">
      <c r="G37" s="23"/>
      <c r="H37" s="71"/>
      <c r="I37" s="23"/>
    </row>
    <row r="38" spans="7:9" x14ac:dyDescent="0.25">
      <c r="G38" s="23"/>
      <c r="H38" s="71"/>
      <c r="I38" s="23"/>
    </row>
    <row r="39" spans="7:9" x14ac:dyDescent="0.25">
      <c r="G39" s="23"/>
      <c r="H39" s="71"/>
      <c r="I39" s="23"/>
    </row>
    <row r="40" spans="7:9" x14ac:dyDescent="0.25">
      <c r="G40" s="23"/>
      <c r="H40" s="71"/>
      <c r="I40" s="23"/>
    </row>
    <row r="41" spans="7:9" x14ac:dyDescent="0.25">
      <c r="G41" s="23"/>
      <c r="H41" s="71"/>
      <c r="I41" s="23"/>
    </row>
    <row r="42" spans="7:9" x14ac:dyDescent="0.25">
      <c r="G42" s="23"/>
      <c r="H42" s="23"/>
      <c r="I42" s="23"/>
    </row>
    <row r="43" spans="7:9" x14ac:dyDescent="0.25">
      <c r="G43" s="23"/>
      <c r="H43" s="23"/>
      <c r="I43" s="23"/>
    </row>
    <row r="44" spans="7:9" x14ac:dyDescent="0.25">
      <c r="G44" s="23"/>
      <c r="H44" s="71"/>
      <c r="I44" s="23"/>
    </row>
    <row r="45" spans="7:9" x14ac:dyDescent="0.25">
      <c r="G45" s="23"/>
      <c r="H45" s="23"/>
      <c r="I45" s="23"/>
    </row>
    <row r="46" spans="7:9" x14ac:dyDescent="0.25">
      <c r="G46" s="23"/>
      <c r="H46" s="71"/>
      <c r="I46" s="23"/>
    </row>
  </sheetData>
  <sheetProtection algorithmName="SHA-512" hashValue="pmG15g7LtFFsLohENMaZYdDSS4TUPtBd85fVNmNM55opkHSjTJ+dNYqYVgBP3Qpl1OE/zBDOG6yVFkoUy9s3Sg==" saltValue="B/IlR5PzyytVSN71tf/bOw==" spinCount="100000" sheet="1" objects="1" scenarios="1"/>
  <sortState ref="C11:F25">
    <sortCondition ref="C11:C25"/>
  </sortState>
  <pageMargins left="0.7" right="0.7" top="0.75" bottom="0.75" header="0.3" footer="0.3"/>
  <pageSetup paperSize="9"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8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2.85546875" style="1" bestFit="1" customWidth="1"/>
    <col min="5" max="5" width="13" style="1" bestFit="1" customWidth="1"/>
    <col min="6" max="6" width="12.42578125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10" x14ac:dyDescent="0.25">
      <c r="C1" s="2" t="s">
        <v>5</v>
      </c>
      <c r="D1" s="3" t="s">
        <v>11</v>
      </c>
      <c r="E1" s="3"/>
      <c r="F1" s="4"/>
    </row>
    <row r="2" spans="1:10" ht="18" x14ac:dyDescent="0.25">
      <c r="C2" s="5" t="s">
        <v>3</v>
      </c>
      <c r="D2" s="6" t="s">
        <v>31</v>
      </c>
      <c r="E2" s="1" t="s">
        <v>4</v>
      </c>
    </row>
    <row r="3" spans="1:10" ht="18" x14ac:dyDescent="0.25">
      <c r="C3" s="5" t="s">
        <v>24</v>
      </c>
      <c r="D3" s="6" t="s">
        <v>40</v>
      </c>
      <c r="E3" s="1" t="s">
        <v>4</v>
      </c>
      <c r="F3" s="8"/>
    </row>
    <row r="4" spans="1:10" ht="18" x14ac:dyDescent="0.25">
      <c r="C4" s="5" t="s">
        <v>25</v>
      </c>
      <c r="D4" s="70" t="s">
        <v>41</v>
      </c>
      <c r="E4" s="1" t="s">
        <v>4</v>
      </c>
      <c r="F4" s="8"/>
    </row>
    <row r="5" spans="1:10" x14ac:dyDescent="0.25">
      <c r="C5" s="5" t="s">
        <v>26</v>
      </c>
      <c r="D5" s="10">
        <f>(D4/D3)*100</f>
        <v>3.8831902867908727</v>
      </c>
      <c r="E5" s="1" t="s">
        <v>2</v>
      </c>
      <c r="F5" s="8"/>
    </row>
    <row r="6" spans="1:10" x14ac:dyDescent="0.25">
      <c r="C6" s="5" t="s">
        <v>6</v>
      </c>
      <c r="D6" s="11">
        <v>17</v>
      </c>
      <c r="E6" s="8"/>
      <c r="F6" s="8"/>
    </row>
    <row r="7" spans="1:10" x14ac:dyDescent="0.25">
      <c r="C7" s="8"/>
      <c r="D7" s="8"/>
      <c r="E7" s="8"/>
      <c r="F7" s="8"/>
    </row>
    <row r="8" spans="1:10" x14ac:dyDescent="0.25">
      <c r="C8" s="8"/>
      <c r="D8" s="8"/>
      <c r="E8" s="8"/>
      <c r="F8" s="8"/>
    </row>
    <row r="9" spans="1:10" ht="47.25" x14ac:dyDescent="0.25">
      <c r="C9" s="8" t="s">
        <v>0</v>
      </c>
      <c r="D9" s="8" t="s">
        <v>13</v>
      </c>
      <c r="E9" s="12" t="s">
        <v>7</v>
      </c>
      <c r="F9" s="12" t="s">
        <v>8</v>
      </c>
    </row>
    <row r="10" spans="1:10" x14ac:dyDescent="0.25">
      <c r="A10" s="13"/>
      <c r="C10" s="14"/>
      <c r="D10" s="15"/>
      <c r="E10" s="15"/>
      <c r="F10" s="8"/>
    </row>
    <row r="11" spans="1:10" x14ac:dyDescent="0.25">
      <c r="A11" s="24"/>
      <c r="B11" s="24"/>
      <c r="C11" s="17">
        <v>223</v>
      </c>
      <c r="D11" s="18">
        <v>47.6</v>
      </c>
      <c r="E11" s="19">
        <v>-0.09</v>
      </c>
      <c r="F11" s="20">
        <f t="shared" ref="F11:F27" si="0">((D11-$D$2)/$D$2)*100</f>
        <v>3.2537960954446854</v>
      </c>
      <c r="H11" s="21">
        <f t="shared" ref="H11:H23" si="1">(100+F11)/100</f>
        <v>1.0325379609544469</v>
      </c>
      <c r="I11" s="1">
        <f t="shared" ref="I11:I27" si="2">1+($D$3-$D$2)/$D$2</f>
        <v>1.0362255965292841</v>
      </c>
      <c r="J11" s="22"/>
    </row>
    <row r="12" spans="1:10" x14ac:dyDescent="0.25">
      <c r="C12" s="17">
        <v>225</v>
      </c>
      <c r="D12" s="18">
        <v>47.2</v>
      </c>
      <c r="E12" s="19">
        <v>-0.31</v>
      </c>
      <c r="F12" s="20">
        <f t="shared" si="0"/>
        <v>2.3861171366594389</v>
      </c>
      <c r="H12" s="21">
        <f t="shared" si="1"/>
        <v>1.0238611713665944</v>
      </c>
      <c r="I12" s="1">
        <f t="shared" si="2"/>
        <v>1.0362255965292841</v>
      </c>
      <c r="J12" s="22"/>
    </row>
    <row r="13" spans="1:10" x14ac:dyDescent="0.25">
      <c r="A13" s="24"/>
      <c r="B13" s="24"/>
      <c r="C13" s="17">
        <v>295</v>
      </c>
      <c r="D13" s="18">
        <v>47.6</v>
      </c>
      <c r="E13" s="19">
        <v>-0.09</v>
      </c>
      <c r="F13" s="20">
        <f t="shared" si="0"/>
        <v>3.2537960954446854</v>
      </c>
      <c r="H13" s="21">
        <f t="shared" si="1"/>
        <v>1.0325379609544469</v>
      </c>
      <c r="I13" s="1">
        <f t="shared" si="2"/>
        <v>1.0362255965292841</v>
      </c>
      <c r="J13" s="22"/>
    </row>
    <row r="14" spans="1:10" x14ac:dyDescent="0.25">
      <c r="A14" s="23"/>
      <c r="C14" s="17">
        <v>339</v>
      </c>
      <c r="D14" s="18">
        <v>46</v>
      </c>
      <c r="E14" s="19">
        <v>-0.95</v>
      </c>
      <c r="F14" s="20">
        <f t="shared" si="0"/>
        <v>-0.21691973969631545</v>
      </c>
      <c r="H14" s="21">
        <f t="shared" si="1"/>
        <v>0.99783080260303691</v>
      </c>
      <c r="I14" s="1">
        <f t="shared" si="2"/>
        <v>1.0362255965292841</v>
      </c>
      <c r="J14" s="22"/>
    </row>
    <row r="15" spans="1:10" x14ac:dyDescent="0.25">
      <c r="C15" s="17">
        <v>385</v>
      </c>
      <c r="D15" s="18">
        <v>50.5</v>
      </c>
      <c r="E15" s="19">
        <v>1.47</v>
      </c>
      <c r="F15" s="20">
        <f t="shared" si="0"/>
        <v>9.5444685466377415</v>
      </c>
      <c r="H15" s="21">
        <f t="shared" si="1"/>
        <v>1.0954446854663775</v>
      </c>
      <c r="I15" s="1">
        <f t="shared" si="2"/>
        <v>1.0362255965292841</v>
      </c>
      <c r="J15" s="22"/>
    </row>
    <row r="16" spans="1:10" x14ac:dyDescent="0.25">
      <c r="C16" s="17">
        <v>428</v>
      </c>
      <c r="D16" s="18">
        <v>48.3</v>
      </c>
      <c r="E16" s="19">
        <v>0.28999999999999998</v>
      </c>
      <c r="F16" s="20">
        <f t="shared" si="0"/>
        <v>4.7722342733188627</v>
      </c>
      <c r="H16" s="21">
        <f t="shared" si="1"/>
        <v>1.0477223427331885</v>
      </c>
      <c r="I16" s="1">
        <f t="shared" si="2"/>
        <v>1.0362255965292841</v>
      </c>
      <c r="J16" s="22"/>
    </row>
    <row r="17" spans="3:10" x14ac:dyDescent="0.25">
      <c r="C17" s="17">
        <v>446</v>
      </c>
      <c r="D17" s="18">
        <v>48.1</v>
      </c>
      <c r="E17" s="19">
        <v>0.18</v>
      </c>
      <c r="F17" s="20">
        <f t="shared" si="0"/>
        <v>4.3383947939262475</v>
      </c>
      <c r="H17" s="21">
        <f t="shared" si="1"/>
        <v>1.0433839479392624</v>
      </c>
      <c r="I17" s="1">
        <f t="shared" si="2"/>
        <v>1.0362255965292841</v>
      </c>
      <c r="J17" s="22"/>
    </row>
    <row r="18" spans="3:10" x14ac:dyDescent="0.25">
      <c r="C18" s="17">
        <v>509</v>
      </c>
      <c r="D18" s="18">
        <v>50.3</v>
      </c>
      <c r="E18" s="19">
        <v>1.36</v>
      </c>
      <c r="F18" s="20">
        <f t="shared" si="0"/>
        <v>9.1106290672451102</v>
      </c>
      <c r="H18" s="21">
        <f t="shared" si="1"/>
        <v>1.0911062906724511</v>
      </c>
      <c r="I18" s="1">
        <f t="shared" si="2"/>
        <v>1.0362255965292841</v>
      </c>
      <c r="J18" s="22"/>
    </row>
    <row r="19" spans="3:10" x14ac:dyDescent="0.25">
      <c r="C19" s="17">
        <v>512</v>
      </c>
      <c r="D19" s="18">
        <v>48.8</v>
      </c>
      <c r="E19" s="19">
        <v>0.56000000000000005</v>
      </c>
      <c r="F19" s="20">
        <f t="shared" si="0"/>
        <v>5.8568329718004239</v>
      </c>
      <c r="H19" s="21">
        <f t="shared" si="1"/>
        <v>1.0585683297180042</v>
      </c>
      <c r="I19" s="1">
        <f t="shared" si="2"/>
        <v>1.0362255965292841</v>
      </c>
      <c r="J19" s="22"/>
    </row>
    <row r="20" spans="3:10" x14ac:dyDescent="0.25">
      <c r="C20" s="26">
        <v>551</v>
      </c>
      <c r="D20" s="18">
        <v>51.2</v>
      </c>
      <c r="E20" s="19">
        <v>1.85</v>
      </c>
      <c r="F20" s="20">
        <f t="shared" si="0"/>
        <v>11.062906724511933</v>
      </c>
      <c r="H20" s="21">
        <f t="shared" si="1"/>
        <v>1.1106290672451193</v>
      </c>
      <c r="I20" s="1">
        <f t="shared" si="2"/>
        <v>1.0362255965292841</v>
      </c>
      <c r="J20" s="22"/>
    </row>
    <row r="21" spans="3:10" x14ac:dyDescent="0.25">
      <c r="C21" s="17">
        <v>579</v>
      </c>
      <c r="D21" s="18">
        <v>46.5</v>
      </c>
      <c r="E21" s="19">
        <v>-0.68</v>
      </c>
      <c r="F21" s="20">
        <f t="shared" si="0"/>
        <v>0.86767895878524637</v>
      </c>
      <c r="H21" s="21">
        <f t="shared" si="1"/>
        <v>1.0086767895878526</v>
      </c>
      <c r="I21" s="1">
        <f t="shared" si="2"/>
        <v>1.0362255965292841</v>
      </c>
      <c r="J21" s="22"/>
    </row>
    <row r="22" spans="3:10" x14ac:dyDescent="0.25">
      <c r="C22" s="17">
        <v>591</v>
      </c>
      <c r="D22" s="18">
        <v>45.8</v>
      </c>
      <c r="E22" s="19">
        <v>-1.06</v>
      </c>
      <c r="F22" s="20">
        <f t="shared" si="0"/>
        <v>-0.65075921908894641</v>
      </c>
      <c r="H22" s="21">
        <f t="shared" si="1"/>
        <v>0.99349240780911063</v>
      </c>
      <c r="I22" s="1">
        <f t="shared" si="2"/>
        <v>1.0362255965292841</v>
      </c>
      <c r="J22" s="22"/>
    </row>
    <row r="23" spans="3:10" x14ac:dyDescent="0.25">
      <c r="C23" s="17">
        <v>644</v>
      </c>
      <c r="D23" s="18">
        <v>48</v>
      </c>
      <c r="E23" s="19">
        <v>0.12</v>
      </c>
      <c r="F23" s="20">
        <f t="shared" si="0"/>
        <v>4.1214750542299319</v>
      </c>
      <c r="H23" s="21">
        <f t="shared" si="1"/>
        <v>1.0412147505422993</v>
      </c>
      <c r="I23" s="1">
        <f t="shared" si="2"/>
        <v>1.0362255965292841</v>
      </c>
    </row>
    <row r="24" spans="3:10" x14ac:dyDescent="0.25">
      <c r="C24" s="17">
        <v>689</v>
      </c>
      <c r="D24" s="18">
        <v>45.3</v>
      </c>
      <c r="E24" s="19">
        <v>-1.33</v>
      </c>
      <c r="F24" s="20">
        <f t="shared" si="0"/>
        <v>-1.7353579175705081</v>
      </c>
      <c r="H24" s="21">
        <f t="shared" ref="H24" si="3">(100+F24)/100</f>
        <v>0.98264642082429488</v>
      </c>
      <c r="I24" s="1">
        <f t="shared" si="2"/>
        <v>1.0362255965292841</v>
      </c>
    </row>
    <row r="25" spans="3:10" x14ac:dyDescent="0.25">
      <c r="C25" s="17">
        <v>744</v>
      </c>
      <c r="D25" s="18">
        <v>45.7</v>
      </c>
      <c r="E25" s="19">
        <v>-1.1200000000000001</v>
      </c>
      <c r="F25" s="20">
        <f t="shared" si="0"/>
        <v>-0.86767895878524637</v>
      </c>
      <c r="H25" s="21">
        <f t="shared" ref="H25:H27" si="4">(100+F25)/100</f>
        <v>0.99132321041214755</v>
      </c>
      <c r="I25" s="1">
        <f t="shared" si="2"/>
        <v>1.0362255965292841</v>
      </c>
    </row>
    <row r="26" spans="3:10" x14ac:dyDescent="0.25">
      <c r="C26" s="17">
        <v>807</v>
      </c>
      <c r="D26" s="18">
        <v>47.6</v>
      </c>
      <c r="E26" s="19">
        <v>-0.09</v>
      </c>
      <c r="F26" s="20">
        <f t="shared" si="0"/>
        <v>3.2537960954446854</v>
      </c>
      <c r="H26" s="21">
        <f t="shared" si="4"/>
        <v>1.0325379609544469</v>
      </c>
      <c r="I26" s="1">
        <f t="shared" si="2"/>
        <v>1.0362255965292841</v>
      </c>
    </row>
    <row r="27" spans="3:10" x14ac:dyDescent="0.25">
      <c r="C27" s="17">
        <v>904</v>
      </c>
      <c r="D27" s="18">
        <v>48.3</v>
      </c>
      <c r="E27" s="19">
        <v>0.28999999999999998</v>
      </c>
      <c r="F27" s="20">
        <f t="shared" si="0"/>
        <v>4.7722342733188627</v>
      </c>
      <c r="H27" s="21">
        <f t="shared" si="4"/>
        <v>1.0477223427331885</v>
      </c>
      <c r="I27" s="1">
        <f t="shared" si="2"/>
        <v>1.0362255965292841</v>
      </c>
    </row>
    <row r="28" spans="3:10" x14ac:dyDescent="0.25">
      <c r="C28" s="27"/>
      <c r="D28" s="27"/>
      <c r="E28" s="27"/>
    </row>
  </sheetData>
  <sheetProtection algorithmName="SHA-512" hashValue="jxGTld1y5myYRPH4IQ2w2Zzvwl4raL1WTzm1IbqnYxhdJwVYYeO5KmCln6r+qh39LXEA9SW3NNMW5kqGZX6OqA==" saltValue="mDE5AgcxPaASi560M7poew==" spinCount="100000" sheet="1" objects="1" scenarios="1"/>
  <sortState ref="C11:F24">
    <sortCondition ref="C11:C24"/>
  </sortState>
  <pageMargins left="0.7" right="0.7" top="0.75" bottom="0.75" header="0.3" footer="0.3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Z85"/>
  <sheetViews>
    <sheetView zoomScale="70" zoomScaleNormal="70" workbookViewId="0"/>
  </sheetViews>
  <sheetFormatPr defaultRowHeight="15.75" x14ac:dyDescent="0.25"/>
  <cols>
    <col min="1" max="8" width="9.140625" style="29"/>
    <col min="9" max="9" width="9.5703125" style="29" bestFit="1" customWidth="1"/>
    <col min="10" max="13" width="9.5703125" style="29" customWidth="1"/>
    <col min="14" max="18" width="9.140625" style="29"/>
    <col min="19" max="20" width="20.140625" style="29" bestFit="1" customWidth="1"/>
    <col min="21" max="16384" width="9.140625" style="29"/>
  </cols>
  <sheetData>
    <row r="2" spans="1:26" x14ac:dyDescent="0.25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4" spans="1:26" x14ac:dyDescent="0.25">
      <c r="A4" s="30" t="s">
        <v>14</v>
      </c>
      <c r="B4" s="31" t="s">
        <v>15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2" t="s">
        <v>16</v>
      </c>
      <c r="T4" s="32" t="s">
        <v>17</v>
      </c>
      <c r="U4" s="33" t="s">
        <v>18</v>
      </c>
    </row>
    <row r="5" spans="1:26" x14ac:dyDescent="0.25">
      <c r="A5" s="34"/>
      <c r="B5" s="35">
        <v>223</v>
      </c>
      <c r="C5" s="35">
        <v>225</v>
      </c>
      <c r="D5" s="35">
        <v>295</v>
      </c>
      <c r="E5" s="35">
        <v>339</v>
      </c>
      <c r="F5" s="35">
        <v>385</v>
      </c>
      <c r="G5" s="35">
        <v>428</v>
      </c>
      <c r="H5" s="35">
        <v>446</v>
      </c>
      <c r="I5" s="36">
        <v>509</v>
      </c>
      <c r="J5" s="35">
        <v>512</v>
      </c>
      <c r="K5" s="35">
        <v>551</v>
      </c>
      <c r="L5" s="35">
        <v>579</v>
      </c>
      <c r="M5" s="35">
        <v>591</v>
      </c>
      <c r="N5" s="35">
        <v>644</v>
      </c>
      <c r="O5" s="35">
        <v>689</v>
      </c>
      <c r="P5" s="35">
        <v>744</v>
      </c>
      <c r="Q5" s="35">
        <v>807</v>
      </c>
      <c r="R5" s="36">
        <v>904</v>
      </c>
      <c r="S5" s="37"/>
      <c r="T5" s="38"/>
      <c r="U5" s="39" t="s">
        <v>19</v>
      </c>
      <c r="W5" s="40"/>
      <c r="X5" s="40"/>
      <c r="Y5" s="41"/>
      <c r="Z5" s="40"/>
    </row>
    <row r="6" spans="1:26" x14ac:dyDescent="0.25">
      <c r="A6" s="42">
        <v>1</v>
      </c>
      <c r="B6" s="43">
        <v>46</v>
      </c>
      <c r="C6" s="43">
        <v>47.2</v>
      </c>
      <c r="D6" s="43">
        <v>47.4</v>
      </c>
      <c r="E6" s="43">
        <v>48</v>
      </c>
      <c r="F6" s="43">
        <v>49.7</v>
      </c>
      <c r="G6" s="43">
        <v>48</v>
      </c>
      <c r="H6" s="43">
        <v>48</v>
      </c>
      <c r="I6" s="43">
        <v>51.4</v>
      </c>
      <c r="J6" s="43">
        <v>48.8</v>
      </c>
      <c r="K6" s="43">
        <v>46.6</v>
      </c>
      <c r="L6" s="43">
        <v>46.3</v>
      </c>
      <c r="M6" s="43">
        <v>46.6</v>
      </c>
      <c r="N6" s="43">
        <v>47</v>
      </c>
      <c r="O6" s="43">
        <v>45.5</v>
      </c>
      <c r="P6" s="43">
        <v>46.6</v>
      </c>
      <c r="Q6" s="43">
        <v>47.7</v>
      </c>
      <c r="R6" s="43">
        <v>49.6</v>
      </c>
      <c r="S6" s="44">
        <v>46.100202357211316</v>
      </c>
      <c r="T6" s="45" t="s">
        <v>27</v>
      </c>
      <c r="U6" s="45">
        <v>13.47604509823519</v>
      </c>
      <c r="W6" s="46"/>
      <c r="X6" s="40"/>
      <c r="Y6" s="40"/>
      <c r="Z6" s="40"/>
    </row>
    <row r="7" spans="1:26" x14ac:dyDescent="0.25">
      <c r="A7" s="42">
        <v>2</v>
      </c>
      <c r="B7" s="43">
        <v>61.6</v>
      </c>
      <c r="C7" s="43">
        <v>63.2</v>
      </c>
      <c r="D7" s="43">
        <v>63.3</v>
      </c>
      <c r="E7" s="43">
        <v>62</v>
      </c>
      <c r="F7" s="43">
        <v>66.2</v>
      </c>
      <c r="G7" s="43">
        <v>63.3</v>
      </c>
      <c r="H7" s="43">
        <v>64.900000000000006</v>
      </c>
      <c r="I7" s="43">
        <v>68</v>
      </c>
      <c r="J7" s="43">
        <v>65.2</v>
      </c>
      <c r="K7" s="43">
        <v>63</v>
      </c>
      <c r="L7" s="43">
        <v>61.1</v>
      </c>
      <c r="M7" s="43">
        <v>61.6</v>
      </c>
      <c r="N7" s="43">
        <v>64</v>
      </c>
      <c r="O7" s="43">
        <v>61.6</v>
      </c>
      <c r="P7" s="43">
        <v>62</v>
      </c>
      <c r="Q7" s="43">
        <v>63.4</v>
      </c>
      <c r="R7" s="43">
        <v>65</v>
      </c>
      <c r="S7" s="44">
        <v>62.172595793426893</v>
      </c>
      <c r="T7" s="45" t="s">
        <v>27</v>
      </c>
      <c r="U7" s="45">
        <v>20.95</v>
      </c>
      <c r="W7" s="46"/>
      <c r="X7" s="40"/>
      <c r="Y7" s="40"/>
      <c r="Z7" s="40"/>
    </row>
    <row r="8" spans="1:26" x14ac:dyDescent="0.25">
      <c r="A8" s="42">
        <v>3</v>
      </c>
      <c r="B8" s="43">
        <v>84.8</v>
      </c>
      <c r="C8" s="43">
        <v>84.4</v>
      </c>
      <c r="D8" s="43">
        <v>85.5</v>
      </c>
      <c r="E8" s="43">
        <v>87</v>
      </c>
      <c r="F8" s="43">
        <v>90.1</v>
      </c>
      <c r="G8" s="43">
        <v>86.8</v>
      </c>
      <c r="H8" s="43">
        <v>89.2</v>
      </c>
      <c r="I8" s="43">
        <v>87.5</v>
      </c>
      <c r="J8" s="43">
        <v>90.8</v>
      </c>
      <c r="K8" s="43">
        <v>85.7</v>
      </c>
      <c r="L8" s="43">
        <v>85.1</v>
      </c>
      <c r="M8" s="43">
        <v>85.5</v>
      </c>
      <c r="N8" s="43">
        <v>80</v>
      </c>
      <c r="O8" s="43">
        <v>80.5</v>
      </c>
      <c r="P8" s="43">
        <v>84.3</v>
      </c>
      <c r="Q8" s="43">
        <v>87.5</v>
      </c>
      <c r="R8" s="43">
        <v>88</v>
      </c>
      <c r="S8" s="44">
        <v>84.056310582884961</v>
      </c>
      <c r="T8" s="45" t="s">
        <v>27</v>
      </c>
      <c r="U8" s="45">
        <v>0</v>
      </c>
      <c r="W8" s="46"/>
      <c r="X8" s="40"/>
      <c r="Y8" s="40"/>
      <c r="Z8" s="40"/>
    </row>
    <row r="9" spans="1:26" x14ac:dyDescent="0.25">
      <c r="A9" s="42">
        <v>4</v>
      </c>
      <c r="B9" s="43">
        <v>5.3</v>
      </c>
      <c r="C9" s="43">
        <v>6</v>
      </c>
      <c r="D9" s="47">
        <v>5.7696428571428582</v>
      </c>
      <c r="E9" s="43">
        <v>6</v>
      </c>
      <c r="F9" s="43">
        <v>5.92</v>
      </c>
      <c r="G9" s="43">
        <v>6.1</v>
      </c>
      <c r="H9" s="43">
        <v>6.49</v>
      </c>
      <c r="I9" s="43">
        <v>6.31</v>
      </c>
      <c r="J9" s="43">
        <v>4.7</v>
      </c>
      <c r="K9" s="43">
        <v>6.7</v>
      </c>
      <c r="L9" s="43">
        <v>6.2</v>
      </c>
      <c r="M9" s="43">
        <v>6.68</v>
      </c>
      <c r="N9" s="43">
        <v>4</v>
      </c>
      <c r="O9" s="43">
        <v>4.07</v>
      </c>
      <c r="P9" s="43">
        <v>4.5</v>
      </c>
      <c r="Q9" s="43">
        <v>5.24</v>
      </c>
      <c r="R9" s="43">
        <v>5.2</v>
      </c>
      <c r="S9" s="44">
        <v>9.590381658567896</v>
      </c>
      <c r="T9" s="45" t="s">
        <v>42</v>
      </c>
      <c r="U9" s="45">
        <v>0</v>
      </c>
      <c r="W9" s="46"/>
      <c r="X9" s="40"/>
      <c r="Y9" s="40"/>
      <c r="Z9" s="40"/>
    </row>
    <row r="10" spans="1:26" x14ac:dyDescent="0.25">
      <c r="A10" s="42">
        <v>5</v>
      </c>
      <c r="B10" s="43">
        <v>6.3</v>
      </c>
      <c r="C10" s="43">
        <v>7.2</v>
      </c>
      <c r="D10" s="47">
        <v>6.9267857142857148</v>
      </c>
      <c r="E10" s="43">
        <v>7</v>
      </c>
      <c r="F10" s="43">
        <v>6.8</v>
      </c>
      <c r="G10" s="43">
        <v>6.4</v>
      </c>
      <c r="H10" s="43">
        <v>8.06</v>
      </c>
      <c r="I10" s="43">
        <v>8.85</v>
      </c>
      <c r="J10" s="43">
        <v>5.5</v>
      </c>
      <c r="K10" s="43">
        <v>6.9</v>
      </c>
      <c r="L10" s="43">
        <v>6.8</v>
      </c>
      <c r="M10" s="43">
        <v>7.32</v>
      </c>
      <c r="N10" s="43">
        <v>7</v>
      </c>
      <c r="O10" s="43">
        <v>5.09</v>
      </c>
      <c r="P10" s="43">
        <v>5.0999999999999996</v>
      </c>
      <c r="Q10" s="43">
        <v>5.89</v>
      </c>
      <c r="R10" s="43">
        <v>5.9</v>
      </c>
      <c r="S10" s="44">
        <v>8.3993315730561271</v>
      </c>
      <c r="T10" s="45" t="s">
        <v>42</v>
      </c>
      <c r="U10" s="45">
        <v>20.684335199079136</v>
      </c>
      <c r="W10" s="46"/>
      <c r="X10" s="40"/>
      <c r="Y10" s="40"/>
      <c r="Z10" s="40"/>
    </row>
    <row r="11" spans="1:26" x14ac:dyDescent="0.25">
      <c r="A11" s="42">
        <v>6</v>
      </c>
      <c r="B11" s="43">
        <v>7.7</v>
      </c>
      <c r="C11" s="43">
        <v>8.4</v>
      </c>
      <c r="D11" s="47">
        <v>8.0035714285714299</v>
      </c>
      <c r="E11" s="43">
        <v>9</v>
      </c>
      <c r="F11" s="43">
        <v>8.01</v>
      </c>
      <c r="G11" s="43">
        <v>7.9</v>
      </c>
      <c r="H11" s="43">
        <v>8.76</v>
      </c>
      <c r="I11" s="43">
        <v>8.58</v>
      </c>
      <c r="J11" s="43">
        <v>6.6</v>
      </c>
      <c r="K11" s="43">
        <v>8.8000000000000007</v>
      </c>
      <c r="L11" s="43">
        <v>8.1999999999999993</v>
      </c>
      <c r="M11" s="43">
        <v>9</v>
      </c>
      <c r="N11" s="43">
        <v>7</v>
      </c>
      <c r="O11" s="43">
        <v>6.11</v>
      </c>
      <c r="P11" s="43">
        <v>6.2</v>
      </c>
      <c r="Q11" s="43">
        <v>7.11</v>
      </c>
      <c r="R11" s="43">
        <v>6.7</v>
      </c>
      <c r="S11" s="44">
        <v>11.646206484472922</v>
      </c>
      <c r="T11" s="45" t="s">
        <v>42</v>
      </c>
      <c r="U11" s="45">
        <v>8.9867262326114332</v>
      </c>
      <c r="W11" s="46"/>
      <c r="X11" s="40"/>
      <c r="Y11" s="40"/>
      <c r="Z11" s="40"/>
    </row>
    <row r="12" spans="1:26" x14ac:dyDescent="0.25">
      <c r="A12" s="42">
        <v>7</v>
      </c>
      <c r="B12" s="43">
        <v>24.9</v>
      </c>
      <c r="C12" s="43">
        <v>24.8</v>
      </c>
      <c r="D12" s="47">
        <v>24.107142857142858</v>
      </c>
      <c r="E12" s="43">
        <v>21</v>
      </c>
      <c r="F12" s="43">
        <v>25.2</v>
      </c>
      <c r="G12" s="43">
        <v>26.1</v>
      </c>
      <c r="H12" s="43">
        <v>25.1</v>
      </c>
      <c r="I12" s="43">
        <v>21.7</v>
      </c>
      <c r="J12" s="43">
        <v>25.7</v>
      </c>
      <c r="K12" s="43">
        <v>21.7</v>
      </c>
      <c r="L12" s="43">
        <v>24.8</v>
      </c>
      <c r="M12" s="43">
        <v>24.1</v>
      </c>
      <c r="N12" s="43">
        <v>18</v>
      </c>
      <c r="O12" s="43">
        <v>22.5</v>
      </c>
      <c r="P12" s="43">
        <v>23.4</v>
      </c>
      <c r="Q12" s="43">
        <v>24.9</v>
      </c>
      <c r="R12" s="43">
        <v>26.2</v>
      </c>
      <c r="S12" s="44">
        <v>34.990773073570018</v>
      </c>
      <c r="T12" s="45" t="s">
        <v>43</v>
      </c>
      <c r="U12" s="45">
        <v>0</v>
      </c>
      <c r="W12" s="48"/>
      <c r="X12" s="49"/>
      <c r="Y12" s="40"/>
      <c r="Z12" s="40"/>
    </row>
    <row r="13" spans="1:26" x14ac:dyDescent="0.25">
      <c r="A13" s="42">
        <v>8</v>
      </c>
      <c r="B13" s="43">
        <v>31.6</v>
      </c>
      <c r="C13" s="43">
        <v>31.6</v>
      </c>
      <c r="D13" s="47">
        <v>31.500000000000004</v>
      </c>
      <c r="E13" s="43">
        <v>29</v>
      </c>
      <c r="F13" s="43">
        <v>33.1</v>
      </c>
      <c r="G13" s="43">
        <v>34</v>
      </c>
      <c r="H13" s="43">
        <v>30.7</v>
      </c>
      <c r="I13" s="43">
        <v>31.3</v>
      </c>
      <c r="J13" s="43">
        <v>32.6</v>
      </c>
      <c r="K13" s="43">
        <v>29.7</v>
      </c>
      <c r="L13" s="43">
        <v>31.2</v>
      </c>
      <c r="M13" s="43">
        <v>30.4</v>
      </c>
      <c r="N13" s="43">
        <v>25</v>
      </c>
      <c r="O13" s="43">
        <v>29.4</v>
      </c>
      <c r="P13" s="43">
        <v>30.7</v>
      </c>
      <c r="Q13" s="43">
        <v>32.4</v>
      </c>
      <c r="R13" s="43">
        <v>33.4</v>
      </c>
      <c r="S13" s="44">
        <v>45.177729379363036</v>
      </c>
      <c r="T13" s="45" t="s">
        <v>43</v>
      </c>
      <c r="U13" s="45">
        <v>7.754797275909926</v>
      </c>
      <c r="W13" s="48"/>
      <c r="X13" s="49"/>
      <c r="Y13" s="40"/>
      <c r="Z13" s="40"/>
    </row>
    <row r="14" spans="1:26" x14ac:dyDescent="0.25">
      <c r="A14" s="42">
        <v>9</v>
      </c>
      <c r="B14" s="43">
        <v>37.6</v>
      </c>
      <c r="C14" s="43">
        <v>38</v>
      </c>
      <c r="D14" s="47">
        <v>38.089285714285715</v>
      </c>
      <c r="E14" s="43">
        <v>35</v>
      </c>
      <c r="F14" s="43">
        <v>39.9</v>
      </c>
      <c r="G14" s="43">
        <v>40.9</v>
      </c>
      <c r="H14" s="43">
        <v>37.5</v>
      </c>
      <c r="I14" s="43">
        <v>38.9</v>
      </c>
      <c r="J14" s="43">
        <v>39</v>
      </c>
      <c r="K14" s="43">
        <v>35.200000000000003</v>
      </c>
      <c r="L14" s="43">
        <v>36.799999999999997</v>
      </c>
      <c r="M14" s="43">
        <v>35.6</v>
      </c>
      <c r="N14" s="43">
        <v>33</v>
      </c>
      <c r="O14" s="43">
        <v>36.9</v>
      </c>
      <c r="P14" s="43">
        <v>37.5</v>
      </c>
      <c r="Q14" s="43">
        <v>38.799999999999997</v>
      </c>
      <c r="R14" s="43">
        <v>40.4</v>
      </c>
      <c r="S14" s="44">
        <v>54.619157428201852</v>
      </c>
      <c r="T14" s="45" t="s">
        <v>43</v>
      </c>
      <c r="U14" s="45">
        <v>20.548501600057747</v>
      </c>
      <c r="W14" s="48"/>
      <c r="X14" s="49"/>
      <c r="Y14" s="40"/>
      <c r="Z14" s="40"/>
    </row>
    <row r="15" spans="1:26" x14ac:dyDescent="0.25">
      <c r="A15" s="42">
        <v>10</v>
      </c>
      <c r="B15" s="43">
        <v>116</v>
      </c>
      <c r="C15" s="43">
        <v>116.5</v>
      </c>
      <c r="D15" s="47">
        <v>118.92857142857143</v>
      </c>
      <c r="E15" s="43">
        <v>121</v>
      </c>
      <c r="F15" s="43">
        <v>127</v>
      </c>
      <c r="G15" s="43">
        <v>122.4</v>
      </c>
      <c r="H15" s="43">
        <v>123</v>
      </c>
      <c r="I15" s="43">
        <v>117</v>
      </c>
      <c r="J15" s="43">
        <v>127.5</v>
      </c>
      <c r="K15" s="43">
        <v>118</v>
      </c>
      <c r="L15" s="43">
        <v>119.5</v>
      </c>
      <c r="M15" s="43">
        <v>118</v>
      </c>
      <c r="N15" s="43">
        <v>117</v>
      </c>
      <c r="O15" s="43">
        <v>112</v>
      </c>
      <c r="P15" s="43">
        <v>118</v>
      </c>
      <c r="Q15" s="43">
        <v>122</v>
      </c>
      <c r="R15" s="43">
        <v>123.1</v>
      </c>
      <c r="S15" s="44">
        <v>124.39464245682623</v>
      </c>
      <c r="T15" s="45" t="s">
        <v>44</v>
      </c>
      <c r="U15" s="45">
        <v>0</v>
      </c>
      <c r="W15" s="46"/>
      <c r="X15" s="40"/>
      <c r="Y15" s="40"/>
      <c r="Z15" s="40"/>
    </row>
    <row r="16" spans="1:26" x14ac:dyDescent="0.25">
      <c r="A16" s="42">
        <v>11</v>
      </c>
      <c r="B16" s="43">
        <v>100</v>
      </c>
      <c r="C16" s="43">
        <v>101.3</v>
      </c>
      <c r="D16" s="47">
        <v>101.73214285714285</v>
      </c>
      <c r="E16" s="43">
        <v>105</v>
      </c>
      <c r="F16" s="43">
        <v>109</v>
      </c>
      <c r="G16" s="43">
        <v>102.4</v>
      </c>
      <c r="H16" s="43">
        <v>105</v>
      </c>
      <c r="I16" s="43">
        <v>103</v>
      </c>
      <c r="J16" s="43">
        <v>106.9</v>
      </c>
      <c r="K16" s="43">
        <v>105</v>
      </c>
      <c r="L16" s="43">
        <v>100.7</v>
      </c>
      <c r="M16" s="43">
        <v>104</v>
      </c>
      <c r="N16" s="43">
        <v>110</v>
      </c>
      <c r="O16" s="43">
        <v>99.5</v>
      </c>
      <c r="P16" s="43">
        <v>100</v>
      </c>
      <c r="Q16" s="43">
        <v>102</v>
      </c>
      <c r="R16" s="43">
        <v>102.8</v>
      </c>
      <c r="S16" s="44">
        <v>108.24893491526376</v>
      </c>
      <c r="T16" s="45" t="s">
        <v>44</v>
      </c>
      <c r="U16" s="45">
        <v>20.95</v>
      </c>
      <c r="W16" s="46"/>
      <c r="X16" s="40"/>
      <c r="Y16" s="40"/>
      <c r="Z16" s="40"/>
    </row>
    <row r="17" spans="1:26" x14ac:dyDescent="0.25">
      <c r="A17" s="42">
        <v>12</v>
      </c>
      <c r="B17" s="43">
        <v>79</v>
      </c>
      <c r="C17" s="43">
        <v>77.599999999999994</v>
      </c>
      <c r="D17" s="47">
        <v>78.428571428571431</v>
      </c>
      <c r="E17" s="43">
        <v>80</v>
      </c>
      <c r="F17" s="43">
        <v>84.5</v>
      </c>
      <c r="G17" s="43">
        <v>81.5</v>
      </c>
      <c r="H17" s="43">
        <v>79.2</v>
      </c>
      <c r="I17" s="43">
        <v>79.7</v>
      </c>
      <c r="J17" s="43">
        <v>82.8</v>
      </c>
      <c r="K17" s="43">
        <v>81.3</v>
      </c>
      <c r="L17" s="43">
        <v>78.400000000000006</v>
      </c>
      <c r="M17" s="43">
        <v>80</v>
      </c>
      <c r="N17" s="43">
        <v>82</v>
      </c>
      <c r="O17" s="43">
        <v>75.599999999999994</v>
      </c>
      <c r="P17" s="43">
        <v>78</v>
      </c>
      <c r="Q17" s="43">
        <v>79.099999999999994</v>
      </c>
      <c r="R17" s="43">
        <v>80.7</v>
      </c>
      <c r="S17" s="44">
        <v>86.05651691781199</v>
      </c>
      <c r="T17" s="45" t="s">
        <v>44</v>
      </c>
      <c r="U17" s="45">
        <v>12.128716591696397</v>
      </c>
      <c r="W17" s="46"/>
      <c r="X17" s="40"/>
      <c r="Y17" s="40"/>
      <c r="Z17" s="40"/>
    </row>
    <row r="18" spans="1:26" x14ac:dyDescent="0.25">
      <c r="A18" s="42">
        <v>13</v>
      </c>
      <c r="B18" s="43">
        <v>47.6</v>
      </c>
      <c r="C18" s="43">
        <v>47.2</v>
      </c>
      <c r="D18" s="43">
        <v>47.6</v>
      </c>
      <c r="E18" s="43">
        <v>46</v>
      </c>
      <c r="F18" s="43">
        <v>50.5</v>
      </c>
      <c r="G18" s="43">
        <v>48.3</v>
      </c>
      <c r="H18" s="43">
        <v>48.1</v>
      </c>
      <c r="I18" s="43">
        <v>50.3</v>
      </c>
      <c r="J18" s="43">
        <v>48.8</v>
      </c>
      <c r="K18" s="43">
        <v>51.2</v>
      </c>
      <c r="L18" s="43">
        <v>46.5</v>
      </c>
      <c r="M18" s="43">
        <v>45.8</v>
      </c>
      <c r="N18" s="43">
        <v>48</v>
      </c>
      <c r="O18" s="43">
        <v>45.3</v>
      </c>
      <c r="P18" s="43">
        <v>45.7</v>
      </c>
      <c r="Q18" s="43">
        <v>47.6</v>
      </c>
      <c r="R18" s="43">
        <v>48.3</v>
      </c>
      <c r="S18" s="44">
        <v>46.100202357211316</v>
      </c>
      <c r="T18" s="45" t="s">
        <v>27</v>
      </c>
      <c r="U18" s="45">
        <v>13.47604509823519</v>
      </c>
      <c r="W18" s="46"/>
      <c r="X18" s="40"/>
      <c r="Y18" s="40"/>
      <c r="Z18" s="40"/>
    </row>
    <row r="19" spans="1:26" x14ac:dyDescent="0.25">
      <c r="A19" s="50"/>
      <c r="B19" s="28" t="s">
        <v>21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51"/>
      <c r="P19" s="51"/>
      <c r="Q19" s="50"/>
      <c r="R19" s="50"/>
      <c r="S19" s="50"/>
      <c r="T19" s="50"/>
      <c r="U19" s="51"/>
      <c r="W19" s="40"/>
      <c r="X19" s="40"/>
      <c r="Y19" s="40"/>
      <c r="Z19" s="40"/>
    </row>
    <row r="20" spans="1:26" x14ac:dyDescent="0.2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1"/>
    </row>
    <row r="21" spans="1:26" x14ac:dyDescent="0.25">
      <c r="A21" s="28" t="s">
        <v>22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50"/>
    </row>
    <row r="23" spans="1:26" x14ac:dyDescent="0.25">
      <c r="A23" s="30" t="s">
        <v>14</v>
      </c>
      <c r="B23" s="31" t="s">
        <v>15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0" t="s">
        <v>17</v>
      </c>
      <c r="T23" s="33" t="s">
        <v>18</v>
      </c>
      <c r="U23" s="50"/>
    </row>
    <row r="24" spans="1:26" x14ac:dyDescent="0.25">
      <c r="A24" s="52"/>
      <c r="B24" s="35">
        <v>223</v>
      </c>
      <c r="C24" s="35">
        <v>225</v>
      </c>
      <c r="D24" s="35">
        <v>295</v>
      </c>
      <c r="E24" s="35">
        <v>339</v>
      </c>
      <c r="F24" s="35">
        <v>385</v>
      </c>
      <c r="G24" s="35">
        <v>428</v>
      </c>
      <c r="H24" s="35">
        <v>446</v>
      </c>
      <c r="I24" s="36">
        <v>509</v>
      </c>
      <c r="J24" s="35">
        <v>512</v>
      </c>
      <c r="K24" s="35">
        <v>551</v>
      </c>
      <c r="L24" s="35">
        <v>579</v>
      </c>
      <c r="M24" s="35">
        <v>591</v>
      </c>
      <c r="N24" s="35">
        <v>644</v>
      </c>
      <c r="O24" s="35">
        <v>689</v>
      </c>
      <c r="P24" s="35">
        <v>744</v>
      </c>
      <c r="Q24" s="35">
        <v>807</v>
      </c>
      <c r="R24" s="36">
        <v>904</v>
      </c>
      <c r="S24" s="52"/>
      <c r="T24" s="39" t="s">
        <v>19</v>
      </c>
      <c r="U24" s="50"/>
    </row>
    <row r="25" spans="1:26" x14ac:dyDescent="0.25">
      <c r="A25" s="53">
        <v>1</v>
      </c>
      <c r="B25" s="54">
        <f t="shared" ref="B25:B37" si="0">(B6-$S6)/$S6</f>
        <v>-2.1735773833461629E-3</v>
      </c>
      <c r="C25" s="54">
        <f t="shared" ref="C25:R25" si="1">(C6-$S6)/$S6</f>
        <v>2.3856677119697044E-2</v>
      </c>
      <c r="D25" s="54">
        <f t="shared" si="1"/>
        <v>2.819505287020414E-2</v>
      </c>
      <c r="E25" s="54">
        <f t="shared" si="1"/>
        <v>4.121018012172574E-2</v>
      </c>
      <c r="F25" s="54">
        <f t="shared" si="1"/>
        <v>7.8086374001036921E-2</v>
      </c>
      <c r="G25" s="54">
        <f t="shared" si="1"/>
        <v>4.121018012172574E-2</v>
      </c>
      <c r="H25" s="54">
        <f t="shared" si="1"/>
        <v>4.121018012172574E-2</v>
      </c>
      <c r="I25" s="54">
        <f t="shared" si="1"/>
        <v>0.11496256788034795</v>
      </c>
      <c r="J25" s="54">
        <f t="shared" si="1"/>
        <v>5.8563683123754443E-2</v>
      </c>
      <c r="K25" s="54">
        <f t="shared" si="1"/>
        <v>1.084154986817544E-2</v>
      </c>
      <c r="L25" s="54">
        <f t="shared" si="1"/>
        <v>4.3339862424145613E-3</v>
      </c>
      <c r="M25" s="54">
        <f t="shared" si="1"/>
        <v>1.084154986817544E-2</v>
      </c>
      <c r="N25" s="54">
        <f t="shared" si="1"/>
        <v>1.9518301369189792E-2</v>
      </c>
      <c r="O25" s="54">
        <f t="shared" ref="O25:P25" si="2">(O6-$S6)/$S6</f>
        <v>-1.3019516759614139E-2</v>
      </c>
      <c r="P25" s="54">
        <f t="shared" si="2"/>
        <v>1.084154986817544E-2</v>
      </c>
      <c r="Q25" s="54">
        <f t="shared" si="1"/>
        <v>3.4702616495965018E-2</v>
      </c>
      <c r="R25" s="54">
        <f t="shared" si="1"/>
        <v>7.5917186125783298E-2</v>
      </c>
      <c r="S25" s="45" t="s">
        <v>27</v>
      </c>
      <c r="T25" s="45">
        <v>13.661025185356566</v>
      </c>
      <c r="U25" s="50"/>
    </row>
    <row r="26" spans="1:26" x14ac:dyDescent="0.25">
      <c r="A26" s="53">
        <v>2</v>
      </c>
      <c r="B26" s="55">
        <f t="shared" si="0"/>
        <v>-9.2097778148009825E-3</v>
      </c>
      <c r="C26" s="55">
        <f t="shared" ref="C26:R26" si="3">(C7-$S7)/$S7</f>
        <v>1.6525033151048363E-2</v>
      </c>
      <c r="D26" s="55">
        <f t="shared" si="3"/>
        <v>1.8133458836413856E-2</v>
      </c>
      <c r="E26" s="55">
        <f t="shared" si="3"/>
        <v>-2.7760750733386748E-3</v>
      </c>
      <c r="F26" s="55">
        <f t="shared" si="3"/>
        <v>6.4777803712015844E-2</v>
      </c>
      <c r="G26" s="55">
        <f t="shared" si="3"/>
        <v>1.8133458836413856E-2</v>
      </c>
      <c r="H26" s="55">
        <f t="shared" si="3"/>
        <v>4.386826980226332E-2</v>
      </c>
      <c r="I26" s="55">
        <f t="shared" si="3"/>
        <v>9.3729466048596291E-2</v>
      </c>
      <c r="J26" s="55">
        <f t="shared" si="3"/>
        <v>4.8693546858360019E-2</v>
      </c>
      <c r="K26" s="55">
        <f t="shared" si="3"/>
        <v>1.3308181780317153E-2</v>
      </c>
      <c r="L26" s="55">
        <f t="shared" si="3"/>
        <v>-1.7251906241628898E-2</v>
      </c>
      <c r="M26" s="55">
        <f t="shared" si="3"/>
        <v>-9.2097778148009825E-3</v>
      </c>
      <c r="N26" s="55">
        <f t="shared" si="3"/>
        <v>2.9392438633972982E-2</v>
      </c>
      <c r="O26" s="55">
        <f t="shared" ref="O26:P26" si="4">(O7-$S7)/$S7</f>
        <v>-9.2097778148009825E-3</v>
      </c>
      <c r="P26" s="55">
        <f t="shared" si="4"/>
        <v>-2.7760750733386748E-3</v>
      </c>
      <c r="Q26" s="55">
        <f t="shared" si="3"/>
        <v>1.9741884521779461E-2</v>
      </c>
      <c r="R26" s="55">
        <f t="shared" si="3"/>
        <v>4.547669548762881E-2</v>
      </c>
      <c r="S26" s="45" t="s">
        <v>27</v>
      </c>
      <c r="T26" s="45">
        <v>20.95</v>
      </c>
      <c r="U26" s="50"/>
    </row>
    <row r="27" spans="1:26" x14ac:dyDescent="0.25">
      <c r="A27" s="53">
        <v>3</v>
      </c>
      <c r="B27" s="55">
        <f t="shared" si="0"/>
        <v>8.8475143859866393E-3</v>
      </c>
      <c r="C27" s="55">
        <f t="shared" ref="C27:R27" si="5">(C8-$S8)/$S8</f>
        <v>4.0887996954868033E-3</v>
      </c>
      <c r="D27" s="55">
        <f t="shared" si="5"/>
        <v>1.7175265094361562E-2</v>
      </c>
      <c r="E27" s="55">
        <f t="shared" si="5"/>
        <v>3.5020445183736329E-2</v>
      </c>
      <c r="F27" s="55">
        <f t="shared" si="5"/>
        <v>7.1900484035110776E-2</v>
      </c>
      <c r="G27" s="55">
        <f t="shared" si="5"/>
        <v>3.2641087838486321E-2</v>
      </c>
      <c r="H27" s="55">
        <f t="shared" si="5"/>
        <v>6.1193375981486012E-2</v>
      </c>
      <c r="I27" s="55">
        <f t="shared" si="5"/>
        <v>4.0968838546861251E-2</v>
      </c>
      <c r="J27" s="55">
        <f t="shared" si="5"/>
        <v>8.0228234743485699E-2</v>
      </c>
      <c r="K27" s="55">
        <f t="shared" si="5"/>
        <v>1.9554622439611567E-2</v>
      </c>
      <c r="L27" s="55">
        <f t="shared" si="5"/>
        <v>1.2416550403861557E-2</v>
      </c>
      <c r="M27" s="55">
        <f t="shared" si="5"/>
        <v>1.7175265094361562E-2</v>
      </c>
      <c r="N27" s="55">
        <f t="shared" si="5"/>
        <v>-4.8257061900012575E-2</v>
      </c>
      <c r="O27" s="55">
        <f t="shared" ref="O27:P27" si="6">(O8-$S8)/$S8</f>
        <v>-4.2308668536887653E-2</v>
      </c>
      <c r="P27" s="55">
        <f t="shared" si="6"/>
        <v>2.8991210228617175E-3</v>
      </c>
      <c r="Q27" s="55">
        <f>(Q8-$S8)/$S8</f>
        <v>4.0968838546861251E-2</v>
      </c>
      <c r="R27" s="55">
        <f t="shared" si="5"/>
        <v>4.6917231909986166E-2</v>
      </c>
      <c r="S27" s="45" t="s">
        <v>27</v>
      </c>
      <c r="T27" s="45">
        <v>0</v>
      </c>
      <c r="U27" s="50"/>
    </row>
    <row r="28" spans="1:26" x14ac:dyDescent="0.25">
      <c r="A28" s="53">
        <v>4</v>
      </c>
      <c r="B28" s="55">
        <f t="shared" si="0"/>
        <v>-0.44736297379103124</v>
      </c>
      <c r="C28" s="55">
        <f t="shared" ref="C28:R28" si="7">(C9-$S9)/$S9</f>
        <v>-0.3743731778766391</v>
      </c>
      <c r="D28" s="55">
        <f t="shared" si="7"/>
        <v>-0.3983927790831609</v>
      </c>
      <c r="E28" s="55">
        <f t="shared" si="7"/>
        <v>-0.3743731778766391</v>
      </c>
      <c r="F28" s="55">
        <f t="shared" si="7"/>
        <v>-0.38271486883828393</v>
      </c>
      <c r="G28" s="55">
        <f t="shared" si="7"/>
        <v>-0.36394606417458314</v>
      </c>
      <c r="H28" s="55">
        <f t="shared" si="7"/>
        <v>-0.3232803207365646</v>
      </c>
      <c r="I28" s="55">
        <f t="shared" si="7"/>
        <v>-0.3420491254002655</v>
      </c>
      <c r="J28" s="55">
        <f t="shared" si="7"/>
        <v>-0.50992565600336726</v>
      </c>
      <c r="K28" s="55">
        <f t="shared" si="7"/>
        <v>-0.30138338196224695</v>
      </c>
      <c r="L28" s="55">
        <f t="shared" si="7"/>
        <v>-0.35351895047252707</v>
      </c>
      <c r="M28" s="55">
        <f t="shared" si="7"/>
        <v>-0.30346880470265825</v>
      </c>
      <c r="N28" s="55">
        <f t="shared" si="7"/>
        <v>-0.5829154519177594</v>
      </c>
      <c r="O28" s="55">
        <f t="shared" ref="O28:P28" si="8">(O9-$S9)/$S9</f>
        <v>-0.57561647232632018</v>
      </c>
      <c r="P28" s="55">
        <f t="shared" si="8"/>
        <v>-0.53077988340747928</v>
      </c>
      <c r="Q28" s="55">
        <f t="shared" si="7"/>
        <v>-0.45361924201226478</v>
      </c>
      <c r="R28" s="55">
        <f t="shared" si="7"/>
        <v>-0.45779008749308719</v>
      </c>
      <c r="S28" s="45" t="s">
        <v>28</v>
      </c>
      <c r="T28" s="45">
        <v>0</v>
      </c>
      <c r="U28" s="50"/>
    </row>
    <row r="29" spans="1:26" x14ac:dyDescent="0.25">
      <c r="A29" s="53">
        <v>5</v>
      </c>
      <c r="B29" s="55">
        <f t="shared" si="0"/>
        <v>-0.24994031427339852</v>
      </c>
      <c r="C29" s="55">
        <f t="shared" ref="C29:R29" si="9">(C10-$S10)/$S10</f>
        <v>-0.14278893059816972</v>
      </c>
      <c r="D29" s="55">
        <f t="shared" si="9"/>
        <v>-0.17531702921386413</v>
      </c>
      <c r="E29" s="55">
        <f t="shared" si="9"/>
        <v>-0.166600349192665</v>
      </c>
      <c r="F29" s="55">
        <f t="shared" si="9"/>
        <v>-0.19041176778716032</v>
      </c>
      <c r="G29" s="55">
        <f t="shared" si="9"/>
        <v>-0.23803460497615084</v>
      </c>
      <c r="H29" s="55">
        <f t="shared" si="9"/>
        <v>-4.039983064183994E-2</v>
      </c>
      <c r="I29" s="55">
        <f t="shared" si="9"/>
        <v>5.3655272806416333E-2</v>
      </c>
      <c r="J29" s="55">
        <f t="shared" si="9"/>
        <v>-0.34518598865137967</v>
      </c>
      <c r="K29" s="55">
        <f t="shared" si="9"/>
        <v>-0.17850605848991261</v>
      </c>
      <c r="L29" s="55">
        <f t="shared" si="9"/>
        <v>-0.19041176778716032</v>
      </c>
      <c r="M29" s="55">
        <f t="shared" si="9"/>
        <v>-0.12850207944147252</v>
      </c>
      <c r="N29" s="55">
        <f t="shared" si="9"/>
        <v>-0.166600349192665</v>
      </c>
      <c r="O29" s="55">
        <f t="shared" ref="O29:P29" si="10">(O10-$S10)/$S10</f>
        <v>-0.39399939677009499</v>
      </c>
      <c r="P29" s="55">
        <f t="shared" si="10"/>
        <v>-0.39280882584037025</v>
      </c>
      <c r="Q29" s="55">
        <f t="shared" si="9"/>
        <v>-0.2987537223921139</v>
      </c>
      <c r="R29" s="55">
        <f t="shared" si="9"/>
        <v>-0.29756315146238904</v>
      </c>
      <c r="S29" s="45" t="s">
        <v>28</v>
      </c>
      <c r="T29" s="45">
        <v>20.680281609508402</v>
      </c>
      <c r="U29" s="50"/>
    </row>
    <row r="30" spans="1:26" x14ac:dyDescent="0.25">
      <c r="A30" s="53">
        <v>6</v>
      </c>
      <c r="B30" s="55">
        <f t="shared" si="0"/>
        <v>-0.33884050482310479</v>
      </c>
      <c r="C30" s="55">
        <f t="shared" ref="C30:R30" si="11">(C11-$S11)/$S11</f>
        <v>-0.27873509617065978</v>
      </c>
      <c r="D30" s="55">
        <f t="shared" si="11"/>
        <v>-0.3127743837238301</v>
      </c>
      <c r="E30" s="55">
        <f t="shared" si="11"/>
        <v>-0.22721617446856407</v>
      </c>
      <c r="F30" s="55">
        <f t="shared" si="11"/>
        <v>-0.31222239527702206</v>
      </c>
      <c r="G30" s="55">
        <f t="shared" si="11"/>
        <v>-0.32166753092240619</v>
      </c>
      <c r="H30" s="55">
        <f t="shared" si="11"/>
        <v>-0.24782374314940239</v>
      </c>
      <c r="I30" s="55">
        <f t="shared" si="11"/>
        <v>-0.2632794196600311</v>
      </c>
      <c r="J30" s="55">
        <f t="shared" si="11"/>
        <v>-0.43329186127694702</v>
      </c>
      <c r="K30" s="55">
        <f t="shared" si="11"/>
        <v>-0.24438914836926259</v>
      </c>
      <c r="L30" s="55">
        <f t="shared" si="11"/>
        <v>-0.29590807007135844</v>
      </c>
      <c r="M30" s="55">
        <f t="shared" si="11"/>
        <v>-0.22721617446856407</v>
      </c>
      <c r="N30" s="55">
        <f t="shared" si="11"/>
        <v>-0.39894591347554986</v>
      </c>
      <c r="O30" s="55">
        <f t="shared" ref="O30:P30" si="12">(O11-$S11)/$S11</f>
        <v>-0.47536564733365849</v>
      </c>
      <c r="P30" s="55">
        <f t="shared" si="12"/>
        <v>-0.46763780907834412</v>
      </c>
      <c r="Q30" s="55">
        <f t="shared" si="11"/>
        <v>-0.38950077783016557</v>
      </c>
      <c r="R30" s="55">
        <f t="shared" si="11"/>
        <v>-0.42470537432659766</v>
      </c>
      <c r="S30" s="45" t="s">
        <v>28</v>
      </c>
      <c r="T30" s="45">
        <v>8.997751977220851</v>
      </c>
      <c r="U30" s="50"/>
    </row>
    <row r="31" spans="1:26" x14ac:dyDescent="0.25">
      <c r="A31" s="53">
        <v>7</v>
      </c>
      <c r="B31" s="55">
        <f t="shared" si="0"/>
        <v>-0.2883838277123405</v>
      </c>
      <c r="C31" s="55">
        <f t="shared" ref="C31:R31" si="13">(C12-$S12)/$S12</f>
        <v>-0.2912417239865881</v>
      </c>
      <c r="D31" s="55">
        <f t="shared" si="13"/>
        <v>-0.31104286245816093</v>
      </c>
      <c r="E31" s="55">
        <f t="shared" si="13"/>
        <v>-0.399841782407998</v>
      </c>
      <c r="F31" s="55">
        <f t="shared" si="13"/>
        <v>-0.2798101388895976</v>
      </c>
      <c r="G31" s="55">
        <f t="shared" si="13"/>
        <v>-0.25408907242136891</v>
      </c>
      <c r="H31" s="55">
        <f t="shared" si="13"/>
        <v>-0.2826680351638452</v>
      </c>
      <c r="I31" s="55">
        <f t="shared" si="13"/>
        <v>-0.37983650848826461</v>
      </c>
      <c r="J31" s="55">
        <f t="shared" si="13"/>
        <v>-0.26552065751835946</v>
      </c>
      <c r="K31" s="55">
        <f t="shared" si="13"/>
        <v>-0.37983650848826461</v>
      </c>
      <c r="L31" s="55">
        <f t="shared" si="13"/>
        <v>-0.2912417239865881</v>
      </c>
      <c r="M31" s="55">
        <f t="shared" si="13"/>
        <v>-0.31124699790632149</v>
      </c>
      <c r="N31" s="55">
        <f t="shared" si="13"/>
        <v>-0.48557867063542687</v>
      </c>
      <c r="O31" s="55">
        <f t="shared" ref="O31:P31" si="14">(O12-$S12)/$S12</f>
        <v>-0.35697333829428357</v>
      </c>
      <c r="P31" s="55">
        <f t="shared" si="14"/>
        <v>-0.33125227182605493</v>
      </c>
      <c r="Q31" s="55">
        <f t="shared" si="13"/>
        <v>-0.2883838277123405</v>
      </c>
      <c r="R31" s="55">
        <f t="shared" si="13"/>
        <v>-0.25123117614712132</v>
      </c>
      <c r="S31" s="45" t="s">
        <v>29</v>
      </c>
      <c r="T31" s="45">
        <v>0</v>
      </c>
      <c r="U31" s="50"/>
    </row>
    <row r="32" spans="1:26" x14ac:dyDescent="0.25">
      <c r="A32" s="53">
        <v>8</v>
      </c>
      <c r="B32" s="55">
        <f t="shared" si="0"/>
        <v>-0.30054032298412225</v>
      </c>
      <c r="C32" s="55">
        <f t="shared" ref="C32:R32" si="15">(C13-$S13)/$S13</f>
        <v>-0.30054032298412225</v>
      </c>
      <c r="D32" s="55">
        <f t="shared" si="15"/>
        <v>-0.30275380297467874</v>
      </c>
      <c r="E32" s="55">
        <f t="shared" si="15"/>
        <v>-0.35809080273859323</v>
      </c>
      <c r="F32" s="55">
        <f t="shared" si="15"/>
        <v>-0.2673381231257736</v>
      </c>
      <c r="G32" s="55">
        <f t="shared" si="15"/>
        <v>-0.24741680321076445</v>
      </c>
      <c r="H32" s="55">
        <f t="shared" si="15"/>
        <v>-0.32046164289913143</v>
      </c>
      <c r="I32" s="55">
        <f t="shared" si="15"/>
        <v>-0.307180762955792</v>
      </c>
      <c r="J32" s="55">
        <f t="shared" si="15"/>
        <v>-0.27840552307855648</v>
      </c>
      <c r="K32" s="55">
        <f t="shared" si="15"/>
        <v>-0.3425964428046972</v>
      </c>
      <c r="L32" s="55">
        <f t="shared" si="15"/>
        <v>-0.3093942429463486</v>
      </c>
      <c r="M32" s="55">
        <f t="shared" si="15"/>
        <v>-0.32710208287080117</v>
      </c>
      <c r="N32" s="55">
        <f t="shared" si="15"/>
        <v>-0.4466300023608562</v>
      </c>
      <c r="O32" s="55">
        <f t="shared" ref="O32:P32" si="16">(O13-$S13)/$S13</f>
        <v>-0.34923688277636694</v>
      </c>
      <c r="P32" s="55">
        <f t="shared" si="16"/>
        <v>-0.32046164289913143</v>
      </c>
      <c r="Q32" s="55">
        <f t="shared" si="15"/>
        <v>-0.28283248305966968</v>
      </c>
      <c r="R32" s="55">
        <f t="shared" si="15"/>
        <v>-0.26069768315410397</v>
      </c>
      <c r="S32" s="45" t="s">
        <v>29</v>
      </c>
      <c r="T32" s="45">
        <v>7.7988952246321839</v>
      </c>
      <c r="U32" s="50"/>
    </row>
    <row r="33" spans="1:21" x14ac:dyDescent="0.25">
      <c r="A33" s="53">
        <v>9</v>
      </c>
      <c r="B33" s="55">
        <f t="shared" si="0"/>
        <v>-0.31159685043794255</v>
      </c>
      <c r="C33" s="55">
        <f t="shared" ref="C33:R33" si="17">(C14-$S14)/$S14</f>
        <v>-0.30427341267664409</v>
      </c>
      <c r="D33" s="55">
        <f t="shared" si="17"/>
        <v>-0.30263871674778281</v>
      </c>
      <c r="E33" s="55">
        <f t="shared" si="17"/>
        <v>-0.35919919588638272</v>
      </c>
      <c r="F33" s="55">
        <f t="shared" si="17"/>
        <v>-0.26948708331047633</v>
      </c>
      <c r="G33" s="55">
        <f t="shared" si="17"/>
        <v>-0.2511784889072301</v>
      </c>
      <c r="H33" s="55">
        <f t="shared" si="17"/>
        <v>-0.31342770987826718</v>
      </c>
      <c r="I33" s="55">
        <f t="shared" si="17"/>
        <v>-0.2877956777137225</v>
      </c>
      <c r="J33" s="55">
        <f t="shared" si="17"/>
        <v>-0.28596481827339787</v>
      </c>
      <c r="K33" s="55">
        <f t="shared" si="17"/>
        <v>-0.3555374770057334</v>
      </c>
      <c r="L33" s="55">
        <f t="shared" si="17"/>
        <v>-0.32624372596053958</v>
      </c>
      <c r="M33" s="55">
        <f t="shared" si="17"/>
        <v>-0.34821403924443495</v>
      </c>
      <c r="N33" s="55">
        <f t="shared" si="17"/>
        <v>-0.39581638469287511</v>
      </c>
      <c r="O33" s="55">
        <f t="shared" ref="O33:P33" si="18">(O14-$S14)/$S14</f>
        <v>-0.32441286652021495</v>
      </c>
      <c r="P33" s="55">
        <f t="shared" si="18"/>
        <v>-0.31342770987826718</v>
      </c>
      <c r="Q33" s="55">
        <f t="shared" si="17"/>
        <v>-0.28962653715404718</v>
      </c>
      <c r="R33" s="55">
        <f t="shared" si="17"/>
        <v>-0.26033278610885319</v>
      </c>
      <c r="S33" s="45" t="s">
        <v>29</v>
      </c>
      <c r="T33" s="45">
        <v>20.55393984835391</v>
      </c>
      <c r="U33" s="50"/>
    </row>
    <row r="34" spans="1:21" x14ac:dyDescent="0.25">
      <c r="A34" s="53">
        <v>10</v>
      </c>
      <c r="B34" s="55">
        <f t="shared" si="0"/>
        <v>-6.748395502434737E-2</v>
      </c>
      <c r="C34" s="55">
        <f t="shared" ref="C34:R34" si="19">(C15-$S15)/$S15</f>
        <v>-6.3464489313245415E-2</v>
      </c>
      <c r="D34" s="55">
        <f t="shared" si="19"/>
        <v>-4.3941370145035921E-2</v>
      </c>
      <c r="E34" s="55">
        <f t="shared" si="19"/>
        <v>-2.7289297913327858E-2</v>
      </c>
      <c r="F34" s="55">
        <f t="shared" si="19"/>
        <v>2.0944290619895556E-2</v>
      </c>
      <c r="G34" s="55">
        <f t="shared" si="19"/>
        <v>-1.6034793922242347E-2</v>
      </c>
      <c r="H34" s="55">
        <f t="shared" si="19"/>
        <v>-1.1211435068920052E-2</v>
      </c>
      <c r="I34" s="55">
        <f t="shared" si="19"/>
        <v>-5.9445023602143467E-2</v>
      </c>
      <c r="J34" s="55">
        <f t="shared" si="19"/>
        <v>2.4963756330997507E-2</v>
      </c>
      <c r="K34" s="55">
        <f t="shared" si="19"/>
        <v>-5.1406092179939564E-2</v>
      </c>
      <c r="L34" s="55">
        <f t="shared" si="19"/>
        <v>-3.9347695046633713E-2</v>
      </c>
      <c r="M34" s="55">
        <f t="shared" si="19"/>
        <v>-5.1406092179939564E-2</v>
      </c>
      <c r="N34" s="55">
        <f t="shared" si="19"/>
        <v>-5.9445023602143467E-2</v>
      </c>
      <c r="O34" s="55">
        <f t="shared" ref="O34:P34" si="20">(O15-$S15)/$S15</f>
        <v>-9.9639680713162981E-2</v>
      </c>
      <c r="P34" s="55">
        <f t="shared" si="20"/>
        <v>-5.1406092179939564E-2</v>
      </c>
      <c r="Q34" s="55">
        <f t="shared" si="19"/>
        <v>-1.9250366491123955E-2</v>
      </c>
      <c r="R34" s="55">
        <f t="shared" si="19"/>
        <v>-1.0407541926699709E-2</v>
      </c>
      <c r="S34" s="45" t="s">
        <v>30</v>
      </c>
      <c r="T34" s="45">
        <v>0</v>
      </c>
      <c r="U34" s="50"/>
    </row>
    <row r="35" spans="1:21" x14ac:dyDescent="0.25">
      <c r="A35" s="53">
        <v>11</v>
      </c>
      <c r="B35" s="55">
        <f t="shared" si="0"/>
        <v>-7.6203381785889604E-2</v>
      </c>
      <c r="C35" s="55">
        <f t="shared" ref="C35:R35" si="21">(C16-$S16)/$S16</f>
        <v>-6.4194025749106196E-2</v>
      </c>
      <c r="D35" s="55">
        <f t="shared" si="21"/>
        <v>-6.0201904648966721E-2</v>
      </c>
      <c r="E35" s="55">
        <f t="shared" si="21"/>
        <v>-3.0013550875184088E-2</v>
      </c>
      <c r="F35" s="55">
        <f t="shared" si="21"/>
        <v>6.9383138533803271E-3</v>
      </c>
      <c r="G35" s="55">
        <f t="shared" si="21"/>
        <v>-5.4032262948750909E-2</v>
      </c>
      <c r="H35" s="55">
        <f t="shared" si="21"/>
        <v>-3.0013550875184088E-2</v>
      </c>
      <c r="I35" s="55">
        <f t="shared" si="21"/>
        <v>-4.8489483239466294E-2</v>
      </c>
      <c r="J35" s="55">
        <f t="shared" si="21"/>
        <v>-1.2461415129115938E-2</v>
      </c>
      <c r="K35" s="55">
        <f t="shared" si="21"/>
        <v>-3.0013550875184088E-2</v>
      </c>
      <c r="L35" s="55">
        <f t="shared" si="21"/>
        <v>-6.973680545839081E-2</v>
      </c>
      <c r="M35" s="55">
        <f t="shared" si="21"/>
        <v>-3.9251517057325193E-2</v>
      </c>
      <c r="N35" s="55">
        <f t="shared" si="21"/>
        <v>1.6176280035521431E-2</v>
      </c>
      <c r="O35" s="55">
        <f t="shared" ref="O35:P35" si="22">(O16-$S16)/$S16</f>
        <v>-8.0822364876960165E-2</v>
      </c>
      <c r="P35" s="55">
        <f t="shared" si="22"/>
        <v>-7.6203381785889604E-2</v>
      </c>
      <c r="Q35" s="55">
        <f t="shared" si="21"/>
        <v>-5.7727449421607402E-2</v>
      </c>
      <c r="R35" s="55">
        <f t="shared" si="21"/>
        <v>-5.033707647589454E-2</v>
      </c>
      <c r="S35" s="45" t="s">
        <v>30</v>
      </c>
      <c r="T35" s="45">
        <v>20.95</v>
      </c>
      <c r="U35" s="50"/>
    </row>
    <row r="36" spans="1:21" x14ac:dyDescent="0.25">
      <c r="A36" s="53">
        <v>12</v>
      </c>
      <c r="B36" s="55">
        <f t="shared" si="0"/>
        <v>-8.1998634973238518E-2</v>
      </c>
      <c r="C36" s="55">
        <f t="shared" ref="C36:R36" si="23">(C17-$S17)/$S17</f>
        <v>-9.8267013593966002E-2</v>
      </c>
      <c r="D36" s="55">
        <f t="shared" si="23"/>
        <v>-8.8638789512310912E-2</v>
      </c>
      <c r="E36" s="55">
        <f t="shared" si="23"/>
        <v>-7.0378364529861792E-2</v>
      </c>
      <c r="F36" s="55">
        <f t="shared" si="23"/>
        <v>-1.8087147534666514E-2</v>
      </c>
      <c r="G36" s="55">
        <f t="shared" si="23"/>
        <v>-5.2947958864796696E-2</v>
      </c>
      <c r="H36" s="55">
        <f t="shared" si="23"/>
        <v>-7.967458088456314E-2</v>
      </c>
      <c r="I36" s="55">
        <f t="shared" si="23"/>
        <v>-7.386444566287477E-2</v>
      </c>
      <c r="J36" s="55">
        <f t="shared" si="23"/>
        <v>-3.7841607288406985E-2</v>
      </c>
      <c r="K36" s="55">
        <f t="shared" si="23"/>
        <v>-5.5272012953472074E-2</v>
      </c>
      <c r="L36" s="55">
        <f t="shared" si="23"/>
        <v>-8.8970797239264487E-2</v>
      </c>
      <c r="M36" s="55">
        <f t="shared" si="23"/>
        <v>-7.0378364529861792E-2</v>
      </c>
      <c r="N36" s="55">
        <f t="shared" si="23"/>
        <v>-4.7137823643108333E-2</v>
      </c>
      <c r="O36" s="55">
        <f t="shared" ref="O36:P36" si="24">(O17-$S17)/$S17</f>
        <v>-0.12150755448071945</v>
      </c>
      <c r="P36" s="55">
        <f t="shared" si="24"/>
        <v>-9.3618905416615245E-2</v>
      </c>
      <c r="Q36" s="55">
        <f t="shared" si="23"/>
        <v>-8.0836607928900905E-2</v>
      </c>
      <c r="R36" s="55">
        <f t="shared" si="23"/>
        <v>-6.2244175219498044E-2</v>
      </c>
      <c r="S36" s="45" t="s">
        <v>30</v>
      </c>
      <c r="T36" s="45">
        <v>12.369823584185776</v>
      </c>
      <c r="U36" s="50"/>
    </row>
    <row r="37" spans="1:21" x14ac:dyDescent="0.25">
      <c r="A37" s="53">
        <v>13</v>
      </c>
      <c r="B37" s="55">
        <f t="shared" si="0"/>
        <v>3.2533428620711395E-2</v>
      </c>
      <c r="C37" s="55">
        <f t="shared" ref="C37:R37" si="25">(C18-$S18)/$S18</f>
        <v>2.3856677119697044E-2</v>
      </c>
      <c r="D37" s="55">
        <f t="shared" si="25"/>
        <v>3.2533428620711395E-2</v>
      </c>
      <c r="E37" s="55">
        <f t="shared" si="25"/>
        <v>-2.1735773833461629E-3</v>
      </c>
      <c r="F37" s="55">
        <f t="shared" si="25"/>
        <v>9.5439877003065623E-2</v>
      </c>
      <c r="G37" s="55">
        <f t="shared" si="25"/>
        <v>4.7717743747486469E-2</v>
      </c>
      <c r="H37" s="55">
        <f t="shared" si="25"/>
        <v>4.3379367996979369E-2</v>
      </c>
      <c r="I37" s="55">
        <f t="shared" si="25"/>
        <v>9.1101501252558378E-2</v>
      </c>
      <c r="J37" s="55">
        <f t="shared" si="25"/>
        <v>5.8563683123754443E-2</v>
      </c>
      <c r="K37" s="55">
        <f t="shared" si="25"/>
        <v>0.11062419212984086</v>
      </c>
      <c r="L37" s="55">
        <f t="shared" si="25"/>
        <v>8.6723619929218142E-3</v>
      </c>
      <c r="M37" s="55">
        <f t="shared" si="25"/>
        <v>-6.5119531338534153E-3</v>
      </c>
      <c r="N37" s="55">
        <f t="shared" si="25"/>
        <v>4.121018012172574E-2</v>
      </c>
      <c r="O37" s="55">
        <f t="shared" ref="O37:P37" si="26">(O18-$S18)/$S18</f>
        <v>-1.7357892510121393E-2</v>
      </c>
      <c r="P37" s="55">
        <f t="shared" si="26"/>
        <v>-8.681141009106887E-3</v>
      </c>
      <c r="Q37" s="55">
        <f t="shared" si="25"/>
        <v>3.2533428620711395E-2</v>
      </c>
      <c r="R37" s="55">
        <f t="shared" si="25"/>
        <v>4.7717743747486469E-2</v>
      </c>
      <c r="S37" s="45" t="s">
        <v>27</v>
      </c>
      <c r="T37" s="45">
        <v>13.661025185356566</v>
      </c>
      <c r="U37" s="50"/>
    </row>
    <row r="38" spans="1:21" x14ac:dyDescent="0.25"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</row>
    <row r="39" spans="1:21" x14ac:dyDescent="0.25">
      <c r="A39" s="28" t="s">
        <v>23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50"/>
      <c r="U39" s="50"/>
    </row>
    <row r="40" spans="1:21" x14ac:dyDescent="0.25">
      <c r="A40" s="50"/>
      <c r="B40" s="57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58"/>
      <c r="T40" s="50"/>
      <c r="U40" s="50"/>
    </row>
    <row r="41" spans="1:21" x14ac:dyDescent="0.25">
      <c r="A41" s="30" t="s">
        <v>14</v>
      </c>
      <c r="B41" s="31" t="s">
        <v>15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59" t="s">
        <v>18</v>
      </c>
      <c r="T41" s="50"/>
      <c r="U41" s="50"/>
    </row>
    <row r="42" spans="1:21" x14ac:dyDescent="0.25">
      <c r="A42" s="52"/>
      <c r="B42" s="35">
        <v>223</v>
      </c>
      <c r="C42" s="35">
        <v>225</v>
      </c>
      <c r="D42" s="35">
        <v>295</v>
      </c>
      <c r="E42" s="35">
        <v>339</v>
      </c>
      <c r="F42" s="35">
        <v>385</v>
      </c>
      <c r="G42" s="35">
        <v>428</v>
      </c>
      <c r="H42" s="35">
        <v>446</v>
      </c>
      <c r="I42" s="36">
        <v>509</v>
      </c>
      <c r="J42" s="35">
        <v>512</v>
      </c>
      <c r="K42" s="35">
        <v>551</v>
      </c>
      <c r="L42" s="35">
        <v>579</v>
      </c>
      <c r="M42" s="35">
        <v>591</v>
      </c>
      <c r="N42" s="35">
        <v>644</v>
      </c>
      <c r="O42" s="35">
        <v>689</v>
      </c>
      <c r="P42" s="35">
        <v>744</v>
      </c>
      <c r="Q42" s="35">
        <v>807</v>
      </c>
      <c r="R42" s="36">
        <v>904</v>
      </c>
      <c r="S42" s="52" t="s">
        <v>19</v>
      </c>
      <c r="T42" s="50"/>
      <c r="U42" s="50"/>
    </row>
    <row r="43" spans="1:21" x14ac:dyDescent="0.25">
      <c r="A43" s="60" t="s">
        <v>42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39"/>
      <c r="T43" s="50"/>
      <c r="U43" s="50"/>
    </row>
    <row r="44" spans="1:21" x14ac:dyDescent="0.25">
      <c r="A44" s="53">
        <v>4</v>
      </c>
      <c r="B44" s="62">
        <f>(B9/$S9)/(B8/$S8)</f>
        <v>0.54779044238942232</v>
      </c>
      <c r="C44" s="62">
        <f t="shared" ref="C44:R44" si="27">(C9/$S9)/(C8/$S8)</f>
        <v>0.62307917617754194</v>
      </c>
      <c r="D44" s="62">
        <f t="shared" si="27"/>
        <v>0.59144892877534649</v>
      </c>
      <c r="E44" s="62">
        <f t="shared" si="27"/>
        <v>0.6044584191883281</v>
      </c>
      <c r="F44" s="62">
        <f t="shared" si="27"/>
        <v>0.57587914209906876</v>
      </c>
      <c r="G44" s="62">
        <f t="shared" si="27"/>
        <v>0.61594870019824444</v>
      </c>
      <c r="H44" s="62">
        <f t="shared" si="27"/>
        <v>0.63769685580400914</v>
      </c>
      <c r="I44" s="62">
        <f t="shared" si="27"/>
        <v>0.63205626358441247</v>
      </c>
      <c r="J44" s="62">
        <f t="shared" si="27"/>
        <v>0.45367666594366263</v>
      </c>
      <c r="K44" s="62">
        <f t="shared" si="27"/>
        <v>0.68521744952329144</v>
      </c>
      <c r="L44" s="62">
        <f t="shared" si="27"/>
        <v>0.63855243108144188</v>
      </c>
      <c r="M44" s="62">
        <f t="shared" si="27"/>
        <v>0.68477008751557267</v>
      </c>
      <c r="N44" s="62">
        <f t="shared" si="27"/>
        <v>0.43823235391153792</v>
      </c>
      <c r="O44" s="62">
        <f t="shared" ref="O44:P44" si="28">(O9/$S9)/(O8/$S8)</f>
        <v>0.44313184606707062</v>
      </c>
      <c r="P44" s="62">
        <f t="shared" si="28"/>
        <v>0.46786372303722906</v>
      </c>
      <c r="Q44" s="62">
        <f t="shared" si="27"/>
        <v>0.52487715074204777</v>
      </c>
      <c r="R44" s="62">
        <f t="shared" si="27"/>
        <v>0.51791096371363565</v>
      </c>
      <c r="S44" s="45">
        <v>0</v>
      </c>
      <c r="T44" s="50"/>
      <c r="U44" s="50"/>
    </row>
    <row r="45" spans="1:21" x14ac:dyDescent="0.25">
      <c r="A45" s="53">
        <v>5</v>
      </c>
      <c r="B45" s="62">
        <f>(B10/$S10)/(B7/$S7)</f>
        <v>0.75703178022118178</v>
      </c>
      <c r="C45" s="62">
        <f t="shared" ref="C45:R45" si="29">(C10/$S10)/(C7/$S7)</f>
        <v>0.84327590708182276</v>
      </c>
      <c r="D45" s="62">
        <f t="shared" si="29"/>
        <v>0.80999496051198894</v>
      </c>
      <c r="E45" s="62">
        <f t="shared" si="29"/>
        <v>0.83571967135528324</v>
      </c>
      <c r="F45" s="62">
        <f t="shared" si="29"/>
        <v>0.76033537644235505</v>
      </c>
      <c r="G45" s="62">
        <f t="shared" si="29"/>
        <v>0.74839441569346965</v>
      </c>
      <c r="H45" s="62">
        <f t="shared" si="29"/>
        <v>0.91927324272432787</v>
      </c>
      <c r="I45" s="62">
        <f t="shared" si="29"/>
        <v>0.96336004973244505</v>
      </c>
      <c r="J45" s="62">
        <f t="shared" si="29"/>
        <v>0.62440930747623047</v>
      </c>
      <c r="K45" s="62">
        <f t="shared" si="29"/>
        <v>0.8107049328929482</v>
      </c>
      <c r="L45" s="62">
        <f t="shared" si="29"/>
        <v>0.82380035876405744</v>
      </c>
      <c r="M45" s="62">
        <f t="shared" si="29"/>
        <v>0.87959883035223041</v>
      </c>
      <c r="N45" s="62">
        <f t="shared" si="29"/>
        <v>0.80960343162543058</v>
      </c>
      <c r="O45" s="62">
        <f t="shared" ref="O45:P45" si="30">(O10/$S10)/(O7/$S7)</f>
        <v>0.61163361290885965</v>
      </c>
      <c r="P45" s="62">
        <f t="shared" si="30"/>
        <v>0.60888147484456345</v>
      </c>
      <c r="Q45" s="62">
        <f t="shared" si="29"/>
        <v>0.68767036860189801</v>
      </c>
      <c r="R45" s="62">
        <f t="shared" si="29"/>
        <v>0.67188188083903866</v>
      </c>
      <c r="S45" s="45">
        <v>20.684335199079136</v>
      </c>
      <c r="T45" s="63"/>
      <c r="U45" s="64"/>
    </row>
    <row r="46" spans="1:21" x14ac:dyDescent="0.25">
      <c r="A46" s="30">
        <v>6</v>
      </c>
      <c r="B46" s="62">
        <f>(B11/$S11)/(B6/$S6)</f>
        <v>0.66259970691405534</v>
      </c>
      <c r="C46" s="62">
        <f t="shared" ref="C46:R46" si="31">(C11/$S11)/(C6/$S6)</f>
        <v>0.70445885634930383</v>
      </c>
      <c r="D46" s="62">
        <f t="shared" si="31"/>
        <v>0.6683805901981158</v>
      </c>
      <c r="E46" s="62">
        <f t="shared" si="31"/>
        <v>0.74219772365373082</v>
      </c>
      <c r="F46" s="62">
        <f t="shared" si="31"/>
        <v>0.6379615041144342</v>
      </c>
      <c r="G46" s="62">
        <f t="shared" si="31"/>
        <v>0.65148466854049714</v>
      </c>
      <c r="H46" s="62">
        <f t="shared" si="31"/>
        <v>0.72240578435629799</v>
      </c>
      <c r="I46" s="62">
        <f t="shared" si="31"/>
        <v>0.66075812907382736</v>
      </c>
      <c r="J46" s="62">
        <f t="shared" si="31"/>
        <v>0.53535573509449452</v>
      </c>
      <c r="K46" s="62">
        <f t="shared" si="31"/>
        <v>0.74750672024638976</v>
      </c>
      <c r="L46" s="62">
        <f t="shared" si="31"/>
        <v>0.70105357338638941</v>
      </c>
      <c r="M46" s="62">
        <f t="shared" si="31"/>
        <v>0.76449550934289856</v>
      </c>
      <c r="N46" s="62">
        <f t="shared" si="31"/>
        <v>0.58954712800863729</v>
      </c>
      <c r="O46" s="62">
        <f t="shared" ref="O46:P46" si="32">(O11/$S11)/(O6/$S6)</f>
        <v>0.53155494113105295</v>
      </c>
      <c r="P46" s="62">
        <f t="shared" si="32"/>
        <v>0.52665246199177462</v>
      </c>
      <c r="Q46" s="62">
        <f t="shared" si="31"/>
        <v>0.59002385075365782</v>
      </c>
      <c r="R46" s="62">
        <f t="shared" si="31"/>
        <v>0.53470158585806415</v>
      </c>
      <c r="S46" s="45">
        <v>8.9867262326114332</v>
      </c>
      <c r="T46" s="63"/>
      <c r="U46" s="50"/>
    </row>
    <row r="47" spans="1:21" x14ac:dyDescent="0.25">
      <c r="A47" s="60" t="s">
        <v>43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6"/>
      <c r="T47" s="63"/>
      <c r="U47" s="58"/>
    </row>
    <row r="48" spans="1:21" x14ac:dyDescent="0.25">
      <c r="A48" s="52">
        <v>7</v>
      </c>
      <c r="B48" s="62">
        <f>(B12/$S12)/(B8/$S8)</f>
        <v>0.70537535369829341</v>
      </c>
      <c r="C48" s="62">
        <f t="shared" ref="C48:R48" si="33">(C12/$S12)/(C8/$S8)</f>
        <v>0.70587210635987496</v>
      </c>
      <c r="D48" s="62">
        <f t="shared" si="33"/>
        <v>0.6773239196668096</v>
      </c>
      <c r="E48" s="62">
        <f t="shared" si="33"/>
        <v>0.57985155789406873</v>
      </c>
      <c r="F48" s="62">
        <f t="shared" si="33"/>
        <v>0.67188127240999751</v>
      </c>
      <c r="G48" s="62">
        <f t="shared" si="33"/>
        <v>0.72233318658660395</v>
      </c>
      <c r="H48" s="62">
        <f t="shared" si="33"/>
        <v>0.67596724694281329</v>
      </c>
      <c r="I48" s="62">
        <f t="shared" si="33"/>
        <v>0.59575605776773466</v>
      </c>
      <c r="J48" s="62">
        <f t="shared" si="33"/>
        <v>0.67992977674394173</v>
      </c>
      <c r="K48" s="62">
        <f t="shared" si="33"/>
        <v>0.60826902047464149</v>
      </c>
      <c r="L48" s="62">
        <f t="shared" si="33"/>
        <v>0.7000658728175494</v>
      </c>
      <c r="M48" s="62">
        <f t="shared" si="33"/>
        <v>0.67712323109801942</v>
      </c>
      <c r="N48" s="62">
        <f t="shared" si="33"/>
        <v>0.54050448789411398</v>
      </c>
      <c r="O48" s="62">
        <f t="shared" ref="O48:P48" si="34">(O12/$S12)/(O8/$S8)</f>
        <v>0.67143414645231547</v>
      </c>
      <c r="P48" s="62">
        <f t="shared" si="34"/>
        <v>0.66681455208763762</v>
      </c>
      <c r="Q48" s="62">
        <f t="shared" si="33"/>
        <v>0.68360948564131752</v>
      </c>
      <c r="R48" s="62">
        <f t="shared" si="33"/>
        <v>0.71521300923362552</v>
      </c>
      <c r="S48" s="45">
        <v>0</v>
      </c>
      <c r="T48" s="63"/>
      <c r="U48" s="50"/>
    </row>
    <row r="49" spans="1:21" x14ac:dyDescent="0.25">
      <c r="A49" s="53">
        <v>8</v>
      </c>
      <c r="B49" s="62">
        <f>(B13/$S13)/(B6/$S6)</f>
        <v>0.70098331850307893</v>
      </c>
      <c r="C49" s="62">
        <f t="shared" ref="C49:R49" si="35">(C13/$S13)/(C6/$S6)</f>
        <v>0.68316170871062776</v>
      </c>
      <c r="D49" s="62">
        <f t="shared" si="35"/>
        <v>0.67812638767222233</v>
      </c>
      <c r="E49" s="62">
        <f t="shared" si="35"/>
        <v>0.61650299768137351</v>
      </c>
      <c r="F49" s="62">
        <f t="shared" si="35"/>
        <v>0.67959478437255683</v>
      </c>
      <c r="G49" s="62">
        <f t="shared" si="35"/>
        <v>0.7227966179712656</v>
      </c>
      <c r="H49" s="62">
        <f t="shared" si="35"/>
        <v>0.65264282857993672</v>
      </c>
      <c r="I49" s="62">
        <f t="shared" si="35"/>
        <v>0.62138340514993673</v>
      </c>
      <c r="J49" s="62">
        <f t="shared" si="35"/>
        <v>0.68167318454763526</v>
      </c>
      <c r="K49" s="62">
        <f t="shared" si="35"/>
        <v>0.65035272568785396</v>
      </c>
      <c r="L49" s="62">
        <f t="shared" si="35"/>
        <v>0.68762559717556049</v>
      </c>
      <c r="M49" s="62">
        <f t="shared" si="35"/>
        <v>0.66568090440776972</v>
      </c>
      <c r="N49" s="62">
        <f t="shared" si="35"/>
        <v>0.54277593339519314</v>
      </c>
      <c r="O49" s="62">
        <f t="shared" ref="O49:P49" si="36">(O13/$S13)/(O6/$S6)</f>
        <v>0.65934750309052992</v>
      </c>
      <c r="P49" s="62">
        <f t="shared" si="36"/>
        <v>0.67225012385916227</v>
      </c>
      <c r="Q49" s="62">
        <f t="shared" si="35"/>
        <v>0.69311462589031447</v>
      </c>
      <c r="R49" s="62">
        <f t="shared" si="35"/>
        <v>0.6871368227772372</v>
      </c>
      <c r="S49" s="45">
        <v>7.754797275909926</v>
      </c>
      <c r="T49" s="63"/>
    </row>
    <row r="50" spans="1:21" x14ac:dyDescent="0.25">
      <c r="A50" s="30">
        <v>9</v>
      </c>
      <c r="B50" s="62">
        <f>(B14/$S14)/(B7/$S7)</f>
        <v>0.69480212273772401</v>
      </c>
      <c r="C50" s="62">
        <f t="shared" ref="C50:R50" si="37">(C14/$S14)/(C7/$S7)</f>
        <v>0.68441658063916644</v>
      </c>
      <c r="D50" s="62">
        <f t="shared" si="37"/>
        <v>0.68494093500198394</v>
      </c>
      <c r="E50" s="62">
        <f t="shared" si="37"/>
        <v>0.64258466739127185</v>
      </c>
      <c r="F50" s="62">
        <f t="shared" si="37"/>
        <v>0.68607075968602849</v>
      </c>
      <c r="G50" s="62">
        <f t="shared" si="37"/>
        <v>0.73548463081506965</v>
      </c>
      <c r="H50" s="62">
        <f t="shared" si="37"/>
        <v>0.65771928315417438</v>
      </c>
      <c r="I50" s="62">
        <f t="shared" si="37"/>
        <v>0.65117046252700395</v>
      </c>
      <c r="J50" s="62">
        <f t="shared" si="37"/>
        <v>0.68088068613150532</v>
      </c>
      <c r="K50" s="62">
        <f t="shared" si="37"/>
        <v>0.63599853882753365</v>
      </c>
      <c r="L50" s="62">
        <f t="shared" si="37"/>
        <v>0.68558390325925911</v>
      </c>
      <c r="M50" s="62">
        <f t="shared" si="37"/>
        <v>0.65784456301763228</v>
      </c>
      <c r="N50" s="62">
        <f t="shared" si="37"/>
        <v>0.58693224530470622</v>
      </c>
      <c r="O50" s="62">
        <f t="shared" ref="O50:P50" si="38">(O14/$S14)/(O7/$S7)</f>
        <v>0.68186697683569186</v>
      </c>
      <c r="P50" s="62">
        <f t="shared" si="38"/>
        <v>0.68848357220493406</v>
      </c>
      <c r="Q50" s="62">
        <f t="shared" si="37"/>
        <v>0.69662085438325527</v>
      </c>
      <c r="R50" s="62">
        <f t="shared" si="37"/>
        <v>0.70749278016776151</v>
      </c>
      <c r="S50" s="45">
        <v>20.548501600057747</v>
      </c>
      <c r="T50" s="63"/>
    </row>
    <row r="51" spans="1:21" x14ac:dyDescent="0.25">
      <c r="A51" s="60" t="s">
        <v>44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6"/>
      <c r="T51" s="63"/>
    </row>
    <row r="52" spans="1:21" x14ac:dyDescent="0.25">
      <c r="A52" s="52">
        <v>10</v>
      </c>
      <c r="B52" s="62">
        <f>(B15/$S15)/(B8/$S8)</f>
        <v>0.92433795165090771</v>
      </c>
      <c r="C52" s="62">
        <f t="shared" ref="C52:R52" si="39">(C15/$S15)/(C8/$S8)</f>
        <v>0.93272179808277977</v>
      </c>
      <c r="D52" s="62">
        <f t="shared" si="39"/>
        <v>0.93991533481329026</v>
      </c>
      <c r="E52" s="62">
        <f t="shared" si="39"/>
        <v>0.93979853887233789</v>
      </c>
      <c r="F52" s="62">
        <f t="shared" si="39"/>
        <v>0.95246182441919103</v>
      </c>
      <c r="G52" s="62">
        <f t="shared" si="39"/>
        <v>0.95286273000949762</v>
      </c>
      <c r="H52" s="62">
        <f t="shared" si="39"/>
        <v>0.9317703891777126</v>
      </c>
      <c r="I52" s="62">
        <f t="shared" si="39"/>
        <v>0.90353807104430028</v>
      </c>
      <c r="J52" s="62">
        <f t="shared" si="39"/>
        <v>0.94883999821980991</v>
      </c>
      <c r="K52" s="62">
        <f t="shared" si="39"/>
        <v>0.93040028159574739</v>
      </c>
      <c r="L52" s="62">
        <f t="shared" si="39"/>
        <v>0.94887060525645683</v>
      </c>
      <c r="M52" s="62">
        <f t="shared" si="39"/>
        <v>0.93257665652345678</v>
      </c>
      <c r="N52" s="62">
        <f t="shared" si="39"/>
        <v>0.98824476520470328</v>
      </c>
      <c r="O52" s="62">
        <f t="shared" ref="O52:P52" si="40">(O15/$S15)/(O8/$S8)</f>
        <v>0.94013623148422165</v>
      </c>
      <c r="P52" s="62">
        <f t="shared" si="40"/>
        <v>0.94585176907183333</v>
      </c>
      <c r="Q52" s="62">
        <f t="shared" si="39"/>
        <v>0.94215080912311644</v>
      </c>
      <c r="R52" s="62">
        <f t="shared" si="39"/>
        <v>0.94524421598056696</v>
      </c>
      <c r="S52" s="45">
        <v>0</v>
      </c>
      <c r="T52" s="63"/>
      <c r="U52" s="50"/>
    </row>
    <row r="53" spans="1:21" x14ac:dyDescent="0.25">
      <c r="A53" s="53">
        <v>11</v>
      </c>
      <c r="B53" s="62">
        <f>(B16/$S16)/(B7/$S7)</f>
        <v>0.93238366460325639</v>
      </c>
      <c r="C53" s="62">
        <f t="shared" ref="C53:R53" si="41">(C16/$S16)/(C7/$S7)</f>
        <v>0.92059314205972897</v>
      </c>
      <c r="D53" s="62">
        <f t="shared" si="41"/>
        <v>0.92305982795722363</v>
      </c>
      <c r="E53" s="62">
        <f t="shared" si="41"/>
        <v>0.97268670042804217</v>
      </c>
      <c r="F53" s="62">
        <f t="shared" si="41"/>
        <v>0.94567928664835399</v>
      </c>
      <c r="G53" s="62">
        <f t="shared" si="41"/>
        <v>0.92911958529715721</v>
      </c>
      <c r="H53" s="62">
        <f t="shared" si="41"/>
        <v>0.92922304201138084</v>
      </c>
      <c r="I53" s="62">
        <f t="shared" si="41"/>
        <v>0.86996880517275588</v>
      </c>
      <c r="J53" s="62">
        <f t="shared" si="41"/>
        <v>0.9416846206685624</v>
      </c>
      <c r="K53" s="62">
        <f t="shared" si="41"/>
        <v>0.95724722899267656</v>
      </c>
      <c r="L53" s="62">
        <f t="shared" si="41"/>
        <v>0.94659374101043392</v>
      </c>
      <c r="M53" s="62">
        <f t="shared" si="41"/>
        <v>0.96967901118738653</v>
      </c>
      <c r="N53" s="62">
        <f t="shared" si="41"/>
        <v>0.98716120489869763</v>
      </c>
      <c r="O53" s="62">
        <f t="shared" ref="O53:P53" si="42">(O16/$S16)/(O7/$S7)</f>
        <v>0.92772174628024007</v>
      </c>
      <c r="P53" s="62">
        <f t="shared" si="42"/>
        <v>0.92636828612194499</v>
      </c>
      <c r="Q53" s="62">
        <f t="shared" si="41"/>
        <v>0.92403044817589608</v>
      </c>
      <c r="R53" s="62">
        <f t="shared" si="41"/>
        <v>0.90835398591181959</v>
      </c>
      <c r="S53" s="45">
        <v>20.95</v>
      </c>
      <c r="T53" s="63"/>
    </row>
    <row r="54" spans="1:21" x14ac:dyDescent="0.25">
      <c r="A54" s="53">
        <v>12</v>
      </c>
      <c r="B54" s="62">
        <f>(B17/$S17)/(B6/$S6)</f>
        <v>0.92000105852021552</v>
      </c>
      <c r="C54" s="62">
        <f t="shared" ref="C54:R54" si="43">(C17/$S17)/(C6/$S6)</f>
        <v>0.88072188867564927</v>
      </c>
      <c r="D54" s="62">
        <f t="shared" si="43"/>
        <v>0.8863699625315512</v>
      </c>
      <c r="E54" s="62">
        <f t="shared" si="43"/>
        <v>0.89282803147531464</v>
      </c>
      <c r="F54" s="62">
        <f t="shared" si="43"/>
        <v>0.91079237818507952</v>
      </c>
      <c r="G54" s="62">
        <f t="shared" si="43"/>
        <v>0.9095685570654769</v>
      </c>
      <c r="H54" s="62">
        <f t="shared" si="43"/>
        <v>0.88389975116056152</v>
      </c>
      <c r="I54" s="62">
        <f t="shared" si="43"/>
        <v>0.83064273278501077</v>
      </c>
      <c r="J54" s="62">
        <f t="shared" si="43"/>
        <v>0.90892820909208272</v>
      </c>
      <c r="K54" s="62">
        <f t="shared" si="43"/>
        <v>0.93459552307652027</v>
      </c>
      <c r="L54" s="62">
        <f t="shared" si="43"/>
        <v>0.90709785314468272</v>
      </c>
      <c r="M54" s="62">
        <f t="shared" si="43"/>
        <v>0.91965119121920813</v>
      </c>
      <c r="N54" s="62">
        <f t="shared" si="43"/>
        <v>0.93461998188479745</v>
      </c>
      <c r="O54" s="62">
        <f t="shared" ref="O54:P54" si="44">(O17/$S17)/(O6/$S6)</f>
        <v>0.89008086830154431</v>
      </c>
      <c r="P54" s="62">
        <f t="shared" si="44"/>
        <v>0.89665991143872792</v>
      </c>
      <c r="Q54" s="62">
        <f t="shared" si="43"/>
        <v>0.88833581496474701</v>
      </c>
      <c r="R54" s="62">
        <f t="shared" si="43"/>
        <v>0.87158736459747455</v>
      </c>
      <c r="S54" s="45">
        <v>12.128716591696397</v>
      </c>
      <c r="T54" s="63"/>
    </row>
    <row r="55" spans="1:21" x14ac:dyDescent="0.25">
      <c r="A55" s="50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50"/>
      <c r="T55" s="50"/>
    </row>
    <row r="56" spans="1:21" x14ac:dyDescent="0.25">
      <c r="A56" s="5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58"/>
      <c r="T56" s="50"/>
    </row>
    <row r="57" spans="1:21" x14ac:dyDescent="0.25">
      <c r="A57" s="58"/>
      <c r="B57" s="68"/>
      <c r="C57" s="68"/>
      <c r="D57" s="68"/>
      <c r="E57" s="68"/>
      <c r="F57" s="69"/>
      <c r="G57" s="69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58"/>
      <c r="T57" s="50"/>
    </row>
    <row r="58" spans="1:21" x14ac:dyDescent="0.25">
      <c r="A58" s="5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58"/>
      <c r="T58" s="50"/>
    </row>
    <row r="59" spans="1:21" x14ac:dyDescent="0.25">
      <c r="A59" s="5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58"/>
      <c r="T59" s="50"/>
    </row>
    <row r="60" spans="1:21" x14ac:dyDescent="0.25">
      <c r="A60" s="5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58"/>
      <c r="T60" s="50"/>
    </row>
    <row r="61" spans="1:21" x14ac:dyDescent="0.25">
      <c r="A61" s="5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58"/>
      <c r="T61" s="50"/>
    </row>
    <row r="62" spans="1:21" x14ac:dyDescent="0.25">
      <c r="A62" s="5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58"/>
      <c r="T62" s="50"/>
    </row>
    <row r="63" spans="1:21" x14ac:dyDescent="0.25">
      <c r="A63" s="5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58"/>
      <c r="T63" s="50"/>
    </row>
    <row r="64" spans="1:21" x14ac:dyDescent="0.25">
      <c r="A64" s="5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58"/>
      <c r="T64" s="50"/>
    </row>
    <row r="65" spans="1:19" x14ac:dyDescent="0.25">
      <c r="A65" s="58"/>
      <c r="B65" s="69"/>
      <c r="C65" s="69"/>
      <c r="D65" s="68"/>
      <c r="E65" s="68"/>
      <c r="F65" s="68"/>
      <c r="G65" s="68"/>
      <c r="H65" s="69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58"/>
    </row>
    <row r="66" spans="1:19" x14ac:dyDescent="0.25">
      <c r="A66" s="58"/>
      <c r="B66" s="68"/>
      <c r="C66" s="69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58"/>
    </row>
    <row r="67" spans="1:19" x14ac:dyDescent="0.25">
      <c r="A67" s="5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58"/>
    </row>
    <row r="68" spans="1:19" x14ac:dyDescent="0.25">
      <c r="A68" s="5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58"/>
    </row>
    <row r="69" spans="1:19" x14ac:dyDescent="0.25">
      <c r="A69" s="5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58"/>
    </row>
    <row r="70" spans="1:19" x14ac:dyDescent="0.25">
      <c r="A70" s="5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58"/>
    </row>
    <row r="71" spans="1:19" x14ac:dyDescent="0.25">
      <c r="A71" s="5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58"/>
    </row>
    <row r="72" spans="1:19" x14ac:dyDescent="0.2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x14ac:dyDescent="0.2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spans="1:19" x14ac:dyDescent="0.25">
      <c r="A74" s="5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1:19" x14ac:dyDescent="0.25">
      <c r="A75" s="5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1:19" x14ac:dyDescent="0.25">
      <c r="A76" s="5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1:19" x14ac:dyDescent="0.25">
      <c r="A77" s="5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1:19" x14ac:dyDescent="0.25">
      <c r="A78" s="5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1:19" x14ac:dyDescent="0.25">
      <c r="A79" s="5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1:19" x14ac:dyDescent="0.25">
      <c r="A80" s="5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1:19" x14ac:dyDescent="0.2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x14ac:dyDescent="0.2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x14ac:dyDescent="0.2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x14ac:dyDescent="0.2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8"/>
    </row>
    <row r="85" spans="1:19" x14ac:dyDescent="0.2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8"/>
    </row>
  </sheetData>
  <sheetProtection algorithmName="SHA-512" hashValue="KZMGZmrqXlS886bgeX8K0ULeqfY9W9dAAMHWlsCHu+SxHjMxE4soKlAf4Fc8op47LwnTObEuXLmCHT9YZxgnwA==" saltValue="WusELgxckvkH0ZMzgsSsvg==" spinCount="100000" sheet="1" objects="1" scenarios="1"/>
  <mergeCells count="12">
    <mergeCell ref="A51:R51"/>
    <mergeCell ref="B23:R23"/>
    <mergeCell ref="A39:S39"/>
    <mergeCell ref="B41:R41"/>
    <mergeCell ref="A43:R43"/>
    <mergeCell ref="A47:R47"/>
    <mergeCell ref="A2:U2"/>
    <mergeCell ref="B4:R4"/>
    <mergeCell ref="S4:S5"/>
    <mergeCell ref="T4:T5"/>
    <mergeCell ref="A21:T21"/>
    <mergeCell ref="B19:N19"/>
  </mergeCells>
  <conditionalFormatting sqref="B25:R27">
    <cfRule type="cellIs" dxfId="5" priority="7" operator="between">
      <formula>-15%</formula>
      <formula>0.15</formula>
    </cfRule>
    <cfRule type="cellIs" dxfId="4" priority="8" operator="notBetween">
      <formula>0.15</formula>
      <formula>0.15</formula>
    </cfRule>
  </conditionalFormatting>
  <conditionalFormatting sqref="B37:R37">
    <cfRule type="cellIs" dxfId="3" priority="6" operator="between">
      <formula>-0.15</formula>
      <formula>15%</formula>
    </cfRule>
  </conditionalFormatting>
  <conditionalFormatting sqref="B44:R46">
    <cfRule type="cellIs" dxfId="2" priority="46" operator="between">
      <formula>$U$44</formula>
      <formula>$X$44</formula>
    </cfRule>
  </conditionalFormatting>
  <conditionalFormatting sqref="B48:R50">
    <cfRule type="cellIs" dxfId="1" priority="47" operator="between">
      <formula>$U$48</formula>
      <formula>$X$48</formula>
    </cfRule>
  </conditionalFormatting>
  <conditionalFormatting sqref="B52:R54">
    <cfRule type="cellIs" dxfId="0" priority="48" operator="between">
      <formula>$U$52</formula>
      <formula>$X$52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 xmlns="08cda046-0f15-45eb-a9d5-77306d3264cd">2018</Jaar>
    <Ringtest xmlns="eba2475f-4c5c-418a-90c2-2b36802fc485">LABS</Ringtest>
    <DEEL xmlns="08cda046-0f15-45eb-a9d5-77306d3264cd">Deel 3</DEEL>
    <Publicatiedatum xmlns="dda9e79c-c62e-445e-b991-197574827cb3">2021-05-25T07:56:32+00:00</Publicatiedatum>
    <Distributie_x0020_datum xmlns="eba2475f-4c5c-418a-90c2-2b36802fc485">25 januari 2012</Distributie_x0020_datum>
    <PublicURL xmlns="08cda046-0f15-45eb-a9d5-77306d3264cd">https://reflabos.vito.be/ree/LABS_2018-4_Deel3.xlsx</PublicURL>
  </documentManagement>
</p:properties>
</file>

<file path=customXml/itemProps1.xml><?xml version="1.0" encoding="utf-8"?>
<ds:datastoreItem xmlns:ds="http://schemas.openxmlformats.org/officeDocument/2006/customXml" ds:itemID="{89F1D0DF-F4BC-4F51-B6EC-EF91657E33FB}"/>
</file>

<file path=customXml/itemProps2.xml><?xml version="1.0" encoding="utf-8"?>
<ds:datastoreItem xmlns:ds="http://schemas.openxmlformats.org/officeDocument/2006/customXml" ds:itemID="{4C1940B8-65F8-4D89-9780-44D81AD8D6F5}"/>
</file>

<file path=customXml/itemProps3.xml><?xml version="1.0" encoding="utf-8"?>
<ds:datastoreItem xmlns:ds="http://schemas.openxmlformats.org/officeDocument/2006/customXml" ds:itemID="{78A9918E-4F30-4C84-A149-78BB7C4245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TOC stap 1</vt:lpstr>
      <vt:lpstr>TOC stap 2</vt:lpstr>
      <vt:lpstr>TOC stap 3</vt:lpstr>
      <vt:lpstr>TOC stap 13</vt:lpstr>
      <vt:lpstr>RRF</vt:lpstr>
      <vt:lpstr>'TOC stap 1'!Print_Area</vt:lpstr>
      <vt:lpstr>'TOC stap 13'!Print_Area</vt:lpstr>
      <vt:lpstr>'TOC stap 2'!Print_Area</vt:lpstr>
      <vt:lpstr>'TOC stap 3'!Print_Area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2018-4</dc:title>
  <dc:creator>BAEYENSB</dc:creator>
  <cp:lastModifiedBy>Baeyens Bart</cp:lastModifiedBy>
  <cp:lastPrinted>2013-08-28T07:21:24Z</cp:lastPrinted>
  <dcterms:created xsi:type="dcterms:W3CDTF">2010-09-21T12:11:22Z</dcterms:created>
  <dcterms:modified xsi:type="dcterms:W3CDTF">2018-12-11T09:45:55Z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8200</vt:r8>
  </property>
  <property fmtid="{D5CDD505-2E9C-101B-9397-08002B2CF9AE}" pid="4" name="DEEL">
    <vt:lpwstr>Deel 3</vt:lpwstr>
  </property>
</Properties>
</file>