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25.xml" ContentType="application/vnd.openxmlformats-officedocument.drawingml.chart+xml"/>
  <Override PartName="/xl/drawings/drawing25.xml" ContentType="application/vnd.openxmlformats-officedocument.drawing+xml"/>
  <Override PartName="/xl/charts/chart24.xml" ContentType="application/vnd.openxmlformats-officedocument.drawingml.chart+xml"/>
  <Override PartName="/xl/charts/chart19.xml" ContentType="application/vnd.openxmlformats-officedocument.drawingml.chart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charts/chart17.xml" ContentType="application/vnd.openxmlformats-officedocument.drawingml.chart+xml"/>
  <Override PartName="/xl/drawings/drawing17.xml" ContentType="application/vnd.openxmlformats-officedocument.drawing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drawings/drawing24.xml" ContentType="application/vnd.openxmlformats-officedocument.drawing+xml"/>
  <Override PartName="/xl/charts/chart23.xml" ContentType="application/vnd.openxmlformats-officedocument.drawingml.chart+xml"/>
  <Override PartName="/xl/drawings/drawing23.xml" ContentType="application/vnd.openxmlformats-officedocument.drawing+xml"/>
  <Override PartName="/xl/charts/chart22.xml" ContentType="application/vnd.openxmlformats-officedocument.drawingml.chart+xml"/>
  <Override PartName="/xl/drawings/drawing22.xml" ContentType="application/vnd.openxmlformats-officedocument.drawing+xml"/>
  <Override PartName="/xl/charts/chart21.xml" ContentType="application/vnd.openxmlformats-officedocument.drawingml.chart+xml"/>
  <Override PartName="/xl/charts/chart16.xml" ContentType="application/vnd.openxmlformats-officedocument.drawingml.chart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5.xml" ContentType="application/vnd.openxmlformats-officedocument.spreadsheetml.workshee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6.xml" ContentType="application/vnd.openxmlformats-officedocument.drawingml.chart+xml"/>
  <Override PartName="/xl/drawings/drawing16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chart11.xml" ContentType="application/vnd.openxmlformats-officedocument.drawingml.chart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Dienst_REE\Ringtesten\E0003 (L15W4) ringtesten LNElucht (LABS)\LABS2018\LABS\5. Rapportering\Eindrapport\bijlagen\Deel 3 - per ringtestparameter\"/>
    </mc:Choice>
  </mc:AlternateContent>
  <xr:revisionPtr revIDLastSave="0" documentId="10_ncr:100000_{B41BA956-7632-44AF-97BE-3CDB6CDC52CF}" xr6:coauthVersionLast="31" xr6:coauthVersionMax="31" xr10:uidLastSave="{00000000-0000-0000-0000-000000000000}"/>
  <bookViews>
    <workbookView xWindow="210" yWindow="165" windowWidth="21105" windowHeight="9915" tabRatio="981" xr2:uid="{00000000-000D-0000-FFFF-FFFF00000000}"/>
  </bookViews>
  <sheets>
    <sheet name="CO stap 6" sheetId="34" r:id="rId1"/>
    <sheet name="CO stap 7" sheetId="54" r:id="rId2"/>
    <sheet name="CO stap 9" sheetId="33" r:id="rId3"/>
    <sheet name="SO2 stap 1" sheetId="37" r:id="rId4"/>
    <sheet name="SO2 stap 2" sheetId="36" r:id="rId5"/>
    <sheet name="SO2 stap 4" sheetId="30" r:id="rId6"/>
    <sheet name="SO2 stap 6" sheetId="56" r:id="rId7"/>
    <sheet name="SO2 stap 7" sheetId="38" r:id="rId8"/>
    <sheet name="NOx stap 3" sheetId="41" r:id="rId9"/>
    <sheet name="NOx stap 4" sheetId="40" r:id="rId10"/>
    <sheet name="NOx stap 5" sheetId="39" r:id="rId11"/>
    <sheet name="NOx stap 6" sheetId="29" r:id="rId12"/>
    <sheet name="NOx stap 7" sheetId="55" r:id="rId13"/>
    <sheet name="NOx stap 8" sheetId="31" r:id="rId14"/>
    <sheet name="O2 stap 1" sheetId="32" r:id="rId15"/>
    <sheet name="O2 stap 2" sheetId="44" r:id="rId16"/>
    <sheet name="O2 stap 3" sheetId="45" r:id="rId17"/>
    <sheet name="O2 stap 4" sheetId="52" r:id="rId18"/>
    <sheet name="O2 stap 5" sheetId="57" r:id="rId19"/>
    <sheet name="O2 stap 6" sheetId="53" r:id="rId20"/>
    <sheet name="O2 stap 7" sheetId="47" r:id="rId21"/>
    <sheet name="O2 stap 8" sheetId="48" r:id="rId22"/>
    <sheet name="O2 stap 9" sheetId="58" r:id="rId23"/>
    <sheet name="CO2 stap 6" sheetId="50" r:id="rId24"/>
    <sheet name="CO2 stap 7 " sheetId="51" r:id="rId25"/>
  </sheets>
  <definedNames>
    <definedName name="_xlnm.Print_Area" localSheetId="0">'CO stap 6'!$A$1:$W$20</definedName>
    <definedName name="_xlnm.Print_Area" localSheetId="1">'CO stap 7'!$A$1:$W$20</definedName>
    <definedName name="_xlnm.Print_Area" localSheetId="2">'CO stap 9'!$A$1:$W$21</definedName>
    <definedName name="_xlnm.Print_Area" localSheetId="23">'CO2 stap 6'!$A$1:$W$20</definedName>
    <definedName name="_xlnm.Print_Area" localSheetId="24">'CO2 stap 7 '!$A$1:$W$20</definedName>
    <definedName name="_xlnm.Print_Area" localSheetId="8">'NOx stap 3'!$A$1:$W$20</definedName>
    <definedName name="_xlnm.Print_Area" localSheetId="9">'NOx stap 4'!$A$1:$W$20</definedName>
    <definedName name="_xlnm.Print_Area" localSheetId="10">'NOx stap 5'!$A$1:$W$20</definedName>
    <definedName name="_xlnm.Print_Area" localSheetId="11">'NOx stap 6'!$A$1:$W$20</definedName>
    <definedName name="_xlnm.Print_Area" localSheetId="12">'NOx stap 7'!$A$1:$W$20</definedName>
    <definedName name="_xlnm.Print_Area" localSheetId="13">'NOx stap 8'!$A$1:$W$20</definedName>
    <definedName name="_xlnm.Print_Area" localSheetId="14">'O2 stap 1'!$A$1:$W$21</definedName>
    <definedName name="_xlnm.Print_Area" localSheetId="15">'O2 stap 2'!$A$1:$W$21</definedName>
    <definedName name="_xlnm.Print_Area" localSheetId="16">'O2 stap 3'!$A$1:$W$21</definedName>
    <definedName name="_xlnm.Print_Area" localSheetId="17">'O2 stap 4'!$A$1:$W$21</definedName>
    <definedName name="_xlnm.Print_Area" localSheetId="18">'O2 stap 5'!$A$1:$W$21</definedName>
    <definedName name="_xlnm.Print_Area" localSheetId="19">'O2 stap 6'!$A$1:$W$21</definedName>
    <definedName name="_xlnm.Print_Area" localSheetId="20">'O2 stap 7'!$A$1:$W$21</definedName>
    <definedName name="_xlnm.Print_Area" localSheetId="21">'O2 stap 8'!$A$1:$W$21</definedName>
    <definedName name="_xlnm.Print_Area" localSheetId="22">'O2 stap 9'!$A$1:$W$21</definedName>
    <definedName name="_xlnm.Print_Area" localSheetId="3">'SO2 stap 1'!$A$1:$W$20</definedName>
    <definedName name="_xlnm.Print_Area" localSheetId="4">'SO2 stap 2'!$A$1:$W$20</definedName>
    <definedName name="_xlnm.Print_Area" localSheetId="5">'SO2 stap 4'!$A$1:$W$20</definedName>
    <definedName name="_xlnm.Print_Area" localSheetId="6">'SO2 stap 6'!$A$1:$W$20</definedName>
    <definedName name="_xlnm.Print_Area" localSheetId="7">'SO2 stap 7'!$A$1:$W$20</definedName>
  </definedNames>
  <calcPr calcId="179017"/>
</workbook>
</file>

<file path=xl/calcChain.xml><?xml version="1.0" encoding="utf-8"?>
<calcChain xmlns="http://schemas.openxmlformats.org/spreadsheetml/2006/main">
  <c r="I27" i="54" l="1"/>
  <c r="I28" i="54"/>
  <c r="I27" i="33"/>
  <c r="I28" i="33"/>
  <c r="I27" i="37"/>
  <c r="I28" i="37"/>
  <c r="I27" i="36"/>
  <c r="I28" i="36"/>
  <c r="I27" i="30"/>
  <c r="I28" i="30"/>
  <c r="I27" i="56"/>
  <c r="I28" i="56"/>
  <c r="I27" i="38"/>
  <c r="I28" i="38"/>
  <c r="I27" i="41"/>
  <c r="I28" i="41"/>
  <c r="I27" i="40"/>
  <c r="I28" i="40"/>
  <c r="I27" i="39"/>
  <c r="I28" i="39"/>
  <c r="I27" i="29"/>
  <c r="I28" i="29"/>
  <c r="I27" i="55"/>
  <c r="I28" i="55"/>
  <c r="I27" i="31"/>
  <c r="I28" i="31"/>
  <c r="H27" i="32"/>
  <c r="I27" i="32"/>
  <c r="H28" i="32"/>
  <c r="I28" i="32"/>
  <c r="H27" i="44"/>
  <c r="I27" i="44"/>
  <c r="H28" i="44"/>
  <c r="I28" i="44"/>
  <c r="H27" i="45"/>
  <c r="I27" i="45"/>
  <c r="H28" i="45"/>
  <c r="I28" i="45"/>
  <c r="H27" i="52"/>
  <c r="I27" i="52"/>
  <c r="H28" i="52"/>
  <c r="I28" i="52"/>
  <c r="H27" i="57"/>
  <c r="I27" i="57"/>
  <c r="H28" i="57"/>
  <c r="I28" i="57"/>
  <c r="H27" i="53"/>
  <c r="I27" i="53"/>
  <c r="H28" i="53"/>
  <c r="I28" i="53"/>
  <c r="H27" i="47"/>
  <c r="I27" i="47"/>
  <c r="H28" i="47"/>
  <c r="I28" i="47"/>
  <c r="H27" i="48"/>
  <c r="I27" i="48"/>
  <c r="H28" i="48"/>
  <c r="I28" i="48"/>
  <c r="H27" i="58"/>
  <c r="I27" i="58"/>
  <c r="H28" i="58"/>
  <c r="I28" i="58"/>
  <c r="I27" i="50"/>
  <c r="I28" i="50"/>
  <c r="I27" i="51"/>
  <c r="I28" i="51"/>
  <c r="I27" i="34"/>
  <c r="I28" i="34"/>
  <c r="F11" i="30" l="1"/>
  <c r="H11" i="30"/>
  <c r="I11" i="30"/>
  <c r="F11" i="34"/>
  <c r="H11" i="34" s="1"/>
  <c r="I11" i="34"/>
  <c r="F27" i="34"/>
  <c r="H27" i="34" s="1"/>
  <c r="F28" i="34"/>
  <c r="H28" i="34" s="1"/>
  <c r="F27" i="33"/>
  <c r="H27" i="33" s="1"/>
  <c r="F28" i="33"/>
  <c r="H28" i="33" s="1"/>
  <c r="F27" i="37"/>
  <c r="H27" i="37" s="1"/>
  <c r="F28" i="37"/>
  <c r="H28" i="37" s="1"/>
  <c r="F27" i="36"/>
  <c r="H27" i="36" s="1"/>
  <c r="F28" i="36"/>
  <c r="H28" i="36" s="1"/>
  <c r="F27" i="30"/>
  <c r="H27" i="30" s="1"/>
  <c r="F28" i="30"/>
  <c r="H28" i="30" s="1"/>
  <c r="F27" i="56"/>
  <c r="H27" i="56" s="1"/>
  <c r="F28" i="56"/>
  <c r="H28" i="56" s="1"/>
  <c r="F27" i="38"/>
  <c r="H27" i="38" s="1"/>
  <c r="F28" i="38"/>
  <c r="H28" i="38" s="1"/>
  <c r="F27" i="41"/>
  <c r="H27" i="41" s="1"/>
  <c r="F28" i="41"/>
  <c r="H28" i="41" s="1"/>
  <c r="F27" i="40"/>
  <c r="H27" i="40" s="1"/>
  <c r="F28" i="40"/>
  <c r="H28" i="40" s="1"/>
  <c r="F27" i="39"/>
  <c r="H27" i="39" s="1"/>
  <c r="F28" i="39"/>
  <c r="H28" i="39" s="1"/>
  <c r="F27" i="29"/>
  <c r="H27" i="29" s="1"/>
  <c r="F28" i="29"/>
  <c r="H28" i="29" s="1"/>
  <c r="F27" i="55"/>
  <c r="H27" i="55" s="1"/>
  <c r="F28" i="55"/>
  <c r="H28" i="55" s="1"/>
  <c r="F27" i="31"/>
  <c r="H27" i="31" s="1"/>
  <c r="F28" i="31"/>
  <c r="H28" i="31" s="1"/>
  <c r="F27" i="32"/>
  <c r="F28" i="32"/>
  <c r="F27" i="44"/>
  <c r="F28" i="44"/>
  <c r="F27" i="45"/>
  <c r="F28" i="45"/>
  <c r="F27" i="52"/>
  <c r="F28" i="52"/>
  <c r="F27" i="57"/>
  <c r="F28" i="57"/>
  <c r="F27" i="53"/>
  <c r="F28" i="53"/>
  <c r="F27" i="47"/>
  <c r="F28" i="47"/>
  <c r="F27" i="48"/>
  <c r="F28" i="48"/>
  <c r="F27" i="58"/>
  <c r="F28" i="58"/>
  <c r="F27" i="50"/>
  <c r="H27" i="50" s="1"/>
  <c r="F28" i="50"/>
  <c r="H28" i="50" s="1"/>
  <c r="F27" i="51"/>
  <c r="H27" i="51" s="1"/>
  <c r="F28" i="51"/>
  <c r="H28" i="51" s="1"/>
  <c r="F27" i="54"/>
  <c r="H27" i="54" s="1"/>
  <c r="F28" i="54"/>
  <c r="H28" i="54" s="1"/>
  <c r="I26" i="58" l="1"/>
  <c r="F26" i="58"/>
  <c r="H26" i="58" s="1"/>
  <c r="I25" i="58"/>
  <c r="F25" i="58"/>
  <c r="H25" i="58" s="1"/>
  <c r="I24" i="58"/>
  <c r="F24" i="58"/>
  <c r="H24" i="58" s="1"/>
  <c r="I23" i="58"/>
  <c r="F23" i="58"/>
  <c r="H23" i="58" s="1"/>
  <c r="I22" i="58"/>
  <c r="F22" i="58"/>
  <c r="H22" i="58" s="1"/>
  <c r="I21" i="58"/>
  <c r="F21" i="58"/>
  <c r="H21" i="58" s="1"/>
  <c r="I20" i="58"/>
  <c r="F20" i="58"/>
  <c r="H20" i="58" s="1"/>
  <c r="I19" i="58"/>
  <c r="F19" i="58"/>
  <c r="H19" i="58" s="1"/>
  <c r="I18" i="58"/>
  <c r="F18" i="58"/>
  <c r="H18" i="58" s="1"/>
  <c r="I17" i="58"/>
  <c r="F17" i="58"/>
  <c r="H17" i="58" s="1"/>
  <c r="I16" i="58"/>
  <c r="F16" i="58"/>
  <c r="H16" i="58" s="1"/>
  <c r="I15" i="58"/>
  <c r="F15" i="58"/>
  <c r="H15" i="58" s="1"/>
  <c r="I14" i="58"/>
  <c r="F14" i="58"/>
  <c r="H14" i="58" s="1"/>
  <c r="I13" i="58"/>
  <c r="F13" i="58"/>
  <c r="H13" i="58" s="1"/>
  <c r="I12" i="58"/>
  <c r="F12" i="58"/>
  <c r="H12" i="58" s="1"/>
  <c r="I11" i="58"/>
  <c r="F11" i="58"/>
  <c r="H11" i="58" s="1"/>
  <c r="D5" i="58"/>
  <c r="I26" i="57"/>
  <c r="F26" i="57"/>
  <c r="H26" i="57" s="1"/>
  <c r="I25" i="57"/>
  <c r="F25" i="57"/>
  <c r="H25" i="57" s="1"/>
  <c r="I24" i="57"/>
  <c r="F24" i="57"/>
  <c r="H24" i="57" s="1"/>
  <c r="I23" i="57"/>
  <c r="F23" i="57"/>
  <c r="H23" i="57" s="1"/>
  <c r="I22" i="57"/>
  <c r="F22" i="57"/>
  <c r="H22" i="57" s="1"/>
  <c r="I21" i="57"/>
  <c r="F21" i="57"/>
  <c r="H21" i="57" s="1"/>
  <c r="I20" i="57"/>
  <c r="F20" i="57"/>
  <c r="H20" i="57" s="1"/>
  <c r="I19" i="57"/>
  <c r="F19" i="57"/>
  <c r="H19" i="57" s="1"/>
  <c r="I18" i="57"/>
  <c r="F18" i="57"/>
  <c r="H18" i="57" s="1"/>
  <c r="I17" i="57"/>
  <c r="F17" i="57"/>
  <c r="H17" i="57" s="1"/>
  <c r="I16" i="57"/>
  <c r="F16" i="57"/>
  <c r="H16" i="57" s="1"/>
  <c r="I15" i="57"/>
  <c r="F15" i="57"/>
  <c r="H15" i="57" s="1"/>
  <c r="I14" i="57"/>
  <c r="F14" i="57"/>
  <c r="H14" i="57" s="1"/>
  <c r="I13" i="57"/>
  <c r="F13" i="57"/>
  <c r="H13" i="57" s="1"/>
  <c r="I12" i="57"/>
  <c r="F12" i="57"/>
  <c r="H12" i="57" s="1"/>
  <c r="I11" i="57"/>
  <c r="H11" i="57"/>
  <c r="F11" i="57"/>
  <c r="D5" i="57"/>
  <c r="F25" i="56" l="1"/>
  <c r="H25" i="56" s="1"/>
  <c r="I25" i="56"/>
  <c r="F26" i="56"/>
  <c r="H26" i="56" s="1"/>
  <c r="I26" i="56"/>
  <c r="F25" i="37"/>
  <c r="H25" i="37" s="1"/>
  <c r="I25" i="37"/>
  <c r="F26" i="37"/>
  <c r="H26" i="37" s="1"/>
  <c r="I26" i="37"/>
  <c r="F25" i="38"/>
  <c r="H25" i="38" s="1"/>
  <c r="I25" i="38"/>
  <c r="F26" i="38"/>
  <c r="H26" i="38" s="1"/>
  <c r="I26" i="38"/>
  <c r="F25" i="36"/>
  <c r="H25" i="36" s="1"/>
  <c r="I25" i="36"/>
  <c r="F26" i="36"/>
  <c r="H26" i="36" s="1"/>
  <c r="I26" i="36"/>
  <c r="F25" i="30"/>
  <c r="H25" i="30" s="1"/>
  <c r="I25" i="30"/>
  <c r="F26" i="30"/>
  <c r="H26" i="30" s="1"/>
  <c r="I26" i="30"/>
  <c r="I12" i="34"/>
  <c r="F12" i="34"/>
  <c r="H12" i="34" s="1"/>
  <c r="I26" i="34"/>
  <c r="F26" i="34"/>
  <c r="H26" i="34" s="1"/>
  <c r="I25" i="34"/>
  <c r="F25" i="34"/>
  <c r="H25" i="34" s="1"/>
  <c r="I26" i="54"/>
  <c r="F26" i="54"/>
  <c r="H26" i="54" s="1"/>
  <c r="I25" i="54"/>
  <c r="F25" i="54"/>
  <c r="H25" i="54" s="1"/>
  <c r="I26" i="29"/>
  <c r="F26" i="29"/>
  <c r="H26" i="29" s="1"/>
  <c r="I25" i="29"/>
  <c r="F25" i="29"/>
  <c r="H25" i="29" s="1"/>
  <c r="I26" i="40"/>
  <c r="F26" i="40"/>
  <c r="H26" i="40" s="1"/>
  <c r="I25" i="40"/>
  <c r="F25" i="40"/>
  <c r="H25" i="40" s="1"/>
  <c r="I26" i="39"/>
  <c r="F26" i="39"/>
  <c r="H26" i="39" s="1"/>
  <c r="I25" i="39"/>
  <c r="F25" i="39"/>
  <c r="H25" i="39" s="1"/>
  <c r="I26" i="41"/>
  <c r="F26" i="41"/>
  <c r="H26" i="41" s="1"/>
  <c r="I25" i="41"/>
  <c r="F25" i="41"/>
  <c r="H25" i="41" s="1"/>
  <c r="I26" i="55"/>
  <c r="F26" i="55"/>
  <c r="H26" i="55" s="1"/>
  <c r="I25" i="55"/>
  <c r="F25" i="55"/>
  <c r="H25" i="55" s="1"/>
  <c r="I26" i="31"/>
  <c r="F26" i="31"/>
  <c r="H26" i="31" s="1"/>
  <c r="I25" i="31"/>
  <c r="F25" i="31"/>
  <c r="H25" i="31" s="1"/>
  <c r="I26" i="33"/>
  <c r="F26" i="33"/>
  <c r="H26" i="33" s="1"/>
  <c r="I25" i="33"/>
  <c r="F25" i="33"/>
  <c r="H25" i="33" s="1"/>
  <c r="F12" i="50"/>
  <c r="H12" i="50" s="1"/>
  <c r="I12" i="50"/>
  <c r="F13" i="50"/>
  <c r="H13" i="50" s="1"/>
  <c r="I13" i="50"/>
  <c r="F14" i="50"/>
  <c r="H14" i="50" s="1"/>
  <c r="I14" i="50"/>
  <c r="F15" i="50"/>
  <c r="H15" i="50" s="1"/>
  <c r="I15" i="50"/>
  <c r="F16" i="50"/>
  <c r="H16" i="50" s="1"/>
  <c r="I16" i="50"/>
  <c r="F17" i="50"/>
  <c r="H17" i="50" s="1"/>
  <c r="I17" i="50"/>
  <c r="F18" i="50"/>
  <c r="H18" i="50" s="1"/>
  <c r="I18" i="50"/>
  <c r="F19" i="50"/>
  <c r="H19" i="50" s="1"/>
  <c r="I19" i="50"/>
  <c r="F20" i="50"/>
  <c r="H20" i="50" s="1"/>
  <c r="I20" i="50"/>
  <c r="F21" i="50"/>
  <c r="H21" i="50" s="1"/>
  <c r="I21" i="50"/>
  <c r="F22" i="50"/>
  <c r="H22" i="50" s="1"/>
  <c r="I22" i="50"/>
  <c r="F23" i="50"/>
  <c r="H23" i="50" s="1"/>
  <c r="I23" i="50"/>
  <c r="F24" i="50"/>
  <c r="H24" i="50" s="1"/>
  <c r="I24" i="50"/>
  <c r="F25" i="50"/>
  <c r="H25" i="50" s="1"/>
  <c r="I25" i="50"/>
  <c r="F26" i="50"/>
  <c r="H26" i="50" s="1"/>
  <c r="I26" i="50"/>
  <c r="F25" i="51"/>
  <c r="H25" i="51" s="1"/>
  <c r="I25" i="51"/>
  <c r="F26" i="51"/>
  <c r="H26" i="51" s="1"/>
  <c r="I26" i="51"/>
  <c r="F26" i="48"/>
  <c r="H26" i="48" s="1"/>
  <c r="I26" i="48"/>
  <c r="F26" i="47"/>
  <c r="H26" i="47" s="1"/>
  <c r="I26" i="47"/>
  <c r="F26" i="53"/>
  <c r="H26" i="53" s="1"/>
  <c r="I26" i="53"/>
  <c r="F26" i="52"/>
  <c r="H26" i="52" s="1"/>
  <c r="I26" i="52"/>
  <c r="F26" i="45"/>
  <c r="H26" i="45" s="1"/>
  <c r="I26" i="45"/>
  <c r="F26" i="44"/>
  <c r="H26" i="44" s="1"/>
  <c r="I26" i="44"/>
  <c r="I26" i="32"/>
  <c r="F12" i="32"/>
  <c r="F13" i="32"/>
  <c r="F14" i="32"/>
  <c r="F15" i="32"/>
  <c r="F16" i="32"/>
  <c r="F17" i="32"/>
  <c r="F18" i="32"/>
  <c r="F19" i="32"/>
  <c r="F20" i="32"/>
  <c r="F21" i="32"/>
  <c r="F22" i="32"/>
  <c r="F23" i="32"/>
  <c r="F24" i="32"/>
  <c r="F25" i="32"/>
  <c r="F26" i="32"/>
  <c r="H26" i="32" s="1"/>
  <c r="F11" i="51" l="1"/>
  <c r="H11" i="51" s="1"/>
  <c r="I11" i="51"/>
  <c r="F11" i="41"/>
  <c r="H11" i="41" s="1"/>
  <c r="I11" i="41"/>
  <c r="F11" i="29"/>
  <c r="H11" i="29" s="1"/>
  <c r="I11" i="29"/>
  <c r="F11" i="40"/>
  <c r="H11" i="40" s="1"/>
  <c r="I11" i="40"/>
  <c r="F11" i="31" l="1"/>
  <c r="H11" i="31" s="1"/>
  <c r="I11" i="31"/>
  <c r="F11" i="37"/>
  <c r="H11" i="37" s="1"/>
  <c r="I11" i="37"/>
  <c r="F11" i="38"/>
  <c r="H11" i="38" s="1"/>
  <c r="I11" i="38"/>
  <c r="F11" i="33"/>
  <c r="H11" i="33" s="1"/>
  <c r="I11" i="33"/>
  <c r="I24" i="56"/>
  <c r="F24" i="56"/>
  <c r="H24" i="56" s="1"/>
  <c r="I23" i="56"/>
  <c r="F23" i="56"/>
  <c r="H23" i="56" s="1"/>
  <c r="I22" i="56"/>
  <c r="F22" i="56"/>
  <c r="H22" i="56" s="1"/>
  <c r="I21" i="56"/>
  <c r="F21" i="56"/>
  <c r="H21" i="56" s="1"/>
  <c r="I20" i="56"/>
  <c r="I19" i="56"/>
  <c r="F19" i="56"/>
  <c r="H19" i="56" s="1"/>
  <c r="I18" i="56"/>
  <c r="F18" i="56"/>
  <c r="H18" i="56" s="1"/>
  <c r="I17" i="56"/>
  <c r="F17" i="56"/>
  <c r="H17" i="56" s="1"/>
  <c r="I16" i="56"/>
  <c r="F16" i="56"/>
  <c r="H16" i="56" s="1"/>
  <c r="I15" i="56"/>
  <c r="F15" i="56"/>
  <c r="H15" i="56" s="1"/>
  <c r="I14" i="56"/>
  <c r="F14" i="56"/>
  <c r="H14" i="56" s="1"/>
  <c r="I13" i="56"/>
  <c r="F13" i="56"/>
  <c r="H13" i="56" s="1"/>
  <c r="I12" i="56"/>
  <c r="F12" i="56"/>
  <c r="H12" i="56" s="1"/>
  <c r="I11" i="56"/>
  <c r="F11" i="56"/>
  <c r="D5" i="56"/>
  <c r="H11" i="56" l="1"/>
  <c r="F21" i="37" l="1"/>
  <c r="H21" i="37" s="1"/>
  <c r="F22" i="37"/>
  <c r="H22" i="37" s="1"/>
  <c r="F21" i="38"/>
  <c r="F22" i="38"/>
  <c r="F23" i="38"/>
  <c r="F24" i="38"/>
  <c r="H24" i="38" s="1"/>
  <c r="F21" i="36"/>
  <c r="F21" i="30"/>
  <c r="F22" i="40"/>
  <c r="H22" i="40" s="1"/>
  <c r="I22" i="40"/>
  <c r="F19" i="40"/>
  <c r="H19" i="40" s="1"/>
  <c r="I19" i="40"/>
  <c r="F16" i="40"/>
  <c r="H16" i="40" s="1"/>
  <c r="I16" i="40"/>
  <c r="F17" i="40"/>
  <c r="H17" i="40" s="1"/>
  <c r="I17" i="40"/>
  <c r="F12" i="40"/>
  <c r="I12" i="40"/>
  <c r="I24" i="51"/>
  <c r="I25" i="48"/>
  <c r="I25" i="47"/>
  <c r="I25" i="53"/>
  <c r="I25" i="52"/>
  <c r="I25" i="45"/>
  <c r="I25" i="32"/>
  <c r="I25" i="44"/>
  <c r="F24" i="31"/>
  <c r="H24" i="31" s="1"/>
  <c r="I24" i="31"/>
  <c r="F24" i="55"/>
  <c r="H24" i="55" s="1"/>
  <c r="I24" i="55"/>
  <c r="F24" i="41"/>
  <c r="H24" i="41" s="1"/>
  <c r="I24" i="41"/>
  <c r="F24" i="39"/>
  <c r="H24" i="39" s="1"/>
  <c r="I24" i="39"/>
  <c r="F24" i="40"/>
  <c r="H24" i="40" s="1"/>
  <c r="I24" i="40"/>
  <c r="F24" i="37"/>
  <c r="H24" i="37" s="1"/>
  <c r="I24" i="37"/>
  <c r="I24" i="38"/>
  <c r="F24" i="36"/>
  <c r="H24" i="36" s="1"/>
  <c r="I24" i="36"/>
  <c r="F24" i="30"/>
  <c r="H24" i="30" s="1"/>
  <c r="I24" i="30"/>
  <c r="F24" i="54"/>
  <c r="H24" i="54" s="1"/>
  <c r="I24" i="54"/>
  <c r="F24" i="29"/>
  <c r="H24" i="29" s="1"/>
  <c r="I24" i="29"/>
  <c r="F24" i="34"/>
  <c r="H24" i="34" s="1"/>
  <c r="I24" i="34"/>
  <c r="I24" i="33"/>
  <c r="F12" i="33"/>
  <c r="F13" i="33"/>
  <c r="F14" i="33"/>
  <c r="F15" i="33"/>
  <c r="F16" i="33"/>
  <c r="F17" i="33"/>
  <c r="F18" i="33"/>
  <c r="F19" i="33"/>
  <c r="F20" i="33"/>
  <c r="F21" i="33"/>
  <c r="F22" i="33"/>
  <c r="F23" i="33"/>
  <c r="F24" i="33"/>
  <c r="H24" i="33" s="1"/>
  <c r="D5" i="50"/>
  <c r="F24" i="51"/>
  <c r="H24" i="51" s="1"/>
  <c r="F25" i="44"/>
  <c r="H25" i="44" s="1"/>
  <c r="F25" i="45"/>
  <c r="H25" i="45" s="1"/>
  <c r="F25" i="52"/>
  <c r="H25" i="52" s="1"/>
  <c r="F25" i="53"/>
  <c r="H25" i="53" s="1"/>
  <c r="F25" i="47"/>
  <c r="H25" i="47" s="1"/>
  <c r="F25" i="48"/>
  <c r="H25" i="48" s="1"/>
  <c r="H25" i="32"/>
  <c r="F11" i="55"/>
  <c r="I11" i="55"/>
  <c r="I23" i="55"/>
  <c r="F23" i="55"/>
  <c r="H23" i="55" s="1"/>
  <c r="I22" i="55"/>
  <c r="F22" i="55"/>
  <c r="H22" i="55" s="1"/>
  <c r="I21" i="55"/>
  <c r="F21" i="55"/>
  <c r="H21" i="55" s="1"/>
  <c r="I20" i="55"/>
  <c r="I19" i="55"/>
  <c r="F19" i="55"/>
  <c r="H19" i="55" s="1"/>
  <c r="I18" i="55"/>
  <c r="F18" i="55"/>
  <c r="H18" i="55" s="1"/>
  <c r="I17" i="55"/>
  <c r="F17" i="55"/>
  <c r="H17" i="55" s="1"/>
  <c r="I16" i="55"/>
  <c r="F16" i="55"/>
  <c r="H16" i="55" s="1"/>
  <c r="I15" i="55"/>
  <c r="F15" i="55"/>
  <c r="H15" i="55" s="1"/>
  <c r="I14" i="55"/>
  <c r="F14" i="55"/>
  <c r="H14" i="55" s="1"/>
  <c r="I13" i="55"/>
  <c r="F13" i="55"/>
  <c r="H13" i="55" s="1"/>
  <c r="I12" i="55"/>
  <c r="F12" i="55"/>
  <c r="H12" i="55" s="1"/>
  <c r="D5" i="55"/>
  <c r="H12" i="40" l="1"/>
  <c r="H11" i="55"/>
  <c r="F23" i="51"/>
  <c r="F12" i="37"/>
  <c r="F13" i="37"/>
  <c r="F14" i="37"/>
  <c r="F15" i="37"/>
  <c r="F16" i="37"/>
  <c r="F17" i="37"/>
  <c r="F18" i="37"/>
  <c r="F19" i="37"/>
  <c r="F23" i="37"/>
  <c r="H23" i="37" s="1"/>
  <c r="F12" i="38"/>
  <c r="F13" i="38"/>
  <c r="F14" i="38"/>
  <c r="F15" i="38"/>
  <c r="F16" i="38"/>
  <c r="F17" i="38"/>
  <c r="F18" i="38"/>
  <c r="F19" i="38"/>
  <c r="I11" i="50" l="1"/>
  <c r="D5" i="33"/>
  <c r="I11" i="53" l="1"/>
  <c r="I11" i="47"/>
  <c r="I11" i="48"/>
  <c r="I11" i="52"/>
  <c r="F11" i="45"/>
  <c r="H11" i="45" s="1"/>
  <c r="I11" i="45"/>
  <c r="F12" i="45"/>
  <c r="H12" i="45" s="1"/>
  <c r="I12" i="45"/>
  <c r="F13" i="45"/>
  <c r="H13" i="45" s="1"/>
  <c r="I13" i="45"/>
  <c r="F14" i="45"/>
  <c r="H14" i="45" s="1"/>
  <c r="I14" i="45"/>
  <c r="F15" i="45"/>
  <c r="H15" i="45" s="1"/>
  <c r="I15" i="45"/>
  <c r="F16" i="45"/>
  <c r="H16" i="45" s="1"/>
  <c r="I16" i="45"/>
  <c r="F17" i="45"/>
  <c r="H17" i="45" s="1"/>
  <c r="I17" i="45"/>
  <c r="F18" i="45"/>
  <c r="H18" i="45" s="1"/>
  <c r="I18" i="45"/>
  <c r="F19" i="45"/>
  <c r="H19" i="45" s="1"/>
  <c r="I19" i="45"/>
  <c r="F20" i="45"/>
  <c r="H20" i="45" s="1"/>
  <c r="I20" i="45"/>
  <c r="F24" i="45"/>
  <c r="H24" i="45" s="1"/>
  <c r="I21" i="45"/>
  <c r="F21" i="45"/>
  <c r="I22" i="45"/>
  <c r="F22" i="45"/>
  <c r="I23" i="45"/>
  <c r="F23" i="45"/>
  <c r="H23" i="45" s="1"/>
  <c r="I24" i="45"/>
  <c r="H22" i="45" l="1"/>
  <c r="H21" i="45"/>
  <c r="F11" i="52"/>
  <c r="F11" i="32"/>
  <c r="I11" i="32"/>
  <c r="F22" i="51"/>
  <c r="H23" i="51"/>
  <c r="I23" i="51"/>
  <c r="I20" i="51"/>
  <c r="F20" i="51"/>
  <c r="I21" i="51"/>
  <c r="F21" i="51"/>
  <c r="F17" i="51"/>
  <c r="H17" i="51" s="1"/>
  <c r="I17" i="51"/>
  <c r="F18" i="51"/>
  <c r="H18" i="51" s="1"/>
  <c r="I18" i="51"/>
  <c r="F15" i="51"/>
  <c r="H15" i="51" s="1"/>
  <c r="I15" i="51"/>
  <c r="I24" i="48"/>
  <c r="F24" i="48"/>
  <c r="I21" i="48"/>
  <c r="F21" i="48"/>
  <c r="I22" i="48"/>
  <c r="F22" i="48"/>
  <c r="I23" i="48"/>
  <c r="F18" i="48"/>
  <c r="I18" i="48"/>
  <c r="F19" i="48"/>
  <c r="H19" i="48" s="1"/>
  <c r="I19" i="48"/>
  <c r="F16" i="48"/>
  <c r="H16" i="48" s="1"/>
  <c r="I16" i="48"/>
  <c r="I24" i="47"/>
  <c r="F24" i="47"/>
  <c r="I21" i="47"/>
  <c r="F21" i="47"/>
  <c r="I22" i="47"/>
  <c r="F22" i="47"/>
  <c r="I23" i="47"/>
  <c r="F18" i="47"/>
  <c r="H18" i="47" s="1"/>
  <c r="I18" i="47"/>
  <c r="F19" i="47"/>
  <c r="H19" i="47" s="1"/>
  <c r="I19" i="47"/>
  <c r="F16" i="47"/>
  <c r="H16" i="47" s="1"/>
  <c r="I16" i="47"/>
  <c r="I24" i="53"/>
  <c r="F24" i="53"/>
  <c r="I21" i="53"/>
  <c r="F21" i="53"/>
  <c r="I22" i="53"/>
  <c r="F22" i="53"/>
  <c r="I23" i="53"/>
  <c r="F18" i="53"/>
  <c r="H18" i="53" s="1"/>
  <c r="I18" i="53"/>
  <c r="F19" i="53"/>
  <c r="H19" i="53" s="1"/>
  <c r="I19" i="53"/>
  <c r="F16" i="53"/>
  <c r="H16" i="53" s="1"/>
  <c r="I16" i="53"/>
  <c r="I24" i="52"/>
  <c r="F24" i="52"/>
  <c r="I21" i="52"/>
  <c r="F21" i="52"/>
  <c r="I22" i="52"/>
  <c r="F22" i="52"/>
  <c r="I23" i="52"/>
  <c r="F18" i="52"/>
  <c r="H18" i="52" s="1"/>
  <c r="I18" i="52"/>
  <c r="F19" i="52"/>
  <c r="H19" i="52" s="1"/>
  <c r="I19" i="52"/>
  <c r="F16" i="52"/>
  <c r="H16" i="52" s="1"/>
  <c r="I16" i="52"/>
  <c r="I24" i="44"/>
  <c r="F24" i="44"/>
  <c r="I21" i="44"/>
  <c r="F21" i="44"/>
  <c r="I22" i="44"/>
  <c r="F22" i="44"/>
  <c r="I23" i="44"/>
  <c r="F18" i="44"/>
  <c r="H18" i="44" s="1"/>
  <c r="I18" i="44"/>
  <c r="F19" i="44"/>
  <c r="H19" i="44" s="1"/>
  <c r="I19" i="44"/>
  <c r="F16" i="44"/>
  <c r="H16" i="44" s="1"/>
  <c r="I16" i="44"/>
  <c r="I24" i="32"/>
  <c r="I21" i="32"/>
  <c r="I22" i="32"/>
  <c r="I23" i="32"/>
  <c r="H18" i="32"/>
  <c r="I18" i="32"/>
  <c r="H19" i="32"/>
  <c r="I19" i="32"/>
  <c r="H16" i="32"/>
  <c r="I16" i="32"/>
  <c r="F23" i="31"/>
  <c r="I20" i="31"/>
  <c r="I21" i="31"/>
  <c r="F21" i="31"/>
  <c r="I22" i="31"/>
  <c r="F17" i="31"/>
  <c r="H17" i="31" s="1"/>
  <c r="I17" i="31"/>
  <c r="F18" i="31"/>
  <c r="H18" i="31" s="1"/>
  <c r="I18" i="31"/>
  <c r="F15" i="31"/>
  <c r="H15" i="31" s="1"/>
  <c r="I15" i="31"/>
  <c r="F23" i="41"/>
  <c r="I20" i="41"/>
  <c r="I21" i="41"/>
  <c r="F21" i="41"/>
  <c r="I22" i="41"/>
  <c r="F17" i="41"/>
  <c r="H17" i="41" s="1"/>
  <c r="I17" i="41"/>
  <c r="F18" i="41"/>
  <c r="H18" i="41" s="1"/>
  <c r="I18" i="41"/>
  <c r="F15" i="41"/>
  <c r="H15" i="41" s="1"/>
  <c r="I15" i="41"/>
  <c r="F23" i="40"/>
  <c r="I20" i="40"/>
  <c r="I21" i="40"/>
  <c r="F21" i="40"/>
  <c r="F18" i="40"/>
  <c r="H18" i="40" s="1"/>
  <c r="I18" i="40"/>
  <c r="F15" i="40"/>
  <c r="H15" i="40" s="1"/>
  <c r="I15" i="40"/>
  <c r="F23" i="39"/>
  <c r="I20" i="39"/>
  <c r="I21" i="39"/>
  <c r="F21" i="39"/>
  <c r="I22" i="39"/>
  <c r="F17" i="39"/>
  <c r="H17" i="39" s="1"/>
  <c r="I17" i="39"/>
  <c r="F18" i="39"/>
  <c r="H18" i="39" s="1"/>
  <c r="I18" i="39"/>
  <c r="F15" i="39"/>
  <c r="H15" i="39" s="1"/>
  <c r="I15" i="39"/>
  <c r="I23" i="37"/>
  <c r="I20" i="37"/>
  <c r="I21" i="37"/>
  <c r="I17" i="37"/>
  <c r="I18" i="37"/>
  <c r="I15" i="37"/>
  <c r="H23" i="38"/>
  <c r="I23" i="38"/>
  <c r="I20" i="38"/>
  <c r="I21" i="38"/>
  <c r="H17" i="38"/>
  <c r="I17" i="38"/>
  <c r="I18" i="38"/>
  <c r="I15" i="38"/>
  <c r="F22" i="36"/>
  <c r="F23" i="36"/>
  <c r="H23" i="36" s="1"/>
  <c r="I23" i="36"/>
  <c r="I20" i="36"/>
  <c r="H21" i="36"/>
  <c r="I21" i="36"/>
  <c r="F17" i="36"/>
  <c r="H17" i="36" s="1"/>
  <c r="I17" i="36"/>
  <c r="F18" i="36"/>
  <c r="H18" i="36" s="1"/>
  <c r="I18" i="36"/>
  <c r="F15" i="36"/>
  <c r="H15" i="36" s="1"/>
  <c r="I15" i="36"/>
  <c r="F22" i="30"/>
  <c r="F23" i="30"/>
  <c r="H23" i="30" s="1"/>
  <c r="I23" i="30"/>
  <c r="I20" i="30"/>
  <c r="H21" i="30"/>
  <c r="I21" i="30"/>
  <c r="F17" i="30"/>
  <c r="H17" i="30" s="1"/>
  <c r="I17" i="30"/>
  <c r="F18" i="30"/>
  <c r="H18" i="30" s="1"/>
  <c r="I18" i="30"/>
  <c r="I15" i="30"/>
  <c r="F23" i="54"/>
  <c r="I20" i="54"/>
  <c r="F20" i="54"/>
  <c r="I21" i="54"/>
  <c r="F21" i="54"/>
  <c r="I22" i="54"/>
  <c r="F17" i="54"/>
  <c r="H17" i="54" s="1"/>
  <c r="I17" i="54"/>
  <c r="F18" i="54"/>
  <c r="H18" i="54" s="1"/>
  <c r="I18" i="54"/>
  <c r="F15" i="54"/>
  <c r="H15" i="54" s="1"/>
  <c r="I15" i="54"/>
  <c r="F23" i="29"/>
  <c r="I20" i="29"/>
  <c r="F20" i="29"/>
  <c r="I21" i="29"/>
  <c r="F21" i="29"/>
  <c r="I22" i="29"/>
  <c r="F17" i="29"/>
  <c r="H17" i="29" s="1"/>
  <c r="I17" i="29"/>
  <c r="F18" i="29"/>
  <c r="H18" i="29" s="1"/>
  <c r="I18" i="29"/>
  <c r="F15" i="29"/>
  <c r="H15" i="29" s="1"/>
  <c r="I15" i="29"/>
  <c r="F23" i="34"/>
  <c r="I20" i="34"/>
  <c r="F20" i="34"/>
  <c r="I21" i="34"/>
  <c r="F21" i="34"/>
  <c r="I22" i="34"/>
  <c r="F17" i="34"/>
  <c r="H17" i="34" s="1"/>
  <c r="I17" i="34"/>
  <c r="F18" i="34"/>
  <c r="H18" i="34" s="1"/>
  <c r="I18" i="34"/>
  <c r="F15" i="34"/>
  <c r="H15" i="34" s="1"/>
  <c r="I15" i="34"/>
  <c r="I20" i="33"/>
  <c r="I21" i="33"/>
  <c r="I22" i="33"/>
  <c r="H17" i="33"/>
  <c r="I17" i="33"/>
  <c r="H18" i="33"/>
  <c r="I18" i="33"/>
  <c r="H15" i="33"/>
  <c r="I15" i="33"/>
  <c r="H11" i="52" l="1"/>
  <c r="H11" i="32"/>
  <c r="H21" i="44"/>
  <c r="H21" i="53"/>
  <c r="H21" i="52"/>
  <c r="H21" i="32"/>
  <c r="H20" i="33"/>
  <c r="H20" i="34"/>
  <c r="H20" i="29"/>
  <c r="H21" i="41"/>
  <c r="H21" i="31"/>
  <c r="H21" i="51"/>
  <c r="H24" i="53"/>
  <c r="H20" i="54"/>
  <c r="H20" i="51"/>
  <c r="H21" i="48"/>
  <c r="H18" i="48"/>
  <c r="H22" i="47"/>
  <c r="H21" i="47"/>
  <c r="H24" i="47"/>
  <c r="H22" i="53"/>
  <c r="H24" i="52"/>
  <c r="H22" i="52"/>
  <c r="H22" i="44"/>
  <c r="H24" i="44"/>
  <c r="H22" i="32"/>
  <c r="H24" i="32"/>
  <c r="H21" i="40"/>
  <c r="H21" i="39"/>
  <c r="H17" i="37"/>
  <c r="H21" i="54"/>
  <c r="H21" i="29"/>
  <c r="H21" i="34"/>
  <c r="H21" i="33"/>
  <c r="I23" i="54"/>
  <c r="F22" i="54"/>
  <c r="H23" i="54" s="1"/>
  <c r="I19" i="54"/>
  <c r="F19" i="54"/>
  <c r="H19" i="54" s="1"/>
  <c r="I16" i="54"/>
  <c r="F16" i="54"/>
  <c r="H16" i="54" s="1"/>
  <c r="I14" i="54"/>
  <c r="F14" i="54"/>
  <c r="H14" i="54" s="1"/>
  <c r="I13" i="54"/>
  <c r="F13" i="54"/>
  <c r="H13" i="54" s="1"/>
  <c r="I12" i="54"/>
  <c r="F12" i="54"/>
  <c r="H12" i="54" s="1"/>
  <c r="I11" i="54"/>
  <c r="F11" i="54"/>
  <c r="D5" i="54"/>
  <c r="H11" i="54" l="1"/>
  <c r="H22" i="54"/>
  <c r="I22" i="51"/>
  <c r="I23" i="31"/>
  <c r="I23" i="41"/>
  <c r="I23" i="40"/>
  <c r="I23" i="39"/>
  <c r="I22" i="37"/>
  <c r="I22" i="38"/>
  <c r="I22" i="36"/>
  <c r="I22" i="30"/>
  <c r="I23" i="29"/>
  <c r="I23" i="34"/>
  <c r="I23" i="33"/>
  <c r="F22" i="34" l="1"/>
  <c r="F22" i="29"/>
  <c r="H22" i="30"/>
  <c r="H22" i="36"/>
  <c r="F22" i="39"/>
  <c r="F22" i="41"/>
  <c r="F22" i="31"/>
  <c r="F23" i="44"/>
  <c r="F23" i="52"/>
  <c r="F23" i="53"/>
  <c r="F23" i="47"/>
  <c r="F23" i="48"/>
  <c r="D5" i="44"/>
  <c r="D5" i="45"/>
  <c r="D5" i="52"/>
  <c r="D5" i="53"/>
  <c r="D5" i="47"/>
  <c r="D5" i="48"/>
  <c r="D5" i="32"/>
  <c r="D5" i="29"/>
  <c r="D5" i="30"/>
  <c r="D5" i="36"/>
  <c r="D5" i="38"/>
  <c r="D5" i="37"/>
  <c r="D5" i="39"/>
  <c r="D5" i="40"/>
  <c r="D5" i="41"/>
  <c r="D5" i="31"/>
  <c r="D5" i="34"/>
  <c r="H22" i="51" l="1"/>
  <c r="H23" i="47"/>
  <c r="H23" i="53"/>
  <c r="H23" i="52"/>
  <c r="H23" i="44"/>
  <c r="H23" i="32"/>
  <c r="H23" i="31"/>
  <c r="H22" i="31"/>
  <c r="H23" i="41"/>
  <c r="H22" i="41"/>
  <c r="H23" i="40"/>
  <c r="H23" i="39"/>
  <c r="H22" i="39"/>
  <c r="H22" i="38"/>
  <c r="H21" i="38"/>
  <c r="H23" i="29"/>
  <c r="H22" i="29"/>
  <c r="H23" i="34"/>
  <c r="H22" i="34"/>
  <c r="H23" i="33"/>
  <c r="H22" i="33"/>
  <c r="I20" i="53"/>
  <c r="F20" i="53"/>
  <c r="H20" i="53" s="1"/>
  <c r="I17" i="53"/>
  <c r="F17" i="53"/>
  <c r="H17" i="53" s="1"/>
  <c r="I15" i="53"/>
  <c r="F15" i="53"/>
  <c r="H15" i="53" s="1"/>
  <c r="I14" i="53"/>
  <c r="F14" i="53"/>
  <c r="H14" i="53" s="1"/>
  <c r="I13" i="53"/>
  <c r="F13" i="53"/>
  <c r="H13" i="53" s="1"/>
  <c r="I12" i="53"/>
  <c r="F12" i="53"/>
  <c r="H12" i="53" s="1"/>
  <c r="F11" i="53"/>
  <c r="I20" i="52"/>
  <c r="F20" i="52"/>
  <c r="H20" i="52" s="1"/>
  <c r="I17" i="52"/>
  <c r="F17" i="52"/>
  <c r="H17" i="52" s="1"/>
  <c r="I15" i="52"/>
  <c r="F15" i="52"/>
  <c r="H15" i="52" s="1"/>
  <c r="I14" i="52"/>
  <c r="F14" i="52"/>
  <c r="H14" i="52" s="1"/>
  <c r="I13" i="52"/>
  <c r="F13" i="52"/>
  <c r="H13" i="52" s="1"/>
  <c r="I12" i="52"/>
  <c r="F12" i="52"/>
  <c r="H11" i="53" l="1"/>
  <c r="H12" i="52"/>
  <c r="F11" i="44"/>
  <c r="F12" i="44"/>
  <c r="F13" i="44"/>
  <c r="F14" i="44"/>
  <c r="F15" i="44"/>
  <c r="F17" i="44"/>
  <c r="F20" i="44"/>
  <c r="F11" i="47"/>
  <c r="F12" i="47"/>
  <c r="H12" i="47" s="1"/>
  <c r="F13" i="47"/>
  <c r="F14" i="47"/>
  <c r="F15" i="47"/>
  <c r="F17" i="47"/>
  <c r="F20" i="47"/>
  <c r="F11" i="48"/>
  <c r="F12" i="48"/>
  <c r="F13" i="48"/>
  <c r="F14" i="48"/>
  <c r="H23" i="48" s="1"/>
  <c r="F15" i="48"/>
  <c r="H22" i="48" s="1"/>
  <c r="F17" i="48"/>
  <c r="F20" i="48"/>
  <c r="H14" i="32"/>
  <c r="F13" i="34"/>
  <c r="F14" i="34"/>
  <c r="F16" i="34"/>
  <c r="F19" i="34"/>
  <c r="F12" i="29"/>
  <c r="F13" i="29"/>
  <c r="F14" i="29"/>
  <c r="F16" i="29"/>
  <c r="F19" i="29"/>
  <c r="F12" i="30"/>
  <c r="F13" i="30"/>
  <c r="F14" i="30"/>
  <c r="F16" i="30"/>
  <c r="F19" i="30"/>
  <c r="F11" i="36"/>
  <c r="F12" i="36"/>
  <c r="F13" i="36"/>
  <c r="F14" i="36"/>
  <c r="F16" i="36"/>
  <c r="F19" i="36"/>
  <c r="H15" i="37"/>
  <c r="H18" i="37"/>
  <c r="H15" i="38"/>
  <c r="H18" i="38"/>
  <c r="F12" i="31"/>
  <c r="F13" i="31"/>
  <c r="F14" i="31"/>
  <c r="F16" i="31"/>
  <c r="F19" i="31"/>
  <c r="F11" i="39"/>
  <c r="F12" i="39"/>
  <c r="F13" i="39"/>
  <c r="F14" i="39"/>
  <c r="F16" i="39"/>
  <c r="F19" i="39"/>
  <c r="F13" i="40"/>
  <c r="F14" i="40"/>
  <c r="F12" i="41"/>
  <c r="F13" i="41"/>
  <c r="F14" i="41"/>
  <c r="F16" i="41"/>
  <c r="F19" i="41"/>
  <c r="F11" i="50"/>
  <c r="F12" i="51"/>
  <c r="F13" i="51"/>
  <c r="F14" i="51"/>
  <c r="F16" i="51"/>
  <c r="F19" i="51"/>
  <c r="D5" i="51"/>
  <c r="H11" i="47" l="1"/>
  <c r="H11" i="50"/>
  <c r="H12" i="51"/>
  <c r="H12" i="48"/>
  <c r="H24" i="48"/>
  <c r="H11" i="48"/>
  <c r="I12" i="51"/>
  <c r="H13" i="51"/>
  <c r="I13" i="51"/>
  <c r="H14" i="51"/>
  <c r="I14" i="51"/>
  <c r="H16" i="51"/>
  <c r="I16" i="51"/>
  <c r="H19" i="51"/>
  <c r="I19" i="51"/>
  <c r="H12" i="41" l="1"/>
  <c r="I12" i="41"/>
  <c r="H13" i="41"/>
  <c r="I13" i="41"/>
  <c r="H14" i="41"/>
  <c r="I14" i="41"/>
  <c r="H16" i="41"/>
  <c r="I16" i="41"/>
  <c r="H19" i="41"/>
  <c r="I19" i="41"/>
  <c r="H13" i="40"/>
  <c r="I13" i="40"/>
  <c r="H14" i="40"/>
  <c r="I14" i="40"/>
  <c r="H11" i="39"/>
  <c r="I11" i="39"/>
  <c r="H12" i="39"/>
  <c r="I12" i="39"/>
  <c r="H13" i="39"/>
  <c r="I13" i="39"/>
  <c r="H14" i="39"/>
  <c r="I14" i="39"/>
  <c r="H16" i="39"/>
  <c r="I16" i="39"/>
  <c r="H19" i="39"/>
  <c r="I19" i="39"/>
  <c r="H12" i="31"/>
  <c r="I12" i="31"/>
  <c r="H13" i="31"/>
  <c r="I13" i="31"/>
  <c r="H14" i="31"/>
  <c r="I14" i="31"/>
  <c r="H16" i="31"/>
  <c r="I16" i="31"/>
  <c r="H19" i="31"/>
  <c r="I19" i="31"/>
  <c r="I19" i="38"/>
  <c r="H16" i="38"/>
  <c r="H19" i="38"/>
  <c r="H12" i="38"/>
  <c r="H13" i="38"/>
  <c r="H14" i="38"/>
  <c r="I19" i="37"/>
  <c r="H12" i="37"/>
  <c r="H13" i="37"/>
  <c r="H14" i="37"/>
  <c r="H16" i="37"/>
  <c r="H19" i="37"/>
  <c r="I19" i="36"/>
  <c r="H11" i="36"/>
  <c r="H12" i="36"/>
  <c r="H13" i="36"/>
  <c r="H14" i="36"/>
  <c r="H16" i="36"/>
  <c r="H19" i="36"/>
  <c r="I19" i="30"/>
  <c r="H12" i="30"/>
  <c r="H13" i="30"/>
  <c r="H14" i="30"/>
  <c r="H16" i="30"/>
  <c r="H19" i="30"/>
  <c r="I12" i="29"/>
  <c r="I13" i="29"/>
  <c r="I14" i="29"/>
  <c r="I16" i="29"/>
  <c r="I19" i="29"/>
  <c r="H12" i="29"/>
  <c r="H13" i="29"/>
  <c r="H14" i="29"/>
  <c r="H16" i="29"/>
  <c r="H19" i="29"/>
  <c r="I13" i="34"/>
  <c r="I14" i="34"/>
  <c r="I16" i="34"/>
  <c r="I19" i="34"/>
  <c r="H13" i="34"/>
  <c r="H14" i="34"/>
  <c r="H16" i="34"/>
  <c r="H19" i="34"/>
  <c r="I20" i="47" l="1"/>
  <c r="I17" i="47"/>
  <c r="I15" i="47"/>
  <c r="I14" i="47"/>
  <c r="I13" i="47"/>
  <c r="I12" i="47"/>
  <c r="I20" i="48"/>
  <c r="I17" i="48"/>
  <c r="I15" i="48"/>
  <c r="I14" i="48"/>
  <c r="I13" i="48"/>
  <c r="I12" i="48"/>
  <c r="I20" i="44"/>
  <c r="I17" i="44"/>
  <c r="I15" i="44"/>
  <c r="I14" i="44"/>
  <c r="I13" i="44"/>
  <c r="I12" i="44"/>
  <c r="I11" i="44"/>
  <c r="I12" i="32"/>
  <c r="I13" i="32"/>
  <c r="I14" i="32"/>
  <c r="I15" i="32"/>
  <c r="I17" i="32"/>
  <c r="I20" i="32"/>
  <c r="H12" i="44" l="1"/>
  <c r="H11" i="44"/>
  <c r="H13" i="44"/>
  <c r="H14" i="44"/>
  <c r="H15" i="44"/>
  <c r="H17" i="44"/>
  <c r="H20" i="44"/>
  <c r="H13" i="47"/>
  <c r="H14" i="47"/>
  <c r="H15" i="47"/>
  <c r="H17" i="47"/>
  <c r="H20" i="47"/>
  <c r="H13" i="48"/>
  <c r="H14" i="48"/>
  <c r="H15" i="48"/>
  <c r="H17" i="48"/>
  <c r="H20" i="48"/>
  <c r="H12" i="32"/>
  <c r="H13" i="32"/>
  <c r="H15" i="32"/>
  <c r="H17" i="32"/>
  <c r="H20" i="32"/>
  <c r="I12" i="33"/>
  <c r="I13" i="33"/>
  <c r="I14" i="33"/>
  <c r="I16" i="33"/>
  <c r="I19" i="33"/>
  <c r="H12" i="33"/>
  <c r="H13" i="33"/>
  <c r="H14" i="33"/>
  <c r="H16" i="33"/>
  <c r="H19" i="33"/>
  <c r="I16" i="38" l="1"/>
  <c r="I14" i="38"/>
  <c r="I13" i="38"/>
  <c r="I12" i="38"/>
  <c r="I16" i="37"/>
  <c r="I14" i="37"/>
  <c r="I13" i="37"/>
  <c r="I12" i="37"/>
  <c r="I16" i="36"/>
  <c r="I14" i="36"/>
  <c r="I13" i="36"/>
  <c r="I12" i="36"/>
  <c r="I11" i="36"/>
  <c r="I16" i="30" l="1"/>
  <c r="I14" i="30"/>
  <c r="I13" i="30"/>
  <c r="I12" i="30"/>
</calcChain>
</file>

<file path=xl/sharedStrings.xml><?xml version="1.0" encoding="utf-8"?>
<sst xmlns="http://schemas.openxmlformats.org/spreadsheetml/2006/main" count="468" uniqueCount="77">
  <si>
    <t>Labonr.</t>
  </si>
  <si>
    <t/>
  </si>
  <si>
    <t>%</t>
  </si>
  <si>
    <t>Referentiewaarde:</t>
  </si>
  <si>
    <r>
      <t>mg/Nm</t>
    </r>
    <r>
      <rPr>
        <vertAlign val="superscript"/>
        <sz val="12"/>
        <color theme="1"/>
        <rFont val="Calibri"/>
        <family val="2"/>
        <scheme val="minor"/>
      </rPr>
      <t>3</t>
    </r>
  </si>
  <si>
    <t>Parameter:</t>
  </si>
  <si>
    <t>Aantal Labo's:</t>
  </si>
  <si>
    <t>Z-Score 
(statistisch)</t>
  </si>
  <si>
    <t>%Afw 
(tov ref.waarde)</t>
  </si>
  <si>
    <t>O2 stap 1</t>
  </si>
  <si>
    <t>O2 stap 2</t>
  </si>
  <si>
    <t>O2 stap 3</t>
  </si>
  <si>
    <t>O2 stap 7</t>
  </si>
  <si>
    <t>O2 stap 8</t>
  </si>
  <si>
    <t>Vol%</t>
  </si>
  <si>
    <t>Resultaat</t>
  </si>
  <si>
    <t>Abs. Afw.
(tov ref.waarde)</t>
  </si>
  <si>
    <t>SO2 stap 4</t>
  </si>
  <si>
    <t>NOx stap 8</t>
  </si>
  <si>
    <t>O2 stap 6</t>
  </si>
  <si>
    <t>O2 stap 4</t>
  </si>
  <si>
    <t>Statistisch gemiddelde:</t>
  </si>
  <si>
    <t>Statistisch standaard afw. abs.:</t>
  </si>
  <si>
    <t>Statistisch standaard afw. rel.:</t>
  </si>
  <si>
    <t>SO2 stap 7</t>
  </si>
  <si>
    <t>CO stap 7</t>
  </si>
  <si>
    <t>CO stap 6</t>
  </si>
  <si>
    <t>NOx stap 3</t>
  </si>
  <si>
    <t>NOx stap 7</t>
  </si>
  <si>
    <t xml:space="preserve"> </t>
  </si>
  <si>
    <t>CO2 stap 7</t>
  </si>
  <si>
    <t>CO stap 9</t>
  </si>
  <si>
    <t>SO2 stap 1</t>
  </si>
  <si>
    <t>SO2 stap 2</t>
  </si>
  <si>
    <t>SO2 stap 6</t>
  </si>
  <si>
    <t>NOx stap 4</t>
  </si>
  <si>
    <t>NOx stap 5</t>
  </si>
  <si>
    <t>NOx stap 6</t>
  </si>
  <si>
    <t>O2 stap 5</t>
  </si>
  <si>
    <t>O2 stap 9</t>
  </si>
  <si>
    <t>CO2 stap 6</t>
  </si>
  <si>
    <t>66,64</t>
  </si>
  <si>
    <t>2,448</t>
  </si>
  <si>
    <t>66,67</t>
  </si>
  <si>
    <t>2,667</t>
  </si>
  <si>
    <t>108,8</t>
  </si>
  <si>
    <t>2,746</t>
  </si>
  <si>
    <t>77,19</t>
  </si>
  <si>
    <t>5,474</t>
  </si>
  <si>
    <t>68,54</t>
  </si>
  <si>
    <t>4,342</t>
  </si>
  <si>
    <t>57,93</t>
  </si>
  <si>
    <t>4,554</t>
  </si>
  <si>
    <t>88,22</t>
  </si>
  <si>
    <t>4,794</t>
  </si>
  <si>
    <t>87,62</t>
  </si>
  <si>
    <t>4,83</t>
  </si>
  <si>
    <t>61,44</t>
  </si>
  <si>
    <t>6,601</t>
  </si>
  <si>
    <t>141,7</t>
  </si>
  <si>
    <t>5,611</t>
  </si>
  <si>
    <t>174,9</t>
  </si>
  <si>
    <t>5,178</t>
  </si>
  <si>
    <t>70,16</t>
  </si>
  <si>
    <t>2,987</t>
  </si>
  <si>
    <t>69,76</t>
  </si>
  <si>
    <t>2,764</t>
  </si>
  <si>
    <t>85,88</t>
  </si>
  <si>
    <t>3,72</t>
  </si>
  <si>
    <t>Labo</t>
  </si>
  <si>
    <t>Gemiddelde</t>
  </si>
  <si>
    <t>-</t>
  </si>
  <si>
    <t>m</t>
  </si>
  <si>
    <t>3,386</t>
  </si>
  <si>
    <t>0,09836</t>
  </si>
  <si>
    <t>3,396</t>
  </si>
  <si>
    <t>0,118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</si>
</sst>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%"/>
    <numFmt numFmtId="167" formatCode="0.00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0">
    <xf numFmtId="0" fontId="0" fillId="0" borderId="0" xfId="0"/>
    <xf numFmtId="2" fontId="5" fillId="2" borderId="0" xfId="0" applyNumberFormat="1" applyFont="1" applyFill="1" applyBorder="1" applyAlignment="1" applyProtection="1">
      <alignment horizontal="center" vertical="center"/>
      <protection hidden="1"/>
    </xf>
    <xf numFmtId="2" fontId="7" fillId="2" borderId="0" xfId="1" applyNumberFormat="1" applyFont="1" applyFill="1" applyBorder="1" applyAlignment="1" applyProtection="1">
      <alignment horizontal="right" vertical="center"/>
      <protection hidden="1"/>
    </xf>
    <xf numFmtId="2" fontId="6" fillId="2" borderId="0" xfId="0" applyNumberFormat="1" applyFont="1" applyFill="1" applyBorder="1" applyAlignment="1" applyProtection="1">
      <alignment vertical="center"/>
      <protection hidden="1"/>
    </xf>
    <xf numFmtId="2" fontId="7" fillId="2" borderId="0" xfId="1" applyNumberFormat="1" applyFont="1" applyFill="1" applyBorder="1" applyAlignment="1" applyProtection="1">
      <alignment horizontal="center" vertical="center"/>
      <protection hidden="1"/>
    </xf>
    <xf numFmtId="2" fontId="4" fillId="2" borderId="0" xfId="1" applyNumberFormat="1" applyFont="1" applyFill="1" applyBorder="1" applyAlignment="1" applyProtection="1">
      <alignment horizontal="right" vertical="center"/>
      <protection hidden="1"/>
    </xf>
    <xf numFmtId="2" fontId="5" fillId="2" borderId="0" xfId="0" applyNumberFormat="1" applyFont="1" applyFill="1" applyBorder="1" applyAlignment="1" applyProtection="1">
      <alignment horizontal="right" vertical="center"/>
      <protection hidden="1"/>
    </xf>
    <xf numFmtId="2" fontId="4" fillId="2" borderId="0" xfId="1" applyNumberFormat="1" applyFont="1" applyFill="1" applyBorder="1" applyAlignment="1" applyProtection="1">
      <alignment horizontal="center" vertical="center"/>
      <protection hidden="1"/>
    </xf>
    <xf numFmtId="166" fontId="5" fillId="2" borderId="0" xfId="5" applyNumberFormat="1" applyFont="1" applyFill="1" applyBorder="1" applyAlignment="1" applyProtection="1">
      <alignment horizontal="right" vertical="center"/>
      <protection hidden="1"/>
    </xf>
    <xf numFmtId="1" fontId="4" fillId="2" borderId="0" xfId="1" applyNumberFormat="1" applyFont="1" applyFill="1" applyBorder="1" applyAlignment="1" applyProtection="1">
      <alignment horizontal="right" vertical="center"/>
      <protection hidden="1"/>
    </xf>
    <xf numFmtId="2" fontId="4" fillId="2" borderId="0" xfId="1" applyNumberFormat="1" applyFont="1" applyFill="1" applyBorder="1" applyAlignment="1" applyProtection="1">
      <alignment horizontal="center" vertical="center" wrapText="1"/>
      <protection hidden="1"/>
    </xf>
    <xf numFmtId="1" fontId="4" fillId="2" borderId="0" xfId="1" applyNumberFormat="1" applyFont="1" applyFill="1" applyBorder="1" applyAlignment="1" applyProtection="1">
      <alignment horizontal="center" vertical="center"/>
      <protection hidden="1"/>
    </xf>
    <xf numFmtId="2" fontId="4" fillId="2" borderId="0" xfId="0" applyNumberFormat="1" applyFont="1" applyFill="1" applyBorder="1" applyAlignment="1" applyProtection="1">
      <alignment horizontal="center" vertical="center"/>
      <protection hidden="1"/>
    </xf>
    <xf numFmtId="1" fontId="11" fillId="2" borderId="0" xfId="0" applyNumberFormat="1" applyFont="1" applyFill="1" applyBorder="1" applyAlignment="1" applyProtection="1">
      <alignment horizontal="center"/>
      <protection hidden="1"/>
    </xf>
    <xf numFmtId="49" fontId="13" fillId="2" borderId="0" xfId="0" applyNumberFormat="1" applyFont="1" applyFill="1" applyBorder="1" applyAlignment="1" applyProtection="1">
      <alignment horizontal="center"/>
      <protection hidden="1"/>
    </xf>
    <xf numFmtId="49" fontId="0" fillId="3" borderId="0" xfId="0" applyNumberFormat="1" applyFont="1" applyFill="1" applyBorder="1" applyAlignment="1" applyProtection="1">
      <alignment horizontal="center"/>
      <protection hidden="1"/>
    </xf>
    <xf numFmtId="1" fontId="5" fillId="2" borderId="0" xfId="0" applyNumberFormat="1" applyFont="1" applyFill="1" applyBorder="1" applyAlignment="1" applyProtection="1">
      <alignment horizontal="center" vertical="center"/>
      <protection hidden="1"/>
    </xf>
    <xf numFmtId="164" fontId="5" fillId="2" borderId="0" xfId="5" applyNumberFormat="1" applyFont="1" applyFill="1" applyBorder="1" applyAlignment="1" applyProtection="1">
      <alignment horizontal="center" vertical="center"/>
      <protection hidden="1"/>
    </xf>
    <xf numFmtId="49" fontId="9" fillId="4" borderId="0" xfId="0" applyNumberFormat="1" applyFont="1" applyFill="1" applyBorder="1" applyAlignment="1" applyProtection="1">
      <alignment horizontal="center"/>
      <protection hidden="1"/>
    </xf>
    <xf numFmtId="49" fontId="0" fillId="2" borderId="0" xfId="0" applyNumberFormat="1" applyFont="1" applyFill="1" applyBorder="1" applyAlignment="1" applyProtection="1">
      <alignment horizontal="center"/>
      <protection hidden="1"/>
    </xf>
    <xf numFmtId="2" fontId="0" fillId="2" borderId="0" xfId="0" applyNumberFormat="1" applyFill="1" applyBorder="1" applyProtection="1">
      <protection hidden="1"/>
    </xf>
    <xf numFmtId="2" fontId="5" fillId="2" borderId="0" xfId="5" applyNumberFormat="1" applyFont="1" applyFill="1" applyBorder="1" applyAlignment="1" applyProtection="1">
      <alignment horizontal="right" vertical="center"/>
      <protection hidden="1"/>
    </xf>
    <xf numFmtId="2" fontId="14" fillId="2" borderId="0" xfId="0" applyNumberFormat="1" applyFont="1" applyFill="1" applyBorder="1" applyAlignment="1" applyProtection="1">
      <alignment horizontal="center" vertical="center"/>
      <protection hidden="1"/>
    </xf>
    <xf numFmtId="2" fontId="0" fillId="3" borderId="0" xfId="0" applyNumberFormat="1" applyFont="1" applyFill="1" applyBorder="1" applyAlignment="1" applyProtection="1">
      <alignment horizontal="center"/>
      <protection hidden="1"/>
    </xf>
    <xf numFmtId="164" fontId="5" fillId="2" borderId="0" xfId="0" applyNumberFormat="1" applyFont="1" applyFill="1" applyBorder="1" applyAlignment="1" applyProtection="1">
      <alignment horizontal="center" vertical="center"/>
      <protection hidden="1"/>
    </xf>
    <xf numFmtId="2" fontId="9" fillId="4" borderId="0" xfId="0" applyNumberFormat="1" applyFont="1" applyFill="1" applyBorder="1" applyAlignment="1" applyProtection="1">
      <alignment horizontal="center"/>
      <protection hidden="1"/>
    </xf>
    <xf numFmtId="2" fontId="10" fillId="5" borderId="0" xfId="0" applyNumberFormat="1" applyFont="1" applyFill="1" applyBorder="1" applyAlignment="1" applyProtection="1">
      <alignment horizontal="center"/>
      <protection hidden="1"/>
    </xf>
    <xf numFmtId="1" fontId="11" fillId="2" borderId="0" xfId="0" quotePrefix="1" applyNumberFormat="1" applyFont="1" applyFill="1" applyBorder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0" fillId="6" borderId="0" xfId="0" applyNumberFormat="1" applyFill="1" applyAlignment="1" applyProtection="1">
      <alignment horizontal="center"/>
      <protection hidden="1"/>
    </xf>
    <xf numFmtId="167" fontId="5" fillId="2" borderId="0" xfId="5" applyNumberFormat="1" applyFont="1" applyFill="1" applyBorder="1" applyAlignment="1" applyProtection="1">
      <alignment horizontal="center" vertical="center"/>
      <protection hidden="1"/>
    </xf>
    <xf numFmtId="49" fontId="0" fillId="6" borderId="0" xfId="0" applyNumberFormat="1" applyFill="1" applyBorder="1" applyAlignment="1" applyProtection="1">
      <alignment horizontal="center"/>
      <protection hidden="1"/>
    </xf>
    <xf numFmtId="165" fontId="5" fillId="2" borderId="0" xfId="5" applyNumberFormat="1" applyFont="1" applyFill="1" applyBorder="1" applyAlignment="1" applyProtection="1">
      <alignment horizontal="right" vertical="center"/>
      <protection hidden="1"/>
    </xf>
    <xf numFmtId="49" fontId="9" fillId="5" borderId="0" xfId="0" applyNumberFormat="1" applyFont="1" applyFill="1" applyBorder="1" applyAlignment="1" applyProtection="1">
      <alignment horizontal="center"/>
      <protection hidden="1"/>
    </xf>
    <xf numFmtId="0" fontId="12" fillId="2" borderId="0" xfId="0" applyFont="1" applyFill="1" applyBorder="1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165" fontId="13" fillId="2" borderId="0" xfId="0" applyNumberFormat="1" applyFont="1" applyFill="1" applyBorder="1" applyAlignment="1" applyProtection="1">
      <alignment horizontal="center"/>
      <protection hidden="1"/>
    </xf>
    <xf numFmtId="0" fontId="12" fillId="2" borderId="0" xfId="0" quotePrefix="1" applyFont="1" applyFill="1" applyBorder="1" applyAlignment="1" applyProtection="1">
      <alignment horizontal="center"/>
      <protection hidden="1"/>
    </xf>
    <xf numFmtId="2" fontId="13" fillId="2" borderId="0" xfId="5" applyNumberFormat="1" applyFont="1" applyFill="1" applyBorder="1" applyAlignment="1" applyProtection="1">
      <alignment horizontal="center"/>
      <protection hidden="1"/>
    </xf>
    <xf numFmtId="0" fontId="12" fillId="2" borderId="0" xfId="0" applyFont="1" applyFill="1" applyBorder="1" applyAlignment="1" applyProtection="1">
      <protection hidden="1"/>
    </xf>
    <xf numFmtId="49" fontId="0" fillId="2" borderId="0" xfId="0" applyNumberForma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protection hidden="1"/>
    </xf>
    <xf numFmtId="165" fontId="0" fillId="2" borderId="0" xfId="0" applyNumberFormat="1" applyFont="1" applyFill="1" applyBorder="1" applyAlignment="1" applyProtection="1">
      <protection hidden="1"/>
    </xf>
    <xf numFmtId="2" fontId="3" fillId="2" borderId="0" xfId="5" applyNumberFormat="1" applyFont="1" applyFill="1" applyBorder="1" applyAlignment="1" applyProtection="1">
      <protection hidden="1"/>
    </xf>
    <xf numFmtId="2" fontId="12" fillId="2" borderId="0" xfId="5" applyNumberFormat="1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protection hidden="1"/>
    </xf>
    <xf numFmtId="9" fontId="5" fillId="2" borderId="0" xfId="5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1" fontId="0" fillId="2" borderId="0" xfId="0" applyNumberFormat="1" applyFont="1" applyFill="1" applyBorder="1" applyAlignment="1" applyProtection="1">
      <alignment horizontal="center"/>
      <protection hidden="1"/>
    </xf>
    <xf numFmtId="1" fontId="3" fillId="2" borderId="0" xfId="5" applyNumberFormat="1" applyFont="1" applyFill="1" applyBorder="1" applyAlignment="1" applyProtection="1">
      <alignment horizontal="center"/>
      <protection hidden="1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Percent" xfId="5" builtinId="5"/>
    <cellStyle name="Percent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CO stap 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 stap 6'!$H$10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'CO stap 6'!$C$11:$C$28</c:f>
              <c:numCache>
                <c:formatCode>@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'CO stap 6'!$H$11:$H$28</c:f>
              <c:numCache>
                <c:formatCode>0.000</c:formatCode>
                <c:ptCount val="18"/>
                <c:pt idx="0">
                  <c:v>0.99222686890123368</c:v>
                </c:pt>
                <c:pt idx="1">
                  <c:v>0.99222686890123368</c:v>
                </c:pt>
                <c:pt idx="2">
                  <c:v>0.94712564758754125</c:v>
                </c:pt>
                <c:pt idx="3">
                  <c:v>1.0072606093391312</c:v>
                </c:pt>
                <c:pt idx="4">
                  <c:v>1.0358247161711365</c:v>
                </c:pt>
                <c:pt idx="5">
                  <c:v>0.98470999868228493</c:v>
                </c:pt>
                <c:pt idx="6">
                  <c:v>1.019287601689449</c:v>
                </c:pt>
                <c:pt idx="7">
                  <c:v>0.99974373912018233</c:v>
                </c:pt>
                <c:pt idx="8">
                  <c:v>0.98019987655091567</c:v>
                </c:pt>
                <c:pt idx="9">
                  <c:v>1.0448449604338748</c:v>
                </c:pt>
                <c:pt idx="10">
                  <c:v>1.0283078459521877</c:v>
                </c:pt>
                <c:pt idx="11">
                  <c:v>0.93660202928101299</c:v>
                </c:pt>
                <c:pt idx="12">
                  <c:v>0.99222686890123368</c:v>
                </c:pt>
                <c:pt idx="13">
                  <c:v>0.98922012081365407</c:v>
                </c:pt>
                <c:pt idx="14">
                  <c:v>1.061382074915562</c:v>
                </c:pt>
                <c:pt idx="15">
                  <c:v>1.01477747955808</c:v>
                </c:pt>
                <c:pt idx="16">
                  <c:v>1.0418382123462953</c:v>
                </c:pt>
                <c:pt idx="17">
                  <c:v>0.95915263993785915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7D-48CC-818D-6620BDA14551}"/>
            </c:ext>
          </c:extLst>
        </c:ser>
        <c:ser>
          <c:idx val="1"/>
          <c:order val="1"/>
          <c:tx>
            <c:strRef>
              <c:f>'CO stap 6'!$I$10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'CO stap 6'!$C$11:$C$28</c:f>
              <c:numCache>
                <c:formatCode>@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'CO stap 6'!$I$11:$I$28</c:f>
              <c:numCache>
                <c:formatCode>0.00</c:formatCode>
                <c:ptCount val="18"/>
                <c:pt idx="0">
                  <c:v>1.0018484627814881</c:v>
                </c:pt>
                <c:pt idx="1">
                  <c:v>1.0018484627814881</c:v>
                </c:pt>
                <c:pt idx="2">
                  <c:v>1.0018484627814881</c:v>
                </c:pt>
                <c:pt idx="3">
                  <c:v>1.0018484627814881</c:v>
                </c:pt>
                <c:pt idx="4">
                  <c:v>1.0018484627814881</c:v>
                </c:pt>
                <c:pt idx="5">
                  <c:v>1.0018484627814881</c:v>
                </c:pt>
                <c:pt idx="6">
                  <c:v>1.0018484627814881</c:v>
                </c:pt>
                <c:pt idx="7">
                  <c:v>1.0018484627814881</c:v>
                </c:pt>
                <c:pt idx="8">
                  <c:v>1.0018484627814881</c:v>
                </c:pt>
                <c:pt idx="9">
                  <c:v>1.0018484627814881</c:v>
                </c:pt>
                <c:pt idx="10">
                  <c:v>1.0018484627814881</c:v>
                </c:pt>
                <c:pt idx="11">
                  <c:v>1.0018484627814881</c:v>
                </c:pt>
                <c:pt idx="12">
                  <c:v>1.0018484627814881</c:v>
                </c:pt>
                <c:pt idx="13">
                  <c:v>1.0018484627814881</c:v>
                </c:pt>
                <c:pt idx="14">
                  <c:v>1.0018484627814881</c:v>
                </c:pt>
                <c:pt idx="15">
                  <c:v>1.0018484627814881</c:v>
                </c:pt>
                <c:pt idx="16">
                  <c:v>1.0018484627814881</c:v>
                </c:pt>
                <c:pt idx="17">
                  <c:v>1.0018484627814881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7D-48CC-818D-6620BDA14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767488"/>
        <c:axId val="362769408"/>
      </c:lineChart>
      <c:catAx>
        <c:axId val="36276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@" sourceLinked="1"/>
        <c:majorTickMark val="in"/>
        <c:minorTickMark val="none"/>
        <c:tickLblPos val="nextTo"/>
        <c:crossAx val="362769408"/>
        <c:crosses val="autoZero"/>
        <c:auto val="1"/>
        <c:lblAlgn val="ctr"/>
        <c:lblOffset val="100"/>
        <c:noMultiLvlLbl val="1"/>
      </c:catAx>
      <c:valAx>
        <c:axId val="362769408"/>
        <c:scaling>
          <c:orientation val="minMax"/>
          <c:max val="1.1000000000000001"/>
          <c:min val="0.94000000000000006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767488"/>
        <c:crosses val="autoZero"/>
        <c:crossBetween val="midCat"/>
        <c:majorUnit val="2.0000000000000004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NOx stap</a:t>
            </a:r>
            <a:r>
              <a:rPr lang="nl-BE" baseline="0"/>
              <a:t> 4</a:t>
            </a:r>
            <a:endParaRPr lang="nl-BE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cat>
            <c:numRef>
              <c:f>'NOx stap 4'!$C$11:$C$28</c:f>
              <c:numCache>
                <c:formatCode>0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'NOx stap 4'!$H$11:$H$28</c:f>
              <c:numCache>
                <c:formatCode>0.000</c:formatCode>
                <c:ptCount val="18"/>
                <c:pt idx="0">
                  <c:v>1.0066329129983473</c:v>
                </c:pt>
                <c:pt idx="1">
                  <c:v>0.97905392908058431</c:v>
                </c:pt>
                <c:pt idx="2">
                  <c:v>1.0273171509366694</c:v>
                </c:pt>
                <c:pt idx="3">
                  <c:v>0.95147494516282138</c:v>
                </c:pt>
                <c:pt idx="4">
                  <c:v>1.0135276589777882</c:v>
                </c:pt>
                <c:pt idx="5">
                  <c:v>1.0135276589777882</c:v>
                </c:pt>
                <c:pt idx="6">
                  <c:v>0.97215918310114358</c:v>
                </c:pt>
                <c:pt idx="7">
                  <c:v>0.95836969114226223</c:v>
                </c:pt>
                <c:pt idx="8">
                  <c:v>0.77221154969736228</c:v>
                </c:pt>
                <c:pt idx="10">
                  <c:v>1.0066329129983473</c:v>
                </c:pt>
                <c:pt idx="11">
                  <c:v>0.98594867506002515</c:v>
                </c:pt>
                <c:pt idx="12">
                  <c:v>1.0342118969161103</c:v>
                </c:pt>
                <c:pt idx="13">
                  <c:v>0.95147494516282138</c:v>
                </c:pt>
                <c:pt idx="14">
                  <c:v>0.95836969114226223</c:v>
                </c:pt>
                <c:pt idx="15">
                  <c:v>0.97215918310114358</c:v>
                </c:pt>
                <c:pt idx="16">
                  <c:v>0.95836969114226223</c:v>
                </c:pt>
                <c:pt idx="17">
                  <c:v>0.90321172330673616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5F-4CF3-BCF1-CB808FD73C18}"/>
            </c:ext>
          </c:extLst>
        </c:ser>
        <c:ser>
          <c:idx val="1"/>
          <c:order val="1"/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'NOx stap 4'!$C$11:$C$28</c:f>
              <c:numCache>
                <c:formatCode>0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'NOx stap 4'!$I$11:$I$28</c:f>
              <c:numCache>
                <c:formatCode>0.00</c:formatCode>
                <c:ptCount val="18"/>
                <c:pt idx="0">
                  <c:v>0.9769855052867521</c:v>
                </c:pt>
                <c:pt idx="1">
                  <c:v>0.9769855052867521</c:v>
                </c:pt>
                <c:pt idx="2">
                  <c:v>0.9769855052867521</c:v>
                </c:pt>
                <c:pt idx="3">
                  <c:v>0.9769855052867521</c:v>
                </c:pt>
                <c:pt idx="4">
                  <c:v>0.9769855052867521</c:v>
                </c:pt>
                <c:pt idx="5">
                  <c:v>0.9769855052867521</c:v>
                </c:pt>
                <c:pt idx="6">
                  <c:v>0.9769855052867521</c:v>
                </c:pt>
                <c:pt idx="7">
                  <c:v>0.9769855052867521</c:v>
                </c:pt>
                <c:pt idx="8">
                  <c:v>0.9769855052867521</c:v>
                </c:pt>
                <c:pt idx="9">
                  <c:v>0.9769855052867521</c:v>
                </c:pt>
                <c:pt idx="10">
                  <c:v>0.9769855052867521</c:v>
                </c:pt>
                <c:pt idx="11">
                  <c:v>0.9769855052867521</c:v>
                </c:pt>
                <c:pt idx="12">
                  <c:v>0.9769855052867521</c:v>
                </c:pt>
                <c:pt idx="13">
                  <c:v>0.9769855052867521</c:v>
                </c:pt>
                <c:pt idx="14">
                  <c:v>0.9769855052867521</c:v>
                </c:pt>
                <c:pt idx="15">
                  <c:v>0.9769855052867521</c:v>
                </c:pt>
                <c:pt idx="16">
                  <c:v>0.9769855052867521</c:v>
                </c:pt>
                <c:pt idx="17">
                  <c:v>0.9769855052867521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5F-4CF3-BCF1-CB808FD73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991040"/>
        <c:axId val="365992960"/>
      </c:lineChart>
      <c:catAx>
        <c:axId val="365991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5992960"/>
        <c:crosses val="autoZero"/>
        <c:auto val="1"/>
        <c:lblAlgn val="ctr"/>
        <c:lblOffset val="100"/>
        <c:noMultiLvlLbl val="0"/>
      </c:catAx>
      <c:valAx>
        <c:axId val="365992960"/>
        <c:scaling>
          <c:orientation val="minMax"/>
          <c:max val="1.4"/>
          <c:min val="0.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5991040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NOx stap</a:t>
            </a:r>
            <a:r>
              <a:rPr lang="nl-BE" baseline="0"/>
              <a:t> 5</a:t>
            </a:r>
            <a:endParaRPr lang="nl-BE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cat>
            <c:numRef>
              <c:f>'NOx stap 5'!$C$11:$C$28</c:f>
              <c:numCache>
                <c:formatCode>0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'NOx stap 5'!$H$11:$H$28</c:f>
              <c:numCache>
                <c:formatCode>0.000</c:formatCode>
                <c:ptCount val="18"/>
                <c:pt idx="0">
                  <c:v>1.0023635583535773</c:v>
                </c:pt>
                <c:pt idx="1">
                  <c:v>0.97436457627666173</c:v>
                </c:pt>
                <c:pt idx="2">
                  <c:v>1.0191629475997266</c:v>
                </c:pt>
                <c:pt idx="3">
                  <c:v>0.96876477986127851</c:v>
                </c:pt>
                <c:pt idx="4">
                  <c:v>1.0079633547689604</c:v>
                </c:pt>
                <c:pt idx="5">
                  <c:v>0.98556416910742783</c:v>
                </c:pt>
                <c:pt idx="6">
                  <c:v>0.97436457627666173</c:v>
                </c:pt>
                <c:pt idx="7">
                  <c:v>0.96316498344589552</c:v>
                </c:pt>
                <c:pt idx="8">
                  <c:v>0.77277190532286966</c:v>
                </c:pt>
                <c:pt idx="10">
                  <c:v>1.0135631511843435</c:v>
                </c:pt>
                <c:pt idx="11">
                  <c:v>0.98556416910742783</c:v>
                </c:pt>
                <c:pt idx="12">
                  <c:v>1.0247627440151097</c:v>
                </c:pt>
                <c:pt idx="13">
                  <c:v>0.9575651870305123</c:v>
                </c:pt>
                <c:pt idx="14">
                  <c:v>0.96316498344589552</c:v>
                </c:pt>
                <c:pt idx="15">
                  <c:v>0.97996437269204473</c:v>
                </c:pt>
                <c:pt idx="16">
                  <c:v>0.96876477986127851</c:v>
                </c:pt>
                <c:pt idx="17">
                  <c:v>0.89596742646129812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2A-4917-A451-C3F66639EBDA}"/>
            </c:ext>
          </c:extLst>
        </c:ser>
        <c:ser>
          <c:idx val="1"/>
          <c:order val="1"/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'NOx stap 5'!$C$11:$C$28</c:f>
              <c:numCache>
                <c:formatCode>0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'NOx stap 5'!$I$11:$I$28</c:f>
              <c:numCache>
                <c:formatCode>0.00</c:formatCode>
                <c:ptCount val="18"/>
                <c:pt idx="0">
                  <c:v>0.97940439305050653</c:v>
                </c:pt>
                <c:pt idx="1">
                  <c:v>0.97940439305050653</c:v>
                </c:pt>
                <c:pt idx="2">
                  <c:v>0.97940439305050653</c:v>
                </c:pt>
                <c:pt idx="3">
                  <c:v>0.97940439305050653</c:v>
                </c:pt>
                <c:pt idx="4">
                  <c:v>0.97940439305050653</c:v>
                </c:pt>
                <c:pt idx="5">
                  <c:v>0.97940439305050653</c:v>
                </c:pt>
                <c:pt idx="6">
                  <c:v>0.97940439305050653</c:v>
                </c:pt>
                <c:pt idx="7">
                  <c:v>0.97940439305050653</c:v>
                </c:pt>
                <c:pt idx="8">
                  <c:v>0.97940439305050653</c:v>
                </c:pt>
                <c:pt idx="9">
                  <c:v>0.97940439305050653</c:v>
                </c:pt>
                <c:pt idx="10">
                  <c:v>0.97940439305050653</c:v>
                </c:pt>
                <c:pt idx="11">
                  <c:v>0.97940439305050653</c:v>
                </c:pt>
                <c:pt idx="12">
                  <c:v>0.97940439305050653</c:v>
                </c:pt>
                <c:pt idx="13">
                  <c:v>0.97940439305050653</c:v>
                </c:pt>
                <c:pt idx="14">
                  <c:v>0.97940439305050653</c:v>
                </c:pt>
                <c:pt idx="15">
                  <c:v>0.97940439305050653</c:v>
                </c:pt>
                <c:pt idx="16">
                  <c:v>0.97940439305050653</c:v>
                </c:pt>
                <c:pt idx="17">
                  <c:v>0.97940439305050653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2A-4917-A451-C3F66639E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528384"/>
        <c:axId val="364530304"/>
      </c:lineChart>
      <c:catAx>
        <c:axId val="364528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4530304"/>
        <c:crosses val="autoZero"/>
        <c:auto val="1"/>
        <c:lblAlgn val="ctr"/>
        <c:lblOffset val="100"/>
        <c:noMultiLvlLbl val="0"/>
      </c:catAx>
      <c:valAx>
        <c:axId val="364530304"/>
        <c:scaling>
          <c:orientation val="minMax"/>
          <c:max val="1.1100000000000001"/>
          <c:min val="0.95000000000000007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4528384"/>
        <c:crosses val="autoZero"/>
        <c:crossBetween val="midCat"/>
        <c:majorUnit val="2.000000000000001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NOx stap 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cat>
            <c:numRef>
              <c:f>'NOx stap 6'!$C$11:$C$28</c:f>
              <c:numCache>
                <c:formatCode>0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'NOx stap 6'!$H$11:$H$28</c:f>
              <c:numCache>
                <c:formatCode>0.000</c:formatCode>
                <c:ptCount val="18"/>
                <c:pt idx="0">
                  <c:v>1.0114778920948817</c:v>
                </c:pt>
                <c:pt idx="1">
                  <c:v>0.96505401109469913</c:v>
                </c:pt>
                <c:pt idx="2">
                  <c:v>1.077596752913323</c:v>
                </c:pt>
                <c:pt idx="3">
                  <c:v>1.0128846763676145</c:v>
                </c:pt>
                <c:pt idx="4">
                  <c:v>1.0058507550039504</c:v>
                </c:pt>
                <c:pt idx="5">
                  <c:v>0.99037612800388974</c:v>
                </c:pt>
                <c:pt idx="6">
                  <c:v>0.9791218538220271</c:v>
                </c:pt>
                <c:pt idx="7">
                  <c:v>0.98193542236749276</c:v>
                </c:pt>
                <c:pt idx="8">
                  <c:v>0.78498562418490114</c:v>
                </c:pt>
                <c:pt idx="9">
                  <c:v>1.0100711078221487</c:v>
                </c:pt>
                <c:pt idx="10">
                  <c:v>1.0072575392766832</c:v>
                </c:pt>
                <c:pt idx="11">
                  <c:v>1.0058507550039504</c:v>
                </c:pt>
                <c:pt idx="12">
                  <c:v>1.0550882045495984</c:v>
                </c:pt>
                <c:pt idx="13">
                  <c:v>0.96224044254923369</c:v>
                </c:pt>
                <c:pt idx="14">
                  <c:v>0.95379973691283682</c:v>
                </c:pt>
                <c:pt idx="15">
                  <c:v>0.99178291227662241</c:v>
                </c:pt>
                <c:pt idx="16">
                  <c:v>0.93973189418550884</c:v>
                </c:pt>
                <c:pt idx="17">
                  <c:v>0.89471479745805937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36-4BE9-84D9-029815ABFC7D}"/>
            </c:ext>
          </c:extLst>
        </c:ser>
        <c:ser>
          <c:idx val="1"/>
          <c:order val="1"/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'NOx stap 6'!$C$11:$C$28</c:f>
              <c:numCache>
                <c:formatCode>0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'NOx stap 6'!$I$11:$I$28</c:f>
              <c:numCache>
                <c:formatCode>0.00</c:formatCode>
                <c:ptCount val="18"/>
                <c:pt idx="0">
                  <c:v>0.98699984574933086</c:v>
                </c:pt>
                <c:pt idx="1">
                  <c:v>0.98699984574933086</c:v>
                </c:pt>
                <c:pt idx="2">
                  <c:v>0.98699984574933086</c:v>
                </c:pt>
                <c:pt idx="3">
                  <c:v>0.98699984574933086</c:v>
                </c:pt>
                <c:pt idx="4">
                  <c:v>0.98699984574933086</c:v>
                </c:pt>
                <c:pt idx="5">
                  <c:v>0.98699984574933086</c:v>
                </c:pt>
                <c:pt idx="6">
                  <c:v>0.98699984574933086</c:v>
                </c:pt>
                <c:pt idx="7">
                  <c:v>0.98699984574933086</c:v>
                </c:pt>
                <c:pt idx="8">
                  <c:v>0.98699984574933086</c:v>
                </c:pt>
                <c:pt idx="9">
                  <c:v>0.98699984574933086</c:v>
                </c:pt>
                <c:pt idx="10">
                  <c:v>0.98699984574933086</c:v>
                </c:pt>
                <c:pt idx="11">
                  <c:v>0.98699984574933086</c:v>
                </c:pt>
                <c:pt idx="12">
                  <c:v>0.98699984574933086</c:v>
                </c:pt>
                <c:pt idx="13">
                  <c:v>0.98699984574933086</c:v>
                </c:pt>
                <c:pt idx="14">
                  <c:v>0.98699984574933086</c:v>
                </c:pt>
                <c:pt idx="15">
                  <c:v>0.98699984574933086</c:v>
                </c:pt>
                <c:pt idx="16">
                  <c:v>0.98699984574933086</c:v>
                </c:pt>
                <c:pt idx="17">
                  <c:v>0.98699984574933086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36-4BE9-84D9-029815ABF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003712"/>
        <c:axId val="364005632"/>
      </c:lineChart>
      <c:catAx>
        <c:axId val="36400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4005632"/>
        <c:crosses val="autoZero"/>
        <c:auto val="1"/>
        <c:lblAlgn val="ctr"/>
        <c:lblOffset val="100"/>
        <c:noMultiLvlLbl val="1"/>
      </c:catAx>
      <c:valAx>
        <c:axId val="364005632"/>
        <c:scaling>
          <c:orientation val="minMax"/>
          <c:max val="1.1000000000000001"/>
          <c:min val="0.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4003712"/>
        <c:crosses val="autoZero"/>
        <c:crossBetween val="midCat"/>
        <c:majorUnit val="2.0000000000000004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NOx stap</a:t>
            </a:r>
            <a:r>
              <a:rPr lang="nl-BE" baseline="0"/>
              <a:t> 7</a:t>
            </a:r>
            <a:endParaRPr lang="nl-BE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cat>
            <c:numRef>
              <c:f>'NOx stap 7'!$C$11:$C$28</c:f>
              <c:numCache>
                <c:formatCode>0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'NOx stap 7'!$H$11:$H$28</c:f>
              <c:numCache>
                <c:formatCode>0.000</c:formatCode>
                <c:ptCount val="18"/>
                <c:pt idx="0">
                  <c:v>1.0002236179130191</c:v>
                </c:pt>
                <c:pt idx="1">
                  <c:v>0.96505401109469913</c:v>
                </c:pt>
                <c:pt idx="2">
                  <c:v>1.0635289101859948</c:v>
                </c:pt>
                <c:pt idx="3">
                  <c:v>1.0128846763676145</c:v>
                </c:pt>
                <c:pt idx="4">
                  <c:v>1.0128846763676145</c:v>
                </c:pt>
                <c:pt idx="5">
                  <c:v>0.98193542236749276</c:v>
                </c:pt>
                <c:pt idx="6">
                  <c:v>0.98193542236749276</c:v>
                </c:pt>
                <c:pt idx="7">
                  <c:v>0.95802008973103514</c:v>
                </c:pt>
                <c:pt idx="8">
                  <c:v>0.78639240845763392</c:v>
                </c:pt>
                <c:pt idx="10">
                  <c:v>1.0058507550039504</c:v>
                </c:pt>
                <c:pt idx="11">
                  <c:v>0.98896934373115675</c:v>
                </c:pt>
                <c:pt idx="12">
                  <c:v>1.0550882045495984</c:v>
                </c:pt>
                <c:pt idx="13">
                  <c:v>0.95379973691283682</c:v>
                </c:pt>
                <c:pt idx="14">
                  <c:v>0.96505401109469913</c:v>
                </c:pt>
                <c:pt idx="15">
                  <c:v>0.98896934373115675</c:v>
                </c:pt>
                <c:pt idx="16">
                  <c:v>0.9425454627309745</c:v>
                </c:pt>
                <c:pt idx="17">
                  <c:v>0.89471479745805937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6D-4127-899B-E556D8B5D833}"/>
            </c:ext>
          </c:extLst>
        </c:ser>
        <c:ser>
          <c:idx val="1"/>
          <c:order val="1"/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'NOx stap 7'!$C$11:$C$28</c:f>
              <c:numCache>
                <c:formatCode>0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'NOx stap 7'!$I$11:$I$28</c:f>
              <c:numCache>
                <c:formatCode>0.00</c:formatCode>
                <c:ptCount val="18"/>
                <c:pt idx="0">
                  <c:v>0.98137270865839976</c:v>
                </c:pt>
                <c:pt idx="1">
                  <c:v>0.98137270865839976</c:v>
                </c:pt>
                <c:pt idx="2">
                  <c:v>0.98137270865839976</c:v>
                </c:pt>
                <c:pt idx="3">
                  <c:v>0.98137270865839976</c:v>
                </c:pt>
                <c:pt idx="4">
                  <c:v>0.98137270865839976</c:v>
                </c:pt>
                <c:pt idx="5">
                  <c:v>0.98137270865839976</c:v>
                </c:pt>
                <c:pt idx="6">
                  <c:v>0.98137270865839976</c:v>
                </c:pt>
                <c:pt idx="7">
                  <c:v>0.98137270865839976</c:v>
                </c:pt>
                <c:pt idx="8">
                  <c:v>0.98137270865839976</c:v>
                </c:pt>
                <c:pt idx="9">
                  <c:v>0.98137270865839976</c:v>
                </c:pt>
                <c:pt idx="10">
                  <c:v>0.98137270865839976</c:v>
                </c:pt>
                <c:pt idx="11">
                  <c:v>0.98137270865839976</c:v>
                </c:pt>
                <c:pt idx="12">
                  <c:v>0.98137270865839976</c:v>
                </c:pt>
                <c:pt idx="13">
                  <c:v>0.98137270865839976</c:v>
                </c:pt>
                <c:pt idx="14">
                  <c:v>0.98137270865839976</c:v>
                </c:pt>
                <c:pt idx="15">
                  <c:v>0.98137270865839976</c:v>
                </c:pt>
                <c:pt idx="16">
                  <c:v>0.98137270865839976</c:v>
                </c:pt>
                <c:pt idx="17">
                  <c:v>0.98137270865839976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6D-4127-899B-E556D8B5D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838336"/>
        <c:axId val="365840256"/>
      </c:lineChart>
      <c:catAx>
        <c:axId val="365838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5840256"/>
        <c:crosses val="autoZero"/>
        <c:auto val="1"/>
        <c:lblAlgn val="ctr"/>
        <c:lblOffset val="100"/>
        <c:noMultiLvlLbl val="0"/>
      </c:catAx>
      <c:valAx>
        <c:axId val="365840256"/>
        <c:scaling>
          <c:orientation val="minMax"/>
          <c:max val="1.3"/>
          <c:min val="0.8500000000000000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5838336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NOx stap</a:t>
            </a:r>
            <a:r>
              <a:rPr lang="nl-BE" baseline="0"/>
              <a:t> 8</a:t>
            </a:r>
            <a:endParaRPr lang="nl-BE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cat>
            <c:numRef>
              <c:f>'NOx stap 8'!$C$11:$C$28</c:f>
              <c:numCache>
                <c:formatCode>0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'NOx stap 8'!$H$11:$H$28</c:f>
              <c:numCache>
                <c:formatCode>0.000</c:formatCode>
                <c:ptCount val="18"/>
                <c:pt idx="0">
                  <c:v>1.006448859397107</c:v>
                </c:pt>
                <c:pt idx="1">
                  <c:v>0.95641072401465199</c:v>
                </c:pt>
                <c:pt idx="2">
                  <c:v>1.0576242251291632</c:v>
                </c:pt>
                <c:pt idx="3">
                  <c:v>0.98939040415308821</c:v>
                </c:pt>
                <c:pt idx="4">
                  <c:v>1.0041743986979046</c:v>
                </c:pt>
                <c:pt idx="5">
                  <c:v>0.97801810065707573</c:v>
                </c:pt>
                <c:pt idx="6">
                  <c:v>0.95982241506345589</c:v>
                </c:pt>
                <c:pt idx="7">
                  <c:v>0.96323410611225957</c:v>
                </c:pt>
                <c:pt idx="8">
                  <c:v>0.78923786262326812</c:v>
                </c:pt>
                <c:pt idx="10">
                  <c:v>0.99848824694989835</c:v>
                </c:pt>
                <c:pt idx="11">
                  <c:v>0.99507655590109456</c:v>
                </c:pt>
                <c:pt idx="12">
                  <c:v>1.0348796181371382</c:v>
                </c:pt>
                <c:pt idx="13">
                  <c:v>0.95186180261624698</c:v>
                </c:pt>
                <c:pt idx="14">
                  <c:v>0.95527349366505077</c:v>
                </c:pt>
                <c:pt idx="15">
                  <c:v>1.0121350111451133</c:v>
                </c:pt>
                <c:pt idx="16">
                  <c:v>0.92797996527462057</c:v>
                </c:pt>
                <c:pt idx="17">
                  <c:v>0.90978427968100062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C4-46D5-8985-BFA262618D6C}"/>
            </c:ext>
          </c:extLst>
        </c:ser>
        <c:ser>
          <c:idx val="1"/>
          <c:order val="1"/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'NOx stap 8'!$C$11:$C$28</c:f>
              <c:numCache>
                <c:formatCode>0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'NOx stap 8'!$I$11:$I$28</c:f>
              <c:numCache>
                <c:formatCode>0.00</c:formatCode>
                <c:ptCount val="18"/>
                <c:pt idx="0">
                  <c:v>0.97665342423755419</c:v>
                </c:pt>
                <c:pt idx="1">
                  <c:v>0.97665342423755419</c:v>
                </c:pt>
                <c:pt idx="2">
                  <c:v>0.97665342423755419</c:v>
                </c:pt>
                <c:pt idx="3">
                  <c:v>0.97665342423755419</c:v>
                </c:pt>
                <c:pt idx="4">
                  <c:v>0.97665342423755419</c:v>
                </c:pt>
                <c:pt idx="5">
                  <c:v>0.97665342423755419</c:v>
                </c:pt>
                <c:pt idx="6">
                  <c:v>0.97665342423755419</c:v>
                </c:pt>
                <c:pt idx="7">
                  <c:v>0.97665342423755419</c:v>
                </c:pt>
                <c:pt idx="8">
                  <c:v>0.97665342423755419</c:v>
                </c:pt>
                <c:pt idx="9">
                  <c:v>0.97665342423755419</c:v>
                </c:pt>
                <c:pt idx="10">
                  <c:v>0.97665342423755419</c:v>
                </c:pt>
                <c:pt idx="11">
                  <c:v>0.97665342423755419</c:v>
                </c:pt>
                <c:pt idx="12">
                  <c:v>0.97665342423755419</c:v>
                </c:pt>
                <c:pt idx="13">
                  <c:v>0.97665342423755419</c:v>
                </c:pt>
                <c:pt idx="14">
                  <c:v>0.97665342423755419</c:v>
                </c:pt>
                <c:pt idx="15">
                  <c:v>0.97665342423755419</c:v>
                </c:pt>
                <c:pt idx="16">
                  <c:v>0.97665342423755419</c:v>
                </c:pt>
                <c:pt idx="17">
                  <c:v>0.97665342423755419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C4-46D5-8985-BFA262618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903232"/>
        <c:axId val="365917696"/>
      </c:lineChart>
      <c:catAx>
        <c:axId val="365903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5917696"/>
        <c:crosses val="autoZero"/>
        <c:auto val="1"/>
        <c:lblAlgn val="ctr"/>
        <c:lblOffset val="100"/>
        <c:noMultiLvlLbl val="1"/>
      </c:catAx>
      <c:valAx>
        <c:axId val="365917696"/>
        <c:scaling>
          <c:orientation val="minMax"/>
          <c:max val="1.1000000000000001"/>
          <c:min val="0.95000000000000007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5903232"/>
        <c:crosses val="autoZero"/>
        <c:crossBetween val="midCat"/>
        <c:majorUnit val="2.0000000000000004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O2 stap 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cat>
            <c:numRef>
              <c:f>'O2 stap 1'!$C$11:$C$28</c:f>
              <c:numCache>
                <c:formatCode>0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'O2 stap 1'!$H$11:$H$28</c:f>
              <c:numCache>
                <c:formatCode>0.000</c:formatCode>
                <c:ptCount val="18"/>
                <c:pt idx="0">
                  <c:v>1.0019682942704318</c:v>
                </c:pt>
                <c:pt idx="1">
                  <c:v>1.0014682942704318</c:v>
                </c:pt>
                <c:pt idx="2">
                  <c:v>1.0013682942704316</c:v>
                </c:pt>
                <c:pt idx="3">
                  <c:v>1.0020682942704318</c:v>
                </c:pt>
                <c:pt idx="4">
                  <c:v>1.0017682942704318</c:v>
                </c:pt>
                <c:pt idx="5">
                  <c:v>1.0002682942704317</c:v>
                </c:pt>
                <c:pt idx="6">
                  <c:v>1.0016682942704316</c:v>
                </c:pt>
                <c:pt idx="7">
                  <c:v>1.0011682942704316</c:v>
                </c:pt>
                <c:pt idx="8">
                  <c:v>1.0010682942704316</c:v>
                </c:pt>
                <c:pt idx="9">
                  <c:v>1.0031682942704316</c:v>
                </c:pt>
                <c:pt idx="10">
                  <c:v>1.0019682942704318</c:v>
                </c:pt>
                <c:pt idx="11">
                  <c:v>1.0057682942704316</c:v>
                </c:pt>
                <c:pt idx="12">
                  <c:v>1.0016682942704316</c:v>
                </c:pt>
                <c:pt idx="13">
                  <c:v>1.0012682942704316</c:v>
                </c:pt>
                <c:pt idx="14">
                  <c:v>1.0020682942704318</c:v>
                </c:pt>
                <c:pt idx="15">
                  <c:v>1.0015682942704316</c:v>
                </c:pt>
                <c:pt idx="16">
                  <c:v>1.0017682942704318</c:v>
                </c:pt>
                <c:pt idx="17">
                  <c:v>0.99736829427043172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2C-4534-AC63-A42BFB6E877E}"/>
            </c:ext>
          </c:extLst>
        </c:ser>
        <c:ser>
          <c:idx val="1"/>
          <c:order val="1"/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'O2 stap 1'!$C$11:$C$28</c:f>
              <c:numCache>
                <c:formatCode>0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'O2 stap 1'!$I$11:$I$28</c:f>
              <c:numCache>
                <c:formatCode>0.00</c:formatCode>
                <c:ptCount val="18"/>
                <c:pt idx="0">
                  <c:v>1.0016325799952059</c:v>
                </c:pt>
                <c:pt idx="1">
                  <c:v>1.0016325799952059</c:v>
                </c:pt>
                <c:pt idx="2">
                  <c:v>1.0016325799952059</c:v>
                </c:pt>
                <c:pt idx="3">
                  <c:v>1.0016325799952059</c:v>
                </c:pt>
                <c:pt idx="4">
                  <c:v>1.0016325799952059</c:v>
                </c:pt>
                <c:pt idx="5">
                  <c:v>1.0016325799952059</c:v>
                </c:pt>
                <c:pt idx="6">
                  <c:v>1.0016325799952059</c:v>
                </c:pt>
                <c:pt idx="7">
                  <c:v>1.0016325799952059</c:v>
                </c:pt>
                <c:pt idx="8">
                  <c:v>1.0016325799952059</c:v>
                </c:pt>
                <c:pt idx="9">
                  <c:v>1.0016325799952059</c:v>
                </c:pt>
                <c:pt idx="10">
                  <c:v>1.0016325799952059</c:v>
                </c:pt>
                <c:pt idx="11">
                  <c:v>1.0016325799952059</c:v>
                </c:pt>
                <c:pt idx="12">
                  <c:v>1.0016325799952059</c:v>
                </c:pt>
                <c:pt idx="13">
                  <c:v>1.0016325799952059</c:v>
                </c:pt>
                <c:pt idx="14">
                  <c:v>1.0016325799952059</c:v>
                </c:pt>
                <c:pt idx="15">
                  <c:v>1.0016325799952059</c:v>
                </c:pt>
                <c:pt idx="16">
                  <c:v>1.0016325799952059</c:v>
                </c:pt>
                <c:pt idx="17">
                  <c:v>1.0016325799952059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C-4534-AC63-A42BFB6E8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493440"/>
        <c:axId val="364544768"/>
      </c:lineChart>
      <c:catAx>
        <c:axId val="364493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4544768"/>
        <c:crosses val="autoZero"/>
        <c:auto val="1"/>
        <c:lblAlgn val="ctr"/>
        <c:lblOffset val="100"/>
        <c:noMultiLvlLbl val="1"/>
      </c:catAx>
      <c:valAx>
        <c:axId val="364544768"/>
        <c:scaling>
          <c:orientation val="minMax"/>
          <c:max val="1.0029999999999999"/>
          <c:min val="0.997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crossAx val="364493440"/>
        <c:crosses val="autoZero"/>
        <c:crossBetween val="midCat"/>
        <c:majorUnit val="1.0000000000000002E-3"/>
        <c:minorUnit val="1.0000000000000003E-4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O2 stap 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cat>
            <c:numRef>
              <c:f>'O2 stap 2'!$C$11:$C$28</c:f>
              <c:numCache>
                <c:formatCode>0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'O2 stap 2'!$H$11:$H$28</c:f>
              <c:numCache>
                <c:formatCode>0.0000</c:formatCode>
                <c:ptCount val="18"/>
                <c:pt idx="0">
                  <c:v>1.0020064769738988</c:v>
                </c:pt>
                <c:pt idx="1">
                  <c:v>1.0007064769738987</c:v>
                </c:pt>
                <c:pt idx="2">
                  <c:v>1.0008064769738987</c:v>
                </c:pt>
                <c:pt idx="3">
                  <c:v>1.0010064769738987</c:v>
                </c:pt>
                <c:pt idx="4">
                  <c:v>1.0010064769738987</c:v>
                </c:pt>
                <c:pt idx="5">
                  <c:v>0.99860647697389882</c:v>
                </c:pt>
                <c:pt idx="6">
                  <c:v>1.0008064769738987</c:v>
                </c:pt>
                <c:pt idx="7">
                  <c:v>1.0001064769738988</c:v>
                </c:pt>
                <c:pt idx="8">
                  <c:v>0.99990647697389878</c:v>
                </c:pt>
                <c:pt idx="9">
                  <c:v>1.0031064769738987</c:v>
                </c:pt>
                <c:pt idx="10">
                  <c:v>1.0002064769738988</c:v>
                </c:pt>
                <c:pt idx="11">
                  <c:v>1.0018064769738988</c:v>
                </c:pt>
                <c:pt idx="12">
                  <c:v>1.0006064769738987</c:v>
                </c:pt>
                <c:pt idx="13">
                  <c:v>0.99980647697389868</c:v>
                </c:pt>
                <c:pt idx="14">
                  <c:v>1.0015064769738986</c:v>
                </c:pt>
                <c:pt idx="15">
                  <c:v>1.0003064769738987</c:v>
                </c:pt>
                <c:pt idx="16">
                  <c:v>1.0008064769738987</c:v>
                </c:pt>
                <c:pt idx="17">
                  <c:v>0.99590647697389867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80-4359-8A43-0E0B2F0F6C0B}"/>
            </c:ext>
          </c:extLst>
        </c:ser>
        <c:ser>
          <c:idx val="1"/>
          <c:order val="1"/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'O2 stap 2'!$C$11:$C$28</c:f>
              <c:numCache>
                <c:formatCode>0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'O2 stap 2'!$I$11:$I$28</c:f>
              <c:numCache>
                <c:formatCode>0.000</c:formatCode>
                <c:ptCount val="18"/>
                <c:pt idx="0">
                  <c:v>1.0006630296563339</c:v>
                </c:pt>
                <c:pt idx="1">
                  <c:v>1.0006630296563339</c:v>
                </c:pt>
                <c:pt idx="2">
                  <c:v>1.0006630296563339</c:v>
                </c:pt>
                <c:pt idx="3">
                  <c:v>1.0006630296563339</c:v>
                </c:pt>
                <c:pt idx="4">
                  <c:v>1.0006630296563339</c:v>
                </c:pt>
                <c:pt idx="5">
                  <c:v>1.0006630296563339</c:v>
                </c:pt>
                <c:pt idx="6">
                  <c:v>1.0006630296563339</c:v>
                </c:pt>
                <c:pt idx="7">
                  <c:v>1.0006630296563339</c:v>
                </c:pt>
                <c:pt idx="8">
                  <c:v>1.0006630296563339</c:v>
                </c:pt>
                <c:pt idx="9">
                  <c:v>1.0006630296563339</c:v>
                </c:pt>
                <c:pt idx="10">
                  <c:v>1.0006630296563339</c:v>
                </c:pt>
                <c:pt idx="11">
                  <c:v>1.0006630296563339</c:v>
                </c:pt>
                <c:pt idx="12">
                  <c:v>1.0006630296563339</c:v>
                </c:pt>
                <c:pt idx="13">
                  <c:v>1.0006630296563339</c:v>
                </c:pt>
                <c:pt idx="14">
                  <c:v>1.0006630296563339</c:v>
                </c:pt>
                <c:pt idx="15">
                  <c:v>1.0006630296563339</c:v>
                </c:pt>
                <c:pt idx="16">
                  <c:v>1.0006630296563339</c:v>
                </c:pt>
                <c:pt idx="17">
                  <c:v>1.0006630296563339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80-4359-8A43-0E0B2F0F6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331584"/>
        <c:axId val="367354240"/>
      </c:lineChart>
      <c:catAx>
        <c:axId val="36733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7354240"/>
        <c:crosses val="autoZero"/>
        <c:auto val="1"/>
        <c:lblAlgn val="ctr"/>
        <c:lblOffset val="100"/>
        <c:noMultiLvlLbl val="0"/>
      </c:catAx>
      <c:valAx>
        <c:axId val="367354240"/>
        <c:scaling>
          <c:orientation val="minMax"/>
          <c:max val="1.0029999999999999"/>
          <c:min val="0.997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crossAx val="367331584"/>
        <c:crosses val="autoZero"/>
        <c:crossBetween val="midCat"/>
        <c:majorUnit val="1.0000000000000002E-3"/>
        <c:minorUnit val="1.0000000000000003E-4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O2 stap 3</a:t>
            </a:r>
          </a:p>
        </c:rich>
      </c:tx>
      <c:layout>
        <c:manualLayout>
          <c:xMode val="edge"/>
          <c:yMode val="edge"/>
          <c:x val="0.43078655388914328"/>
          <c:y val="1.787709287501659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cat>
            <c:numRef>
              <c:f>'O2 stap 3'!$C$11:$C$28</c:f>
              <c:numCache>
                <c:formatCode>0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'O2 stap 3'!$H$11:$H$28</c:f>
              <c:numCache>
                <c:formatCode>0.000</c:formatCode>
                <c:ptCount val="18"/>
                <c:pt idx="0">
                  <c:v>1.0000385932175002</c:v>
                </c:pt>
                <c:pt idx="1">
                  <c:v>0.99983859321750002</c:v>
                </c:pt>
                <c:pt idx="2">
                  <c:v>0.99963859321750004</c:v>
                </c:pt>
                <c:pt idx="3">
                  <c:v>1.0004385932174999</c:v>
                </c:pt>
                <c:pt idx="4">
                  <c:v>1.0001385932175</c:v>
                </c:pt>
                <c:pt idx="5">
                  <c:v>0.99863859321750004</c:v>
                </c:pt>
                <c:pt idx="6">
                  <c:v>1.0000385932175002</c:v>
                </c:pt>
                <c:pt idx="7">
                  <c:v>0.99943859321750006</c:v>
                </c:pt>
                <c:pt idx="8">
                  <c:v>0.99993859321750012</c:v>
                </c:pt>
                <c:pt idx="9">
                  <c:v>1.0015385932175001</c:v>
                </c:pt>
                <c:pt idx="10">
                  <c:v>1.0000385932175002</c:v>
                </c:pt>
                <c:pt idx="11">
                  <c:v>1.0043385932175</c:v>
                </c:pt>
                <c:pt idx="12">
                  <c:v>0.99993859321750012</c:v>
                </c:pt>
                <c:pt idx="13">
                  <c:v>0.99983859321750002</c:v>
                </c:pt>
                <c:pt idx="14">
                  <c:v>1.0002385932175002</c:v>
                </c:pt>
                <c:pt idx="15">
                  <c:v>0.99993859321750012</c:v>
                </c:pt>
                <c:pt idx="16">
                  <c:v>0.99973859321750014</c:v>
                </c:pt>
                <c:pt idx="17">
                  <c:v>0.99563859321750003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B7-453C-A07C-EBA1CC04BCC8}"/>
            </c:ext>
          </c:extLst>
        </c:ser>
        <c:ser>
          <c:idx val="1"/>
          <c:order val="1"/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'O2 stap 3'!$C$11:$C$28</c:f>
              <c:numCache>
                <c:formatCode>0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'O2 stap 3'!$I$11:$I$28</c:f>
              <c:numCache>
                <c:formatCode>0.000</c:formatCode>
                <c:ptCount val="18"/>
                <c:pt idx="0">
                  <c:v>0.99994573607462267</c:v>
                </c:pt>
                <c:pt idx="1">
                  <c:v>0.99994573607462267</c:v>
                </c:pt>
                <c:pt idx="2">
                  <c:v>0.99994573607462267</c:v>
                </c:pt>
                <c:pt idx="3">
                  <c:v>0.99994573607462267</c:v>
                </c:pt>
                <c:pt idx="4">
                  <c:v>0.99994573607462267</c:v>
                </c:pt>
                <c:pt idx="5">
                  <c:v>0.99994573607462267</c:v>
                </c:pt>
                <c:pt idx="6">
                  <c:v>0.99994573607462267</c:v>
                </c:pt>
                <c:pt idx="7">
                  <c:v>0.99994573607462267</c:v>
                </c:pt>
                <c:pt idx="8">
                  <c:v>0.99994573607462267</c:v>
                </c:pt>
                <c:pt idx="9">
                  <c:v>0.99994573607462267</c:v>
                </c:pt>
                <c:pt idx="10">
                  <c:v>0.99994573607462267</c:v>
                </c:pt>
                <c:pt idx="11">
                  <c:v>0.99994573607462267</c:v>
                </c:pt>
                <c:pt idx="12">
                  <c:v>0.99994573607462267</c:v>
                </c:pt>
                <c:pt idx="13">
                  <c:v>0.99994573607462267</c:v>
                </c:pt>
                <c:pt idx="14">
                  <c:v>0.99994573607462267</c:v>
                </c:pt>
                <c:pt idx="15">
                  <c:v>0.99994573607462267</c:v>
                </c:pt>
                <c:pt idx="16">
                  <c:v>0.99994573607462267</c:v>
                </c:pt>
                <c:pt idx="17">
                  <c:v>0.99994573607462267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B7-453C-A07C-EBA1CC04B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211840"/>
        <c:axId val="368222208"/>
      </c:lineChart>
      <c:catAx>
        <c:axId val="368211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8222208"/>
        <c:crosses val="autoZero"/>
        <c:auto val="1"/>
        <c:lblAlgn val="ctr"/>
        <c:lblOffset val="100"/>
        <c:noMultiLvlLbl val="0"/>
      </c:catAx>
      <c:valAx>
        <c:axId val="368222208"/>
        <c:scaling>
          <c:orientation val="minMax"/>
          <c:max val="1.0029999999999999"/>
          <c:min val="0.997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crossAx val="368211840"/>
        <c:crosses val="autoZero"/>
        <c:crossBetween val="midCat"/>
        <c:majorUnit val="1.0000000000000002E-3"/>
        <c:minorUnit val="1.0000000000000003E-4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O2 stap 4</a:t>
            </a:r>
          </a:p>
        </c:rich>
      </c:tx>
      <c:layout>
        <c:manualLayout>
          <c:xMode val="edge"/>
          <c:yMode val="edge"/>
          <c:x val="0.43078655388914328"/>
          <c:y val="1.787709287501659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cat>
            <c:numRef>
              <c:f>'O2 stap 4'!$C$11:$C$28</c:f>
              <c:numCache>
                <c:formatCode>0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'O2 stap 4'!$H$11:$H$28</c:f>
              <c:numCache>
                <c:formatCode>0.000</c:formatCode>
                <c:ptCount val="18"/>
                <c:pt idx="0">
                  <c:v>1.000671900823118</c:v>
                </c:pt>
                <c:pt idx="1">
                  <c:v>1.000271900823118</c:v>
                </c:pt>
                <c:pt idx="2">
                  <c:v>1.000171900823118</c:v>
                </c:pt>
                <c:pt idx="3">
                  <c:v>1.000771900823118</c:v>
                </c:pt>
                <c:pt idx="4">
                  <c:v>1.000671900823118</c:v>
                </c:pt>
                <c:pt idx="5">
                  <c:v>0.99897190082311793</c:v>
                </c:pt>
                <c:pt idx="6">
                  <c:v>1.0004719008231178</c:v>
                </c:pt>
                <c:pt idx="7">
                  <c:v>1.000071900823118</c:v>
                </c:pt>
                <c:pt idx="8">
                  <c:v>1.0004719008231178</c:v>
                </c:pt>
                <c:pt idx="9">
                  <c:v>1.002071900823118</c:v>
                </c:pt>
                <c:pt idx="10">
                  <c:v>1.000671900823118</c:v>
                </c:pt>
                <c:pt idx="11">
                  <c:v>1.0049719008231179</c:v>
                </c:pt>
                <c:pt idx="12">
                  <c:v>1.0004719008231178</c:v>
                </c:pt>
                <c:pt idx="13">
                  <c:v>1.000571900823118</c:v>
                </c:pt>
                <c:pt idx="14">
                  <c:v>1.000671900823118</c:v>
                </c:pt>
                <c:pt idx="15">
                  <c:v>1.000371900823118</c:v>
                </c:pt>
                <c:pt idx="16">
                  <c:v>1.000071900823118</c:v>
                </c:pt>
                <c:pt idx="17">
                  <c:v>0.99567190082311796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A3-4811-BD9D-DAE3A3EF33E6}"/>
            </c:ext>
          </c:extLst>
        </c:ser>
        <c:ser>
          <c:idx val="1"/>
          <c:order val="1"/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'O2 stap 4'!$C$11:$C$28</c:f>
              <c:numCache>
                <c:formatCode>0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'O2 stap 4'!$I$11:$I$28</c:f>
              <c:numCache>
                <c:formatCode>0.000</c:formatCode>
                <c:ptCount val="18"/>
                <c:pt idx="0">
                  <c:v>1.0004576151088782</c:v>
                </c:pt>
                <c:pt idx="1">
                  <c:v>1.0004576151088782</c:v>
                </c:pt>
                <c:pt idx="2">
                  <c:v>1.0004576151088782</c:v>
                </c:pt>
                <c:pt idx="3">
                  <c:v>1.0004576151088782</c:v>
                </c:pt>
                <c:pt idx="4">
                  <c:v>1.0004576151088782</c:v>
                </c:pt>
                <c:pt idx="5">
                  <c:v>1.0004576151088782</c:v>
                </c:pt>
                <c:pt idx="6">
                  <c:v>1.0004576151088782</c:v>
                </c:pt>
                <c:pt idx="7">
                  <c:v>1.0004576151088782</c:v>
                </c:pt>
                <c:pt idx="8">
                  <c:v>1.0004576151088782</c:v>
                </c:pt>
                <c:pt idx="9">
                  <c:v>1.0004576151088782</c:v>
                </c:pt>
                <c:pt idx="10">
                  <c:v>1.0004576151088782</c:v>
                </c:pt>
                <c:pt idx="11">
                  <c:v>1.0004576151088782</c:v>
                </c:pt>
                <c:pt idx="12">
                  <c:v>1.0004576151088782</c:v>
                </c:pt>
                <c:pt idx="13">
                  <c:v>1.0004576151088782</c:v>
                </c:pt>
                <c:pt idx="14">
                  <c:v>1.0004576151088782</c:v>
                </c:pt>
                <c:pt idx="15">
                  <c:v>1.0004576151088782</c:v>
                </c:pt>
                <c:pt idx="16">
                  <c:v>1.0004576151088782</c:v>
                </c:pt>
                <c:pt idx="17">
                  <c:v>1.0004576151088782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A3-4811-BD9D-DAE3A3EF3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264704"/>
        <c:axId val="368266624"/>
      </c:lineChart>
      <c:catAx>
        <c:axId val="368264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8266624"/>
        <c:crosses val="autoZero"/>
        <c:auto val="1"/>
        <c:lblAlgn val="ctr"/>
        <c:lblOffset val="100"/>
        <c:noMultiLvlLbl val="0"/>
      </c:catAx>
      <c:valAx>
        <c:axId val="368266624"/>
        <c:scaling>
          <c:orientation val="minMax"/>
          <c:max val="1.0029999999999999"/>
          <c:min val="0.997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crossAx val="368264704"/>
        <c:crosses val="autoZero"/>
        <c:crossBetween val="midCat"/>
        <c:majorUnit val="1.0000000000000002E-3"/>
        <c:minorUnit val="1.0000000000000003E-4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O2 stap 5</a:t>
            </a:r>
          </a:p>
        </c:rich>
      </c:tx>
      <c:layout>
        <c:manualLayout>
          <c:xMode val="edge"/>
          <c:yMode val="edge"/>
          <c:x val="0.43078655388914328"/>
          <c:y val="1.787709287501659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cat>
            <c:numRef>
              <c:f>'O2 stap 5'!$C$11:$C$28</c:f>
              <c:numCache>
                <c:formatCode>0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'O2 stap 5'!$H$11:$H$28</c:f>
              <c:numCache>
                <c:formatCode>0.000</c:formatCode>
                <c:ptCount val="18"/>
                <c:pt idx="0">
                  <c:v>1.000521458154255</c:v>
                </c:pt>
                <c:pt idx="1">
                  <c:v>1.0004214581542548</c:v>
                </c:pt>
                <c:pt idx="2">
                  <c:v>1.000121458154255</c:v>
                </c:pt>
                <c:pt idx="3">
                  <c:v>1.0011214581542549</c:v>
                </c:pt>
                <c:pt idx="4">
                  <c:v>1.0008214581542549</c:v>
                </c:pt>
                <c:pt idx="5">
                  <c:v>0.99922145815425489</c:v>
                </c:pt>
                <c:pt idx="6">
                  <c:v>1.000521458154255</c:v>
                </c:pt>
                <c:pt idx="7">
                  <c:v>1.000121458154255</c:v>
                </c:pt>
                <c:pt idx="8">
                  <c:v>1.000621458154255</c:v>
                </c:pt>
                <c:pt idx="9">
                  <c:v>1.0021214581542548</c:v>
                </c:pt>
                <c:pt idx="10">
                  <c:v>1.0008214581542549</c:v>
                </c:pt>
                <c:pt idx="11">
                  <c:v>1.0058214581542548</c:v>
                </c:pt>
                <c:pt idx="12">
                  <c:v>1.000621458154255</c:v>
                </c:pt>
                <c:pt idx="13">
                  <c:v>1.0010214581542549</c:v>
                </c:pt>
                <c:pt idx="14">
                  <c:v>1.0008214581542549</c:v>
                </c:pt>
                <c:pt idx="15">
                  <c:v>1.000521458154255</c:v>
                </c:pt>
                <c:pt idx="16">
                  <c:v>1.000021458154255</c:v>
                </c:pt>
                <c:pt idx="17">
                  <c:v>0.99592145815425492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66-4D7B-943A-36EA946C8AB6}"/>
            </c:ext>
          </c:extLst>
        </c:ser>
        <c:ser>
          <c:idx val="1"/>
          <c:order val="1"/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'O2 stap 5'!$C$11:$C$28</c:f>
              <c:numCache>
                <c:formatCode>0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'O2 stap 5'!$I$11:$I$28</c:f>
              <c:numCache>
                <c:formatCode>0.000</c:formatCode>
                <c:ptCount val="18"/>
                <c:pt idx="0">
                  <c:v>1.0005786010109317</c:v>
                </c:pt>
                <c:pt idx="1">
                  <c:v>1.0005786010109317</c:v>
                </c:pt>
                <c:pt idx="2">
                  <c:v>1.0005786010109317</c:v>
                </c:pt>
                <c:pt idx="3">
                  <c:v>1.0005786010109317</c:v>
                </c:pt>
                <c:pt idx="4">
                  <c:v>1.0005786010109317</c:v>
                </c:pt>
                <c:pt idx="5">
                  <c:v>1.0005786010109317</c:v>
                </c:pt>
                <c:pt idx="6">
                  <c:v>1.0005786010109317</c:v>
                </c:pt>
                <c:pt idx="7">
                  <c:v>1.0005786010109317</c:v>
                </c:pt>
                <c:pt idx="8">
                  <c:v>1.0005786010109317</c:v>
                </c:pt>
                <c:pt idx="9">
                  <c:v>1.0005786010109317</c:v>
                </c:pt>
                <c:pt idx="10">
                  <c:v>1.0005786010109317</c:v>
                </c:pt>
                <c:pt idx="11">
                  <c:v>1.0005786010109317</c:v>
                </c:pt>
                <c:pt idx="12">
                  <c:v>1.0005786010109317</c:v>
                </c:pt>
                <c:pt idx="13">
                  <c:v>1.0005786010109317</c:v>
                </c:pt>
                <c:pt idx="14">
                  <c:v>1.0005786010109317</c:v>
                </c:pt>
                <c:pt idx="15">
                  <c:v>1.0005786010109317</c:v>
                </c:pt>
                <c:pt idx="16">
                  <c:v>1.0005786010109317</c:v>
                </c:pt>
                <c:pt idx="17">
                  <c:v>1.0005786010109317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66-4D7B-943A-36EA946C8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264704"/>
        <c:axId val="368266624"/>
      </c:lineChart>
      <c:catAx>
        <c:axId val="368264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8266624"/>
        <c:crosses val="autoZero"/>
        <c:auto val="1"/>
        <c:lblAlgn val="ctr"/>
        <c:lblOffset val="100"/>
        <c:noMultiLvlLbl val="0"/>
      </c:catAx>
      <c:valAx>
        <c:axId val="368266624"/>
        <c:scaling>
          <c:orientation val="minMax"/>
          <c:max val="1.0029999999999999"/>
          <c:min val="0.997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crossAx val="368264704"/>
        <c:crosses val="autoZero"/>
        <c:crossBetween val="midCat"/>
        <c:majorUnit val="1.0000000000000002E-3"/>
        <c:minorUnit val="1.0000000000000003E-4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CO stap 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 stap 7'!$H$10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'CO stap 7'!$C$11:$C$28</c:f>
              <c:numCache>
                <c:formatCode>0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'CO stap 7'!$H$11:$H$28</c:f>
              <c:numCache>
                <c:formatCode>0.000</c:formatCode>
                <c:ptCount val="18"/>
                <c:pt idx="0">
                  <c:v>0.98621337272607479</c:v>
                </c:pt>
                <c:pt idx="1">
                  <c:v>0.9892201208136544</c:v>
                </c:pt>
                <c:pt idx="2">
                  <c:v>0.94712564758754136</c:v>
                </c:pt>
                <c:pt idx="3">
                  <c:v>1.0072606093391314</c:v>
                </c:pt>
                <c:pt idx="4">
                  <c:v>1.0418382123462957</c:v>
                </c:pt>
                <c:pt idx="5">
                  <c:v>0.98470999868228515</c:v>
                </c:pt>
                <c:pt idx="6">
                  <c:v>1.0147774795580802</c:v>
                </c:pt>
                <c:pt idx="7">
                  <c:v>1.0117707314705005</c:v>
                </c:pt>
                <c:pt idx="8">
                  <c:v>0.980199876550916</c:v>
                </c:pt>
                <c:pt idx="9">
                  <c:v>1.0628854489593522</c:v>
                </c:pt>
                <c:pt idx="10">
                  <c:v>1.0207909757332392</c:v>
                </c:pt>
                <c:pt idx="11">
                  <c:v>0.93359528119343371</c:v>
                </c:pt>
                <c:pt idx="12">
                  <c:v>0.99222686890123379</c:v>
                </c:pt>
                <c:pt idx="13">
                  <c:v>0.98621337272607479</c:v>
                </c:pt>
                <c:pt idx="14">
                  <c:v>1.0734090672658805</c:v>
                </c:pt>
                <c:pt idx="15">
                  <c:v>1.0102673574267109</c:v>
                </c:pt>
                <c:pt idx="16">
                  <c:v>1.0433415863900855</c:v>
                </c:pt>
                <c:pt idx="17">
                  <c:v>0.95915263993785937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D2-46FD-A332-30ECD4296DD0}"/>
            </c:ext>
          </c:extLst>
        </c:ser>
        <c:ser>
          <c:idx val="1"/>
          <c:order val="1"/>
          <c:tx>
            <c:strRef>
              <c:f>'CO stap 7'!$I$10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'CO stap 7'!$C$11:$C$28</c:f>
              <c:numCache>
                <c:formatCode>0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'CO stap 7'!$I$11:$I$28</c:f>
              <c:numCache>
                <c:formatCode>0.00</c:formatCode>
                <c:ptCount val="18"/>
                <c:pt idx="0">
                  <c:v>1.0022994749946252</c:v>
                </c:pt>
                <c:pt idx="1">
                  <c:v>1.0022994749946252</c:v>
                </c:pt>
                <c:pt idx="2">
                  <c:v>1.0022994749946252</c:v>
                </c:pt>
                <c:pt idx="3">
                  <c:v>1.0022994749946252</c:v>
                </c:pt>
                <c:pt idx="4">
                  <c:v>1.0022994749946252</c:v>
                </c:pt>
                <c:pt idx="5">
                  <c:v>1.0022994749946252</c:v>
                </c:pt>
                <c:pt idx="6">
                  <c:v>1.0022994749946252</c:v>
                </c:pt>
                <c:pt idx="7">
                  <c:v>1.0022994749946252</c:v>
                </c:pt>
                <c:pt idx="8">
                  <c:v>1.0022994749946252</c:v>
                </c:pt>
                <c:pt idx="9">
                  <c:v>1.0022994749946252</c:v>
                </c:pt>
                <c:pt idx="10">
                  <c:v>1.0022994749946252</c:v>
                </c:pt>
                <c:pt idx="11">
                  <c:v>1.0022994749946252</c:v>
                </c:pt>
                <c:pt idx="12">
                  <c:v>1.0022994749946252</c:v>
                </c:pt>
                <c:pt idx="13">
                  <c:v>1.0022994749946252</c:v>
                </c:pt>
                <c:pt idx="14">
                  <c:v>1.0022994749946252</c:v>
                </c:pt>
                <c:pt idx="15">
                  <c:v>1.0022994749946252</c:v>
                </c:pt>
                <c:pt idx="16">
                  <c:v>1.0022994749946252</c:v>
                </c:pt>
                <c:pt idx="17">
                  <c:v>1.0022994749946252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D2-46FD-A332-30ECD4296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808832"/>
        <c:axId val="362810752"/>
      </c:lineChart>
      <c:catAx>
        <c:axId val="362808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2810752"/>
        <c:crosses val="autoZero"/>
        <c:auto val="1"/>
        <c:lblAlgn val="ctr"/>
        <c:lblOffset val="100"/>
        <c:noMultiLvlLbl val="1"/>
      </c:catAx>
      <c:valAx>
        <c:axId val="362810752"/>
        <c:scaling>
          <c:orientation val="minMax"/>
          <c:max val="1.1000000000000001"/>
          <c:min val="0.92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808832"/>
        <c:crosses val="autoZero"/>
        <c:crossBetween val="midCat"/>
        <c:majorUnit val="2.000000000000001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O2 stap 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cat>
            <c:numRef>
              <c:f>'O2 stap 6'!$C$11:$C$28</c:f>
              <c:numCache>
                <c:formatCode>0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'O2 stap 6'!$H$11:$H$28</c:f>
              <c:numCache>
                <c:formatCode>0.000</c:formatCode>
                <c:ptCount val="18"/>
                <c:pt idx="0">
                  <c:v>1.0005876307197079</c:v>
                </c:pt>
                <c:pt idx="1">
                  <c:v>0.99998763071970809</c:v>
                </c:pt>
                <c:pt idx="2">
                  <c:v>0.99998763071970809</c:v>
                </c:pt>
                <c:pt idx="3">
                  <c:v>1.0005876307197079</c:v>
                </c:pt>
                <c:pt idx="4">
                  <c:v>1.0006876307197081</c:v>
                </c:pt>
                <c:pt idx="5">
                  <c:v>0.99818763071970806</c:v>
                </c:pt>
                <c:pt idx="6">
                  <c:v>1.0001876307197082</c:v>
                </c:pt>
                <c:pt idx="7">
                  <c:v>0.99948763071970803</c:v>
                </c:pt>
                <c:pt idx="8">
                  <c:v>0.9998876307197081</c:v>
                </c:pt>
                <c:pt idx="9">
                  <c:v>1.001387630719708</c:v>
                </c:pt>
                <c:pt idx="10">
                  <c:v>0.99998763071970809</c:v>
                </c:pt>
                <c:pt idx="11">
                  <c:v>1.0022876307197079</c:v>
                </c:pt>
                <c:pt idx="12">
                  <c:v>0.9998876307197081</c:v>
                </c:pt>
                <c:pt idx="13">
                  <c:v>1.0002876307197079</c:v>
                </c:pt>
                <c:pt idx="14">
                  <c:v>1.0004876307197081</c:v>
                </c:pt>
                <c:pt idx="15">
                  <c:v>0.99958763071970802</c:v>
                </c:pt>
                <c:pt idx="16">
                  <c:v>0.999787630719708</c:v>
                </c:pt>
                <c:pt idx="17">
                  <c:v>0.99488763071970809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D3-4EC8-8961-250C2B9D5C53}"/>
            </c:ext>
          </c:extLst>
        </c:ser>
        <c:ser>
          <c:idx val="1"/>
          <c:order val="1"/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'O2 stap 6'!$C$11:$C$28</c:f>
              <c:numCache>
                <c:formatCode>0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'O2 stap 6'!$I$11:$I$28</c:f>
              <c:numCache>
                <c:formatCode>0.000</c:formatCode>
                <c:ptCount val="18"/>
                <c:pt idx="0">
                  <c:v>1.0001006622697766</c:v>
                </c:pt>
                <c:pt idx="1">
                  <c:v>1.0001006622697766</c:v>
                </c:pt>
                <c:pt idx="2">
                  <c:v>1.0001006622697766</c:v>
                </c:pt>
                <c:pt idx="3">
                  <c:v>1.0001006622697766</c:v>
                </c:pt>
                <c:pt idx="4">
                  <c:v>1.0001006622697766</c:v>
                </c:pt>
                <c:pt idx="5">
                  <c:v>1.0001006622697766</c:v>
                </c:pt>
                <c:pt idx="6">
                  <c:v>1.0001006622697766</c:v>
                </c:pt>
                <c:pt idx="7">
                  <c:v>1.0001006622697766</c:v>
                </c:pt>
                <c:pt idx="8">
                  <c:v>1.0001006622697766</c:v>
                </c:pt>
                <c:pt idx="9">
                  <c:v>1.0001006622697766</c:v>
                </c:pt>
                <c:pt idx="10">
                  <c:v>1.0001006622697766</c:v>
                </c:pt>
                <c:pt idx="11">
                  <c:v>1.0001006622697766</c:v>
                </c:pt>
                <c:pt idx="12">
                  <c:v>1.0001006622697766</c:v>
                </c:pt>
                <c:pt idx="13">
                  <c:v>1.0001006622697766</c:v>
                </c:pt>
                <c:pt idx="14">
                  <c:v>1.0001006622697766</c:v>
                </c:pt>
                <c:pt idx="15">
                  <c:v>1.0001006622697766</c:v>
                </c:pt>
                <c:pt idx="16">
                  <c:v>1.0001006622697766</c:v>
                </c:pt>
                <c:pt idx="17">
                  <c:v>1.0001006622697766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D3-4EC8-8961-250C2B9D5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395392"/>
        <c:axId val="368397312"/>
      </c:lineChart>
      <c:catAx>
        <c:axId val="368395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8397312"/>
        <c:crosses val="autoZero"/>
        <c:auto val="1"/>
        <c:lblAlgn val="ctr"/>
        <c:lblOffset val="100"/>
        <c:noMultiLvlLbl val="0"/>
      </c:catAx>
      <c:valAx>
        <c:axId val="368397312"/>
        <c:scaling>
          <c:orientation val="minMax"/>
          <c:max val="1.0029999999999999"/>
          <c:min val="0.997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crossAx val="368395392"/>
        <c:crosses val="autoZero"/>
        <c:crossBetween val="midCat"/>
        <c:majorUnit val="1.0000000000000002E-3"/>
        <c:minorUnit val="1.0000000000000003E-4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O2 stap 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cat>
            <c:numRef>
              <c:f>'O2 stap 7'!$C$11:$C$28</c:f>
              <c:numCache>
                <c:formatCode>0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'O2 stap 7'!$H$11:$H$28</c:f>
              <c:numCache>
                <c:formatCode>0.000</c:formatCode>
                <c:ptCount val="18"/>
                <c:pt idx="0">
                  <c:v>1.0000145484461256</c:v>
                </c:pt>
                <c:pt idx="1">
                  <c:v>0.99981454844612572</c:v>
                </c:pt>
                <c:pt idx="2">
                  <c:v>0.99961454844612574</c:v>
                </c:pt>
                <c:pt idx="3">
                  <c:v>1.0006145484461257</c:v>
                </c:pt>
                <c:pt idx="4">
                  <c:v>1.0002145484461258</c:v>
                </c:pt>
                <c:pt idx="5">
                  <c:v>0.99861454844612563</c:v>
                </c:pt>
                <c:pt idx="6">
                  <c:v>1.0000145484461256</c:v>
                </c:pt>
                <c:pt idx="7">
                  <c:v>0.99941454844612565</c:v>
                </c:pt>
                <c:pt idx="8">
                  <c:v>1.0000145484461256</c:v>
                </c:pt>
                <c:pt idx="9">
                  <c:v>1.0014145484461257</c:v>
                </c:pt>
                <c:pt idx="10">
                  <c:v>1.0000145484461256</c:v>
                </c:pt>
                <c:pt idx="11">
                  <c:v>1.0049145484461257</c:v>
                </c:pt>
                <c:pt idx="12">
                  <c:v>0.99991454844612582</c:v>
                </c:pt>
                <c:pt idx="13">
                  <c:v>1.0004145484461258</c:v>
                </c:pt>
                <c:pt idx="14">
                  <c:v>1.0003145484461258</c:v>
                </c:pt>
                <c:pt idx="15">
                  <c:v>0.99991454844612582</c:v>
                </c:pt>
                <c:pt idx="16">
                  <c:v>0.99931454844612577</c:v>
                </c:pt>
                <c:pt idx="17">
                  <c:v>0.99531454844612566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EC-40CF-AE34-8C96D9D570AF}"/>
            </c:ext>
          </c:extLst>
        </c:ser>
        <c:ser>
          <c:idx val="1"/>
          <c:order val="1"/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'O2 stap 7'!$C$11:$C$28</c:f>
              <c:numCache>
                <c:formatCode>0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'O2 stap 7'!$I$11:$I$28</c:f>
              <c:numCache>
                <c:formatCode>0.000</c:formatCode>
                <c:ptCount val="18"/>
                <c:pt idx="0">
                  <c:v>0.99997169130389008</c:v>
                </c:pt>
                <c:pt idx="1">
                  <c:v>0.99997169130389008</c:v>
                </c:pt>
                <c:pt idx="2">
                  <c:v>0.99997169130389008</c:v>
                </c:pt>
                <c:pt idx="3">
                  <c:v>0.99997169130389008</c:v>
                </c:pt>
                <c:pt idx="4">
                  <c:v>0.99997169130389008</c:v>
                </c:pt>
                <c:pt idx="5">
                  <c:v>0.99997169130389008</c:v>
                </c:pt>
                <c:pt idx="6">
                  <c:v>0.99997169130389008</c:v>
                </c:pt>
                <c:pt idx="7">
                  <c:v>0.99997169130389008</c:v>
                </c:pt>
                <c:pt idx="8">
                  <c:v>0.99997169130389008</c:v>
                </c:pt>
                <c:pt idx="9">
                  <c:v>0.99997169130389008</c:v>
                </c:pt>
                <c:pt idx="10">
                  <c:v>0.99997169130389008</c:v>
                </c:pt>
                <c:pt idx="11">
                  <c:v>0.99997169130389008</c:v>
                </c:pt>
                <c:pt idx="12">
                  <c:v>0.99997169130389008</c:v>
                </c:pt>
                <c:pt idx="13">
                  <c:v>0.99997169130389008</c:v>
                </c:pt>
                <c:pt idx="14">
                  <c:v>0.99997169130389008</c:v>
                </c:pt>
                <c:pt idx="15">
                  <c:v>0.99997169130389008</c:v>
                </c:pt>
                <c:pt idx="16">
                  <c:v>0.99997169130389008</c:v>
                </c:pt>
                <c:pt idx="17">
                  <c:v>0.99997169130389008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EC-40CF-AE34-8C96D9D57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566464"/>
        <c:axId val="369568384"/>
      </c:lineChart>
      <c:catAx>
        <c:axId val="369566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9568384"/>
        <c:crosses val="autoZero"/>
        <c:auto val="1"/>
        <c:lblAlgn val="ctr"/>
        <c:lblOffset val="100"/>
        <c:noMultiLvlLbl val="0"/>
      </c:catAx>
      <c:valAx>
        <c:axId val="369568384"/>
        <c:scaling>
          <c:orientation val="minMax"/>
          <c:max val="1.0029999999999999"/>
          <c:min val="0.997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crossAx val="369566464"/>
        <c:crosses val="autoZero"/>
        <c:crossBetween val="midCat"/>
        <c:majorUnit val="1.0000000000000002E-3"/>
        <c:minorUnit val="1.0000000000000003E-4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O2 stap 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cat>
            <c:numRef>
              <c:f>'O2 stap 8'!$C$11:$C$28</c:f>
              <c:numCache>
                <c:formatCode>0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'O2 stap 8'!$H$11:$H$28</c:f>
              <c:numCache>
                <c:formatCode>0.000</c:formatCode>
                <c:ptCount val="18"/>
                <c:pt idx="0">
                  <c:v>1.0013273985365323</c:v>
                </c:pt>
                <c:pt idx="1">
                  <c:v>1.0003273985365322</c:v>
                </c:pt>
                <c:pt idx="2">
                  <c:v>1.0003273985365322</c:v>
                </c:pt>
                <c:pt idx="3">
                  <c:v>1.0009273985365323</c:v>
                </c:pt>
                <c:pt idx="4">
                  <c:v>1.0006273985365324</c:v>
                </c:pt>
                <c:pt idx="5">
                  <c:v>0.9982273985365322</c:v>
                </c:pt>
                <c:pt idx="6">
                  <c:v>1.0004273985365324</c:v>
                </c:pt>
                <c:pt idx="7">
                  <c:v>0.99962739853653237</c:v>
                </c:pt>
                <c:pt idx="8">
                  <c:v>1.0001273985365322</c:v>
                </c:pt>
                <c:pt idx="9">
                  <c:v>1.0031273985365323</c:v>
                </c:pt>
                <c:pt idx="10">
                  <c:v>0.99992739853653234</c:v>
                </c:pt>
                <c:pt idx="11">
                  <c:v>1.0008273985365321</c:v>
                </c:pt>
                <c:pt idx="12">
                  <c:v>1.0000273985365322</c:v>
                </c:pt>
                <c:pt idx="13">
                  <c:v>1.0004273985365324</c:v>
                </c:pt>
                <c:pt idx="14">
                  <c:v>1.0010273985365321</c:v>
                </c:pt>
                <c:pt idx="15">
                  <c:v>0.99982739853653224</c:v>
                </c:pt>
                <c:pt idx="16">
                  <c:v>1.0002273985365324</c:v>
                </c:pt>
                <c:pt idx="17">
                  <c:v>0.99482739853653224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89-46F7-A6B6-DC7A2D52B066}"/>
            </c:ext>
          </c:extLst>
        </c:ser>
        <c:ser>
          <c:idx val="1"/>
          <c:order val="1"/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'O2 stap 8'!$C$11:$C$28</c:f>
              <c:numCache>
                <c:formatCode>0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'O2 stap 8'!$I$11:$I$28</c:f>
              <c:numCache>
                <c:formatCode>0.000</c:formatCode>
                <c:ptCount val="18"/>
                <c:pt idx="0">
                  <c:v>1.0003300201334342</c:v>
                </c:pt>
                <c:pt idx="1">
                  <c:v>1.0003300201334342</c:v>
                </c:pt>
                <c:pt idx="2">
                  <c:v>1.0003300201334342</c:v>
                </c:pt>
                <c:pt idx="3">
                  <c:v>1.0003300201334342</c:v>
                </c:pt>
                <c:pt idx="4">
                  <c:v>1.0003300201334342</c:v>
                </c:pt>
                <c:pt idx="5">
                  <c:v>1.0003300201334342</c:v>
                </c:pt>
                <c:pt idx="6">
                  <c:v>1.0003300201334342</c:v>
                </c:pt>
                <c:pt idx="7">
                  <c:v>1.0003300201334342</c:v>
                </c:pt>
                <c:pt idx="8">
                  <c:v>1.0003300201334342</c:v>
                </c:pt>
                <c:pt idx="9">
                  <c:v>1.0003300201334342</c:v>
                </c:pt>
                <c:pt idx="10">
                  <c:v>1.0003300201334342</c:v>
                </c:pt>
                <c:pt idx="11">
                  <c:v>1.0003300201334342</c:v>
                </c:pt>
                <c:pt idx="12">
                  <c:v>1.0003300201334342</c:v>
                </c:pt>
                <c:pt idx="13">
                  <c:v>1.0003300201334342</c:v>
                </c:pt>
                <c:pt idx="14">
                  <c:v>1.0003300201334342</c:v>
                </c:pt>
                <c:pt idx="15">
                  <c:v>1.0003300201334342</c:v>
                </c:pt>
                <c:pt idx="16">
                  <c:v>1.0003300201334342</c:v>
                </c:pt>
                <c:pt idx="17">
                  <c:v>1.0003300201334342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89-46F7-A6B6-DC7A2D52B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707648"/>
        <c:axId val="365709568"/>
      </c:lineChart>
      <c:catAx>
        <c:axId val="365707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5709568"/>
        <c:crosses val="autoZero"/>
        <c:auto val="1"/>
        <c:lblAlgn val="ctr"/>
        <c:lblOffset val="100"/>
        <c:noMultiLvlLbl val="0"/>
      </c:catAx>
      <c:valAx>
        <c:axId val="365709568"/>
        <c:scaling>
          <c:orientation val="minMax"/>
          <c:max val="1.0029999999999999"/>
          <c:min val="0.997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crossAx val="365707648"/>
        <c:crosses val="autoZero"/>
        <c:crossBetween val="midCat"/>
        <c:majorUnit val="1.0000000000000002E-3"/>
        <c:minorUnit val="1.0000000000000003E-4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b="1"/>
      </a:pPr>
      <a:endParaRPr lang="en-BE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O2 stap 9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cat>
            <c:numRef>
              <c:f>'O2 stap 9'!$C$11:$C$28</c:f>
              <c:numCache>
                <c:formatCode>0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'O2 stap 9'!$H$11:$H$28</c:f>
              <c:numCache>
                <c:formatCode>0.000</c:formatCode>
                <c:ptCount val="18"/>
                <c:pt idx="0">
                  <c:v>1.0013428120675334</c:v>
                </c:pt>
                <c:pt idx="1">
                  <c:v>1.0003428120675335</c:v>
                </c:pt>
                <c:pt idx="2">
                  <c:v>1.0003428120675335</c:v>
                </c:pt>
                <c:pt idx="3">
                  <c:v>1.0010428120675334</c:v>
                </c:pt>
                <c:pt idx="4">
                  <c:v>1.0008428120675334</c:v>
                </c:pt>
                <c:pt idx="5">
                  <c:v>0.9983428120675335</c:v>
                </c:pt>
                <c:pt idx="6">
                  <c:v>1.0005428120675335</c:v>
                </c:pt>
                <c:pt idx="7">
                  <c:v>0.99964281206753336</c:v>
                </c:pt>
                <c:pt idx="8">
                  <c:v>1.0003428120675335</c:v>
                </c:pt>
                <c:pt idx="9">
                  <c:v>1.0032428120675334</c:v>
                </c:pt>
                <c:pt idx="10">
                  <c:v>0.99984281206753334</c:v>
                </c:pt>
                <c:pt idx="11">
                  <c:v>1.0008428120675334</c:v>
                </c:pt>
                <c:pt idx="12">
                  <c:v>1.0000428120675335</c:v>
                </c:pt>
                <c:pt idx="13">
                  <c:v>1.0005428120675335</c:v>
                </c:pt>
                <c:pt idx="14">
                  <c:v>1.0011428120675334</c:v>
                </c:pt>
                <c:pt idx="15">
                  <c:v>0.99984281206753334</c:v>
                </c:pt>
                <c:pt idx="16">
                  <c:v>1.0002428120675335</c:v>
                </c:pt>
                <c:pt idx="17">
                  <c:v>0.99474281206753346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5E-4A69-8977-9193F97C7280}"/>
            </c:ext>
          </c:extLst>
        </c:ser>
        <c:ser>
          <c:idx val="1"/>
          <c:order val="1"/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'O2 stap 9'!$C$11:$C$28</c:f>
              <c:numCache>
                <c:formatCode>0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'O2 stap 9'!$I$11:$I$28</c:f>
              <c:numCache>
                <c:formatCode>0.000</c:formatCode>
                <c:ptCount val="18"/>
                <c:pt idx="0">
                  <c:v>1.0003872975401615</c:v>
                </c:pt>
                <c:pt idx="1">
                  <c:v>1.0003872975401615</c:v>
                </c:pt>
                <c:pt idx="2">
                  <c:v>1.0003872975401615</c:v>
                </c:pt>
                <c:pt idx="3">
                  <c:v>1.0003872975401615</c:v>
                </c:pt>
                <c:pt idx="4">
                  <c:v>1.0003872975401615</c:v>
                </c:pt>
                <c:pt idx="5">
                  <c:v>1.0003872975401615</c:v>
                </c:pt>
                <c:pt idx="6">
                  <c:v>1.0003872975401615</c:v>
                </c:pt>
                <c:pt idx="7">
                  <c:v>1.0003872975401615</c:v>
                </c:pt>
                <c:pt idx="8">
                  <c:v>1.0003872975401615</c:v>
                </c:pt>
                <c:pt idx="9">
                  <c:v>1.0003872975401615</c:v>
                </c:pt>
                <c:pt idx="10">
                  <c:v>1.0003872975401615</c:v>
                </c:pt>
                <c:pt idx="11">
                  <c:v>1.0003872975401615</c:v>
                </c:pt>
                <c:pt idx="12">
                  <c:v>1.0003872975401615</c:v>
                </c:pt>
                <c:pt idx="13">
                  <c:v>1.0003872975401615</c:v>
                </c:pt>
                <c:pt idx="14">
                  <c:v>1.0003872975401615</c:v>
                </c:pt>
                <c:pt idx="15">
                  <c:v>1.0003872975401615</c:v>
                </c:pt>
                <c:pt idx="16">
                  <c:v>1.0003872975401615</c:v>
                </c:pt>
                <c:pt idx="17">
                  <c:v>1.0003872975401615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5E-4A69-8977-9193F97C7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707648"/>
        <c:axId val="365709568"/>
      </c:lineChart>
      <c:catAx>
        <c:axId val="365707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5709568"/>
        <c:crosses val="autoZero"/>
        <c:auto val="1"/>
        <c:lblAlgn val="ctr"/>
        <c:lblOffset val="100"/>
        <c:noMultiLvlLbl val="0"/>
      </c:catAx>
      <c:valAx>
        <c:axId val="365709568"/>
        <c:scaling>
          <c:orientation val="minMax"/>
          <c:max val="1.0029999999999999"/>
          <c:min val="0.997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crossAx val="365707648"/>
        <c:crosses val="autoZero"/>
        <c:crossBetween val="midCat"/>
        <c:majorUnit val="1.0000000000000002E-3"/>
        <c:minorUnit val="1.0000000000000003E-4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b="1"/>
      </a:pPr>
      <a:endParaRPr lang="en-BE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CO2 stap 6</a:t>
            </a:r>
          </a:p>
        </c:rich>
      </c:tx>
      <c:layout>
        <c:manualLayout>
          <c:xMode val="edge"/>
          <c:yMode val="edge"/>
          <c:x val="0.44246188888888888"/>
          <c:y val="2.116666666666666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cat>
            <c:numRef>
              <c:f>'CO2 stap 6'!$C$11:$C$28</c:f>
              <c:numCache>
                <c:formatCode>0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'CO2 stap 6'!$H$11:$H$28</c:f>
              <c:numCache>
                <c:formatCode>0.000</c:formatCode>
                <c:ptCount val="18"/>
                <c:pt idx="0">
                  <c:v>1.0050552201967091</c:v>
                </c:pt>
                <c:pt idx="1">
                  <c:v>0.99009904132473425</c:v>
                </c:pt>
                <c:pt idx="2">
                  <c:v>0.99907274864791917</c:v>
                </c:pt>
                <c:pt idx="3">
                  <c:v>0.98710780555033917</c:v>
                </c:pt>
                <c:pt idx="4">
                  <c:v>1.0050552201967091</c:v>
                </c:pt>
                <c:pt idx="5">
                  <c:v>1.0439412852638439</c:v>
                </c:pt>
                <c:pt idx="6">
                  <c:v>1.0379588137150537</c:v>
                </c:pt>
                <c:pt idx="7">
                  <c:v>1.0289851063918689</c:v>
                </c:pt>
                <c:pt idx="8">
                  <c:v>0.99009904132473425</c:v>
                </c:pt>
                <c:pt idx="9">
                  <c:v>1.0379588137150537</c:v>
                </c:pt>
                <c:pt idx="10">
                  <c:v>0.97813409822715447</c:v>
                </c:pt>
                <c:pt idx="11">
                  <c:v>0.94523050470880976</c:v>
                </c:pt>
                <c:pt idx="12">
                  <c:v>1.0888098218797682</c:v>
                </c:pt>
                <c:pt idx="13">
                  <c:v>1.0110376917454991</c:v>
                </c:pt>
                <c:pt idx="14">
                  <c:v>1.0170201632942888</c:v>
                </c:pt>
                <c:pt idx="15">
                  <c:v>0.99608151287352431</c:v>
                </c:pt>
                <c:pt idx="16">
                  <c:v>1.0499237568126336</c:v>
                </c:pt>
                <c:pt idx="17">
                  <c:v>1.0259938706174738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AE-4F69-906F-B0784F4E1BDB}"/>
            </c:ext>
          </c:extLst>
        </c:ser>
        <c:ser>
          <c:idx val="1"/>
          <c:order val="1"/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'CO2 stap 6'!$C$11:$C$28</c:f>
              <c:numCache>
                <c:formatCode>0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'CO2 stap 6'!$I$11:$I$28</c:f>
              <c:numCache>
                <c:formatCode>0.00</c:formatCode>
                <c:ptCount val="18"/>
                <c:pt idx="0">
                  <c:v>1.0128324332101359</c:v>
                </c:pt>
                <c:pt idx="1">
                  <c:v>1.0128324332101359</c:v>
                </c:pt>
                <c:pt idx="2">
                  <c:v>1.0128324332101359</c:v>
                </c:pt>
                <c:pt idx="3">
                  <c:v>1.0128324332101359</c:v>
                </c:pt>
                <c:pt idx="4">
                  <c:v>1.0128324332101359</c:v>
                </c:pt>
                <c:pt idx="5">
                  <c:v>1.0128324332101359</c:v>
                </c:pt>
                <c:pt idx="6">
                  <c:v>1.0128324332101359</c:v>
                </c:pt>
                <c:pt idx="7">
                  <c:v>1.0128324332101359</c:v>
                </c:pt>
                <c:pt idx="8">
                  <c:v>1.0128324332101359</c:v>
                </c:pt>
                <c:pt idx="9">
                  <c:v>1.0128324332101359</c:v>
                </c:pt>
                <c:pt idx="10">
                  <c:v>1.0128324332101359</c:v>
                </c:pt>
                <c:pt idx="11">
                  <c:v>1.0128324332101359</c:v>
                </c:pt>
                <c:pt idx="12">
                  <c:v>1.0128324332101359</c:v>
                </c:pt>
                <c:pt idx="13">
                  <c:v>1.0128324332101359</c:v>
                </c:pt>
                <c:pt idx="14">
                  <c:v>1.0128324332101359</c:v>
                </c:pt>
                <c:pt idx="15">
                  <c:v>1.0128324332101359</c:v>
                </c:pt>
                <c:pt idx="16">
                  <c:v>1.0128324332101359</c:v>
                </c:pt>
                <c:pt idx="17">
                  <c:v>1.0128324332101359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AE-4F69-906F-B0784F4E1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930752"/>
        <c:axId val="367941120"/>
      </c:lineChart>
      <c:catAx>
        <c:axId val="367930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7941120"/>
        <c:crosses val="autoZero"/>
        <c:auto val="1"/>
        <c:lblAlgn val="ctr"/>
        <c:lblOffset val="100"/>
        <c:noMultiLvlLbl val="0"/>
      </c:catAx>
      <c:valAx>
        <c:axId val="367941120"/>
        <c:scaling>
          <c:orientation val="minMax"/>
          <c:max val="1.1000000000000001"/>
          <c:min val="0.8500000000000000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7930752"/>
        <c:crosses val="autoZero"/>
        <c:crossBetween val="midCat"/>
        <c:majorUnit val="2.0000000000000004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CO2 stap 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cat>
            <c:numRef>
              <c:f>'CO2 stap 7 '!$C$11:$C$28</c:f>
              <c:numCache>
                <c:formatCode>0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'CO2 stap 7 '!$H$11:$H$28</c:f>
              <c:numCache>
                <c:formatCode>0.000</c:formatCode>
                <c:ptCount val="18"/>
                <c:pt idx="0">
                  <c:v>1.0020639844223145</c:v>
                </c:pt>
                <c:pt idx="1">
                  <c:v>0.9871078055503395</c:v>
                </c:pt>
                <c:pt idx="2">
                  <c:v>0.9990727486479194</c:v>
                </c:pt>
                <c:pt idx="3">
                  <c:v>0.9871078055503395</c:v>
                </c:pt>
                <c:pt idx="4">
                  <c:v>1.0050552201967093</c:v>
                </c:pt>
                <c:pt idx="5">
                  <c:v>1.0439412852638441</c:v>
                </c:pt>
                <c:pt idx="6">
                  <c:v>1.0379588137150539</c:v>
                </c:pt>
                <c:pt idx="7">
                  <c:v>1.0259938706174743</c:v>
                </c:pt>
                <c:pt idx="8">
                  <c:v>0.99009904132473447</c:v>
                </c:pt>
                <c:pt idx="9">
                  <c:v>1.0678711714590037</c:v>
                </c:pt>
                <c:pt idx="10">
                  <c:v>0.9751428624527595</c:v>
                </c:pt>
                <c:pt idx="11">
                  <c:v>0.94523050470880998</c:v>
                </c:pt>
                <c:pt idx="12">
                  <c:v>1.0888098218797686</c:v>
                </c:pt>
                <c:pt idx="13">
                  <c:v>1.0170201632942892</c:v>
                </c:pt>
                <c:pt idx="14">
                  <c:v>1.046932521038239</c:v>
                </c:pt>
                <c:pt idx="15">
                  <c:v>0.9990727486479194</c:v>
                </c:pt>
                <c:pt idx="16">
                  <c:v>1.046932521038239</c:v>
                </c:pt>
                <c:pt idx="17">
                  <c:v>1.0200113990686841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BB-4DCE-A59F-CDB3063FE7B1}"/>
            </c:ext>
          </c:extLst>
        </c:ser>
        <c:ser>
          <c:idx val="1"/>
          <c:order val="1"/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'CO2 stap 7 '!$C$11:$C$28</c:f>
              <c:numCache>
                <c:formatCode>0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'CO2 stap 7 '!$I$11:$I$28</c:f>
              <c:numCache>
                <c:formatCode>0.00</c:formatCode>
                <c:ptCount val="18"/>
                <c:pt idx="0">
                  <c:v>1.0158236689845312</c:v>
                </c:pt>
                <c:pt idx="1">
                  <c:v>1.0158236689845312</c:v>
                </c:pt>
                <c:pt idx="2">
                  <c:v>1.0158236689845312</c:v>
                </c:pt>
                <c:pt idx="3">
                  <c:v>1.0158236689845312</c:v>
                </c:pt>
                <c:pt idx="4">
                  <c:v>1.0158236689845312</c:v>
                </c:pt>
                <c:pt idx="5">
                  <c:v>1.0158236689845312</c:v>
                </c:pt>
                <c:pt idx="6">
                  <c:v>1.0158236689845312</c:v>
                </c:pt>
                <c:pt idx="7">
                  <c:v>1.0158236689845312</c:v>
                </c:pt>
                <c:pt idx="8">
                  <c:v>1.0158236689845312</c:v>
                </c:pt>
                <c:pt idx="9">
                  <c:v>1.0158236689845312</c:v>
                </c:pt>
                <c:pt idx="10">
                  <c:v>1.0158236689845312</c:v>
                </c:pt>
                <c:pt idx="11">
                  <c:v>1.0158236689845312</c:v>
                </c:pt>
                <c:pt idx="12">
                  <c:v>1.0158236689845312</c:v>
                </c:pt>
                <c:pt idx="13">
                  <c:v>1.0158236689845312</c:v>
                </c:pt>
                <c:pt idx="14">
                  <c:v>1.0158236689845312</c:v>
                </c:pt>
                <c:pt idx="15">
                  <c:v>1.0158236689845312</c:v>
                </c:pt>
                <c:pt idx="16">
                  <c:v>1.0158236689845312</c:v>
                </c:pt>
                <c:pt idx="17">
                  <c:v>1.0158236689845312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BB-4DCE-A59F-CDB3063FE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491968"/>
        <c:axId val="369493888"/>
      </c:lineChart>
      <c:catAx>
        <c:axId val="36949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9493888"/>
        <c:crosses val="autoZero"/>
        <c:auto val="1"/>
        <c:lblAlgn val="ctr"/>
        <c:lblOffset val="100"/>
        <c:noMultiLvlLbl val="0"/>
      </c:catAx>
      <c:valAx>
        <c:axId val="369493888"/>
        <c:scaling>
          <c:orientation val="minMax"/>
          <c:max val="1.1000000000000001"/>
          <c:min val="0.95000000000000007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9491968"/>
        <c:crosses val="autoZero"/>
        <c:crossBetween val="midCat"/>
        <c:majorUnit val="2.0000000000000004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CO</a:t>
            </a:r>
            <a:r>
              <a:rPr lang="nl-BE" baseline="0"/>
              <a:t> stap 9</a:t>
            </a:r>
            <a:endParaRPr lang="nl-BE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7245222222222223E-2"/>
          <c:y val="0.1625513888888889"/>
          <c:w val="0.80573777777777777"/>
          <c:h val="0.68837638888888886"/>
        </c:manualLayout>
      </c:layout>
      <c:lineChart>
        <c:grouping val="standard"/>
        <c:varyColors val="0"/>
        <c:ser>
          <c:idx val="0"/>
          <c:order val="0"/>
          <c:tx>
            <c:strRef>
              <c:f>'CO stap 9'!$H$10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'CO stap 9'!$C$11:$C$28</c:f>
              <c:numCache>
                <c:formatCode>0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'CO stap 9'!$H$11:$H$28</c:f>
              <c:numCache>
                <c:formatCode>0.000</c:formatCode>
                <c:ptCount val="18"/>
                <c:pt idx="0">
                  <c:v>1.0234466259087776</c:v>
                </c:pt>
                <c:pt idx="1">
                  <c:v>1.0048385054377089</c:v>
                </c:pt>
                <c:pt idx="2">
                  <c:v>0.98623038496664006</c:v>
                </c:pt>
                <c:pt idx="3">
                  <c:v>1.0234466259087776</c:v>
                </c:pt>
                <c:pt idx="4">
                  <c:v>1.0699669270864491</c:v>
                </c:pt>
                <c:pt idx="5">
                  <c:v>1.0048385054377089</c:v>
                </c:pt>
                <c:pt idx="6">
                  <c:v>1.0420547463798462</c:v>
                </c:pt>
                <c:pt idx="7">
                  <c:v>1.0048385054377089</c:v>
                </c:pt>
                <c:pt idx="8">
                  <c:v>1.0048385054377089</c:v>
                </c:pt>
                <c:pt idx="9">
                  <c:v>0.99553444520217449</c:v>
                </c:pt>
                <c:pt idx="10">
                  <c:v>1.0327506861443119</c:v>
                </c:pt>
                <c:pt idx="11">
                  <c:v>0.95831820426003711</c:v>
                </c:pt>
                <c:pt idx="12">
                  <c:v>1.0234466259087776</c:v>
                </c:pt>
                <c:pt idx="13">
                  <c:v>0.98623038496664006</c:v>
                </c:pt>
                <c:pt idx="14">
                  <c:v>1.0978791077930523</c:v>
                </c:pt>
                <c:pt idx="15">
                  <c:v>1.0141425656732432</c:v>
                </c:pt>
                <c:pt idx="16">
                  <c:v>1.0141425656732432</c:v>
                </c:pt>
                <c:pt idx="17">
                  <c:v>0.98623038496664006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83-4F11-A79E-9D8C27892801}"/>
            </c:ext>
          </c:extLst>
        </c:ser>
        <c:ser>
          <c:idx val="1"/>
          <c:order val="1"/>
          <c:tx>
            <c:strRef>
              <c:f>'CO stap 9'!$I$10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'CO stap 9'!$C$11:$C$28</c:f>
              <c:numCache>
                <c:formatCode>0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'CO stap 9'!$I$11:$I$28</c:f>
              <c:numCache>
                <c:formatCode>0.00</c:formatCode>
                <c:ptCount val="18"/>
                <c:pt idx="0">
                  <c:v>1.0122817536261364</c:v>
                </c:pt>
                <c:pt idx="1">
                  <c:v>1.0122817536261364</c:v>
                </c:pt>
                <c:pt idx="2">
                  <c:v>1.0122817536261364</c:v>
                </c:pt>
                <c:pt idx="3">
                  <c:v>1.0122817536261364</c:v>
                </c:pt>
                <c:pt idx="4">
                  <c:v>1.0122817536261364</c:v>
                </c:pt>
                <c:pt idx="5">
                  <c:v>1.0122817536261364</c:v>
                </c:pt>
                <c:pt idx="6">
                  <c:v>1.0122817536261364</c:v>
                </c:pt>
                <c:pt idx="7">
                  <c:v>1.0122817536261364</c:v>
                </c:pt>
                <c:pt idx="8">
                  <c:v>1.0122817536261364</c:v>
                </c:pt>
                <c:pt idx="9">
                  <c:v>1.0122817536261364</c:v>
                </c:pt>
                <c:pt idx="10">
                  <c:v>1.0122817536261364</c:v>
                </c:pt>
                <c:pt idx="11">
                  <c:v>1.0122817536261364</c:v>
                </c:pt>
                <c:pt idx="12">
                  <c:v>1.0122817536261364</c:v>
                </c:pt>
                <c:pt idx="13">
                  <c:v>1.0122817536261364</c:v>
                </c:pt>
                <c:pt idx="14">
                  <c:v>1.0122817536261364</c:v>
                </c:pt>
                <c:pt idx="15">
                  <c:v>1.0122817536261364</c:v>
                </c:pt>
                <c:pt idx="16">
                  <c:v>1.0122817536261364</c:v>
                </c:pt>
                <c:pt idx="17">
                  <c:v>1.0122817536261364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83-4F11-A79E-9D8C27892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485248"/>
        <c:axId val="362487168"/>
      </c:lineChart>
      <c:catAx>
        <c:axId val="362485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362487168"/>
        <c:crosses val="autoZero"/>
        <c:auto val="1"/>
        <c:lblAlgn val="ctr"/>
        <c:lblOffset val="100"/>
        <c:noMultiLvlLbl val="1"/>
      </c:catAx>
      <c:valAx>
        <c:axId val="362487168"/>
        <c:scaling>
          <c:orientation val="minMax"/>
          <c:max val="1.1000000000000001"/>
          <c:min val="0.94000000000000006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485248"/>
        <c:crosses val="autoZero"/>
        <c:crossBetween val="midCat"/>
        <c:majorUnit val="2.0000000000000004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SO2</a:t>
            </a:r>
            <a:r>
              <a:rPr lang="nl-BE" baseline="0"/>
              <a:t> stap 1</a:t>
            </a:r>
            <a:endParaRPr lang="nl-BE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557999491531341E-2"/>
          <c:y val="0.13728880044706809"/>
          <c:w val="0.73589237383111494"/>
          <c:h val="0.73680672891898957"/>
        </c:manualLayout>
      </c:layout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cat>
            <c:numRef>
              <c:f>'SO2 stap 1'!$C$11:$C$28</c:f>
              <c:numCache>
                <c:formatCode>0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'SO2 stap 1'!$H$11:$H$28</c:f>
              <c:numCache>
                <c:formatCode>0.000</c:formatCode>
                <c:ptCount val="18"/>
                <c:pt idx="0">
                  <c:v>0.94412848915877978</c:v>
                </c:pt>
                <c:pt idx="1">
                  <c:v>0.9878381414346491</c:v>
                </c:pt>
                <c:pt idx="2">
                  <c:v>0.97410082214794746</c:v>
                </c:pt>
                <c:pt idx="3">
                  <c:v>0.96161235006912749</c:v>
                </c:pt>
                <c:pt idx="4">
                  <c:v>1.0053220023449969</c:v>
                </c:pt>
                <c:pt idx="5">
                  <c:v>1.0302989465026366</c:v>
                </c:pt>
                <c:pt idx="6">
                  <c:v>0.96286119727700936</c:v>
                </c:pt>
                <c:pt idx="7">
                  <c:v>0.93538655870360587</c:v>
                </c:pt>
                <c:pt idx="8">
                  <c:v>0.776782963302594</c:v>
                </c:pt>
                <c:pt idx="10">
                  <c:v>0.92164923941690402</c:v>
                </c:pt>
                <c:pt idx="11">
                  <c:v>0.91540500337749409</c:v>
                </c:pt>
                <c:pt idx="12">
                  <c:v>0.91165846175384813</c:v>
                </c:pt>
                <c:pt idx="13">
                  <c:v>1.0889947652730898</c:v>
                </c:pt>
                <c:pt idx="14">
                  <c:v>0.92664462824843197</c:v>
                </c:pt>
                <c:pt idx="15">
                  <c:v>1.0302989465026366</c:v>
                </c:pt>
                <c:pt idx="16">
                  <c:v>0.8866815175962085</c:v>
                </c:pt>
                <c:pt idx="17">
                  <c:v>1.1364509591726053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92-47A1-96A0-64A74178F014}"/>
            </c:ext>
          </c:extLst>
        </c:ser>
        <c:ser>
          <c:idx val="1"/>
          <c:order val="1"/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'SO2 stap 1'!$C$11:$C$28</c:f>
              <c:numCache>
                <c:formatCode>0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'SO2 stap 1'!$I$11:$I$28</c:f>
              <c:numCache>
                <c:formatCode>0.00</c:formatCode>
                <c:ptCount val="18"/>
                <c:pt idx="0">
                  <c:v>0.96398515976410326</c:v>
                </c:pt>
                <c:pt idx="1">
                  <c:v>0.96398515976410326</c:v>
                </c:pt>
                <c:pt idx="2">
                  <c:v>0.96398515976410326</c:v>
                </c:pt>
                <c:pt idx="3">
                  <c:v>0.96398515976410326</c:v>
                </c:pt>
                <c:pt idx="4">
                  <c:v>0.96398515976410326</c:v>
                </c:pt>
                <c:pt idx="5">
                  <c:v>0.96398515976410326</c:v>
                </c:pt>
                <c:pt idx="6">
                  <c:v>0.96398515976410326</c:v>
                </c:pt>
                <c:pt idx="7">
                  <c:v>0.96398515976410326</c:v>
                </c:pt>
                <c:pt idx="8">
                  <c:v>0.96398515976410326</c:v>
                </c:pt>
                <c:pt idx="9">
                  <c:v>0.96398515976410326</c:v>
                </c:pt>
                <c:pt idx="10">
                  <c:v>0.96398515976410326</c:v>
                </c:pt>
                <c:pt idx="11">
                  <c:v>0.96398515976410326</c:v>
                </c:pt>
                <c:pt idx="12">
                  <c:v>0.96398515976410326</c:v>
                </c:pt>
                <c:pt idx="13">
                  <c:v>0.96398515976410326</c:v>
                </c:pt>
                <c:pt idx="14">
                  <c:v>0.96398515976410326</c:v>
                </c:pt>
                <c:pt idx="15">
                  <c:v>0.96398515976410326</c:v>
                </c:pt>
                <c:pt idx="16">
                  <c:v>0.96398515976410326</c:v>
                </c:pt>
                <c:pt idx="17">
                  <c:v>0.96398515976410326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92-47A1-96A0-64A74178F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329600"/>
        <c:axId val="364331776"/>
      </c:lineChart>
      <c:catAx>
        <c:axId val="364329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4331776"/>
        <c:crosses val="autoZero"/>
        <c:auto val="1"/>
        <c:lblAlgn val="ctr"/>
        <c:lblOffset val="100"/>
        <c:noMultiLvlLbl val="0"/>
      </c:catAx>
      <c:valAx>
        <c:axId val="364331776"/>
        <c:scaling>
          <c:orientation val="minMax"/>
          <c:max val="1.1800000000000002"/>
          <c:min val="0.43000000000000005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4329600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SO2</a:t>
            </a:r>
            <a:r>
              <a:rPr lang="nl-BE" baseline="0"/>
              <a:t> stap 2</a:t>
            </a:r>
            <a:endParaRPr lang="nl-BE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cat>
            <c:numRef>
              <c:f>'SO2 stap 2'!$C$11:$C$28</c:f>
              <c:numCache>
                <c:formatCode>0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'SO2 stap 2'!$H$11:$H$28</c:f>
              <c:numCache>
                <c:formatCode>0.000</c:formatCode>
                <c:ptCount val="18"/>
                <c:pt idx="0">
                  <c:v>1.008366036241243</c:v>
                </c:pt>
                <c:pt idx="1">
                  <c:v>1.0348246202825586</c:v>
                </c:pt>
                <c:pt idx="2">
                  <c:v>1.0142457215837579</c:v>
                </c:pt>
                <c:pt idx="3">
                  <c:v>0.97014808151489873</c:v>
                </c:pt>
                <c:pt idx="4">
                  <c:v>0.99072698021369976</c:v>
                </c:pt>
                <c:pt idx="5">
                  <c:v>1.0642230469951315</c:v>
                </c:pt>
                <c:pt idx="6">
                  <c:v>0.97896760952867046</c:v>
                </c:pt>
                <c:pt idx="7">
                  <c:v>1.0142457215837579</c:v>
                </c:pt>
                <c:pt idx="8">
                  <c:v>0.9495691828160977</c:v>
                </c:pt>
                <c:pt idx="10">
                  <c:v>0.98631721620681356</c:v>
                </c:pt>
                <c:pt idx="11">
                  <c:v>0.96426839617238413</c:v>
                </c:pt>
                <c:pt idx="12">
                  <c:v>0.9554488681586123</c:v>
                </c:pt>
                <c:pt idx="13">
                  <c:v>1.1832866751810507</c:v>
                </c:pt>
                <c:pt idx="14">
                  <c:v>0.95250902548735505</c:v>
                </c:pt>
                <c:pt idx="15">
                  <c:v>1.1053808443927331</c:v>
                </c:pt>
                <c:pt idx="16">
                  <c:v>0.93486996945981149</c:v>
                </c:pt>
                <c:pt idx="17">
                  <c:v>1.1053808443927331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53-4737-A0B3-218C518C86DA}"/>
            </c:ext>
          </c:extLst>
        </c:ser>
        <c:ser>
          <c:idx val="1"/>
          <c:order val="1"/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'SO2 stap 2'!$C$11:$C$28</c:f>
              <c:numCache>
                <c:formatCode>0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'SO2 stap 2'!$I$11:$I$28</c:f>
              <c:numCache>
                <c:formatCode>0.00</c:formatCode>
                <c:ptCount val="18"/>
                <c:pt idx="0">
                  <c:v>1.0074840834398662</c:v>
                </c:pt>
                <c:pt idx="1">
                  <c:v>1.0074840834398662</c:v>
                </c:pt>
                <c:pt idx="2">
                  <c:v>1.0074840834398662</c:v>
                </c:pt>
                <c:pt idx="3">
                  <c:v>1.0074840834398662</c:v>
                </c:pt>
                <c:pt idx="4">
                  <c:v>1.0074840834398662</c:v>
                </c:pt>
                <c:pt idx="5">
                  <c:v>1.0074840834398662</c:v>
                </c:pt>
                <c:pt idx="6">
                  <c:v>1.0074840834398662</c:v>
                </c:pt>
                <c:pt idx="7">
                  <c:v>1.0074840834398662</c:v>
                </c:pt>
                <c:pt idx="8">
                  <c:v>1.0074840834398662</c:v>
                </c:pt>
                <c:pt idx="9">
                  <c:v>1.0074840834398662</c:v>
                </c:pt>
                <c:pt idx="10">
                  <c:v>1.0074840834398662</c:v>
                </c:pt>
                <c:pt idx="11">
                  <c:v>1.0074840834398662</c:v>
                </c:pt>
                <c:pt idx="12">
                  <c:v>1.0074840834398662</c:v>
                </c:pt>
                <c:pt idx="13">
                  <c:v>1.0074840834398662</c:v>
                </c:pt>
                <c:pt idx="14">
                  <c:v>1.0074840834398662</c:v>
                </c:pt>
                <c:pt idx="15">
                  <c:v>1.0074840834398662</c:v>
                </c:pt>
                <c:pt idx="16">
                  <c:v>1.0074840834398662</c:v>
                </c:pt>
                <c:pt idx="17">
                  <c:v>1.0074840834398662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53-4737-A0B3-218C518C8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642880"/>
        <c:axId val="365644800"/>
      </c:lineChart>
      <c:catAx>
        <c:axId val="365642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5644800"/>
        <c:crosses val="autoZero"/>
        <c:auto val="1"/>
        <c:lblAlgn val="ctr"/>
        <c:lblOffset val="100"/>
        <c:noMultiLvlLbl val="0"/>
      </c:catAx>
      <c:valAx>
        <c:axId val="365644800"/>
        <c:scaling>
          <c:orientation val="minMax"/>
          <c:max val="1.25"/>
          <c:min val="0.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5642880"/>
        <c:crosses val="autoZero"/>
        <c:crossBetween val="midCat"/>
        <c:majorUnit val="2.0000000000000004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SO2</a:t>
            </a:r>
            <a:r>
              <a:rPr lang="nl-BE" baseline="0"/>
              <a:t> stap 4</a:t>
            </a:r>
            <a:endParaRPr lang="nl-BE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cat>
            <c:numRef>
              <c:f>'SO2 stap 4'!$C$11:$C$28</c:f>
              <c:numCache>
                <c:formatCode>0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'SO2 stap 4'!$H$11:$H$28</c:f>
              <c:numCache>
                <c:formatCode>0.000</c:formatCode>
                <c:ptCount val="18"/>
                <c:pt idx="0">
                  <c:v>0.95968127102222356</c:v>
                </c:pt>
                <c:pt idx="1">
                  <c:v>0.96633417411423206</c:v>
                </c:pt>
                <c:pt idx="2">
                  <c:v>0.9813032060712511</c:v>
                </c:pt>
                <c:pt idx="3">
                  <c:v>0.91477417515116632</c:v>
                </c:pt>
                <c:pt idx="5">
                  <c:v>1.0511586885373401</c:v>
                </c:pt>
                <c:pt idx="6">
                  <c:v>0.97132385143323829</c:v>
                </c:pt>
                <c:pt idx="7">
                  <c:v>0.89481546587514071</c:v>
                </c:pt>
                <c:pt idx="8">
                  <c:v>0.87319353082611328</c:v>
                </c:pt>
                <c:pt idx="10">
                  <c:v>0.93805933597319591</c:v>
                </c:pt>
                <c:pt idx="11">
                  <c:v>0.93972256174619817</c:v>
                </c:pt>
                <c:pt idx="12">
                  <c:v>0.91477417515116632</c:v>
                </c:pt>
                <c:pt idx="13">
                  <c:v>1.1725741699664949</c:v>
                </c:pt>
                <c:pt idx="14">
                  <c:v>0.91144772360516202</c:v>
                </c:pt>
                <c:pt idx="15">
                  <c:v>0.99793546380127229</c:v>
                </c:pt>
                <c:pt idx="16">
                  <c:v>0.86986707928010898</c:v>
                </c:pt>
                <c:pt idx="17">
                  <c:v>1.1559419122364738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F-4DB2-8642-06F424222ADF}"/>
            </c:ext>
          </c:extLst>
        </c:ser>
        <c:ser>
          <c:idx val="1"/>
          <c:order val="1"/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'SO2 stap 4'!$C$11:$C$28</c:f>
              <c:numCache>
                <c:formatCode>0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'SO2 stap 4'!$I$11:$I$28</c:f>
              <c:numCache>
                <c:formatCode>0.00</c:formatCode>
                <c:ptCount val="18"/>
                <c:pt idx="0">
                  <c:v>0.96350669030012837</c:v>
                </c:pt>
                <c:pt idx="1">
                  <c:v>0.96350669030012837</c:v>
                </c:pt>
                <c:pt idx="2">
                  <c:v>0.96350669030012837</c:v>
                </c:pt>
                <c:pt idx="3">
                  <c:v>0.96350669030012837</c:v>
                </c:pt>
                <c:pt idx="4">
                  <c:v>0.96350669030012837</c:v>
                </c:pt>
                <c:pt idx="5">
                  <c:v>0.96350669030012837</c:v>
                </c:pt>
                <c:pt idx="6">
                  <c:v>0.96350669030012837</c:v>
                </c:pt>
                <c:pt idx="7">
                  <c:v>0.96350669030012837</c:v>
                </c:pt>
                <c:pt idx="8">
                  <c:v>0.96350669030012837</c:v>
                </c:pt>
                <c:pt idx="9">
                  <c:v>0.96350669030012837</c:v>
                </c:pt>
                <c:pt idx="10">
                  <c:v>0.96350669030012837</c:v>
                </c:pt>
                <c:pt idx="11">
                  <c:v>0.96350669030012837</c:v>
                </c:pt>
                <c:pt idx="12">
                  <c:v>0.96350669030012837</c:v>
                </c:pt>
                <c:pt idx="13">
                  <c:v>0.96350669030012837</c:v>
                </c:pt>
                <c:pt idx="14">
                  <c:v>0.96350669030012837</c:v>
                </c:pt>
                <c:pt idx="15">
                  <c:v>0.96350669030012837</c:v>
                </c:pt>
                <c:pt idx="16">
                  <c:v>0.96350669030012837</c:v>
                </c:pt>
                <c:pt idx="17">
                  <c:v>0.96350669030012837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F-4DB2-8642-06F424222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049536"/>
        <c:axId val="364051456"/>
      </c:lineChart>
      <c:catAx>
        <c:axId val="364049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4051456"/>
        <c:crosses val="autoZero"/>
        <c:auto val="1"/>
        <c:lblAlgn val="ctr"/>
        <c:lblOffset val="100"/>
        <c:noMultiLvlLbl val="1"/>
      </c:catAx>
      <c:valAx>
        <c:axId val="364051456"/>
        <c:scaling>
          <c:orientation val="minMax"/>
          <c:max val="1.2"/>
          <c:min val="0.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4049536"/>
        <c:crosses val="autoZero"/>
        <c:crossBetween val="midCat"/>
        <c:majorUnit val="2.0000000000000004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SO2</a:t>
            </a:r>
            <a:r>
              <a:rPr lang="nl-BE" baseline="0"/>
              <a:t> stap 6</a:t>
            </a:r>
            <a:endParaRPr lang="nl-BE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557999491531341E-2"/>
          <c:y val="0.13728880044706809"/>
          <c:w val="0.73589237383111494"/>
          <c:h val="0.73680672891898957"/>
        </c:manualLayout>
      </c:layout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cat>
            <c:numRef>
              <c:f>'SO2 stap 6'!$C$11:$C$28</c:f>
              <c:numCache>
                <c:formatCode>0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'SO2 stap 6'!$H$11:$H$28</c:f>
              <c:numCache>
                <c:formatCode>0.000</c:formatCode>
                <c:ptCount val="18"/>
                <c:pt idx="0">
                  <c:v>0.987731224613698</c:v>
                </c:pt>
                <c:pt idx="1">
                  <c:v>1.0205424565882653</c:v>
                </c:pt>
                <c:pt idx="2">
                  <c:v>1.0182796130038125</c:v>
                </c:pt>
                <c:pt idx="3">
                  <c:v>0.97302274131475397</c:v>
                </c:pt>
                <c:pt idx="4">
                  <c:v>1.0182796130038125</c:v>
                </c:pt>
                <c:pt idx="5">
                  <c:v>1.0522222667706063</c:v>
                </c:pt>
                <c:pt idx="6">
                  <c:v>0.95718283622358358</c:v>
                </c:pt>
                <c:pt idx="7">
                  <c:v>0.99791402074373625</c:v>
                </c:pt>
                <c:pt idx="8">
                  <c:v>0.92097733887233701</c:v>
                </c:pt>
                <c:pt idx="10">
                  <c:v>0.9764170066914335</c:v>
                </c:pt>
                <c:pt idx="11">
                  <c:v>0.95152572726245122</c:v>
                </c:pt>
                <c:pt idx="12">
                  <c:v>0.96170852339248958</c:v>
                </c:pt>
                <c:pt idx="13">
                  <c:v>1.1879928818377812</c:v>
                </c:pt>
                <c:pt idx="14">
                  <c:v>0.96849705414584819</c:v>
                </c:pt>
                <c:pt idx="15">
                  <c:v>1.0567479539395119</c:v>
                </c:pt>
                <c:pt idx="16">
                  <c:v>0.94813146188577191</c:v>
                </c:pt>
                <c:pt idx="17">
                  <c:v>1.0974791384596645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C7-4EA0-9922-EC9A987DE9EF}"/>
            </c:ext>
          </c:extLst>
        </c:ser>
        <c:ser>
          <c:idx val="1"/>
          <c:order val="1"/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'SO2 stap 6'!$C$11:$C$28</c:f>
              <c:numCache>
                <c:formatCode>0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'SO2 stap 6'!$I$11:$I$28</c:f>
              <c:numCache>
                <c:formatCode>0.00</c:formatCode>
                <c:ptCount val="18"/>
                <c:pt idx="0">
                  <c:v>0.99814030510218144</c:v>
                </c:pt>
                <c:pt idx="1">
                  <c:v>0.99814030510218144</c:v>
                </c:pt>
                <c:pt idx="2">
                  <c:v>0.99814030510218144</c:v>
                </c:pt>
                <c:pt idx="3">
                  <c:v>0.99814030510218144</c:v>
                </c:pt>
                <c:pt idx="4">
                  <c:v>0.99814030510218144</c:v>
                </c:pt>
                <c:pt idx="5">
                  <c:v>0.99814030510218144</c:v>
                </c:pt>
                <c:pt idx="6">
                  <c:v>0.99814030510218144</c:v>
                </c:pt>
                <c:pt idx="7">
                  <c:v>0.99814030510218144</c:v>
                </c:pt>
                <c:pt idx="8">
                  <c:v>0.99814030510218144</c:v>
                </c:pt>
                <c:pt idx="9">
                  <c:v>0.99814030510218144</c:v>
                </c:pt>
                <c:pt idx="10">
                  <c:v>0.99814030510218144</c:v>
                </c:pt>
                <c:pt idx="11">
                  <c:v>0.99814030510218144</c:v>
                </c:pt>
                <c:pt idx="12">
                  <c:v>0.99814030510218144</c:v>
                </c:pt>
                <c:pt idx="13">
                  <c:v>0.99814030510218144</c:v>
                </c:pt>
                <c:pt idx="14">
                  <c:v>0.99814030510218144</c:v>
                </c:pt>
                <c:pt idx="15">
                  <c:v>0.99814030510218144</c:v>
                </c:pt>
                <c:pt idx="16">
                  <c:v>0.99814030510218144</c:v>
                </c:pt>
                <c:pt idx="17">
                  <c:v>0.99814030510218144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C7-4EA0-9922-EC9A987DE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390272"/>
        <c:axId val="364392448"/>
      </c:lineChart>
      <c:catAx>
        <c:axId val="36439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4392448"/>
        <c:crosses val="autoZero"/>
        <c:auto val="1"/>
        <c:lblAlgn val="ctr"/>
        <c:lblOffset val="100"/>
        <c:noMultiLvlLbl val="0"/>
      </c:catAx>
      <c:valAx>
        <c:axId val="364392448"/>
        <c:scaling>
          <c:orientation val="minMax"/>
          <c:max val="1.4"/>
          <c:min val="0.8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4390272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SO2</a:t>
            </a:r>
            <a:r>
              <a:rPr lang="nl-BE" baseline="0"/>
              <a:t> stap 7</a:t>
            </a:r>
            <a:endParaRPr lang="nl-BE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cat>
            <c:numRef>
              <c:f>'SO2 stap 7'!$C$11:$C$28</c:f>
              <c:numCache>
                <c:formatCode>0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'SO2 stap 7'!$H$11:$H$28</c:f>
              <c:numCache>
                <c:formatCode>0.000</c:formatCode>
                <c:ptCount val="18"/>
                <c:pt idx="0">
                  <c:v>0.97867985027588644</c:v>
                </c:pt>
                <c:pt idx="1">
                  <c:v>1.0013082861204157</c:v>
                </c:pt>
                <c:pt idx="2">
                  <c:v>0.99565117715928342</c:v>
                </c:pt>
                <c:pt idx="3">
                  <c:v>0.9843369592370188</c:v>
                </c:pt>
                <c:pt idx="4">
                  <c:v>1.0363823616794359</c:v>
                </c:pt>
                <c:pt idx="5">
                  <c:v>1.0556165321472857</c:v>
                </c:pt>
                <c:pt idx="6">
                  <c:v>0.965102788769169</c:v>
                </c:pt>
                <c:pt idx="7">
                  <c:v>0.98320553744479244</c:v>
                </c:pt>
                <c:pt idx="8">
                  <c:v>0.92437160424901665</c:v>
                </c:pt>
                <c:pt idx="10">
                  <c:v>0.95944567980803663</c:v>
                </c:pt>
                <c:pt idx="11">
                  <c:v>0.95152572726245144</c:v>
                </c:pt>
                <c:pt idx="12">
                  <c:v>0.95039430547022508</c:v>
                </c:pt>
                <c:pt idx="13">
                  <c:v>1.1766786639155167</c:v>
                </c:pt>
                <c:pt idx="14">
                  <c:v>0.965102788769169</c:v>
                </c:pt>
                <c:pt idx="15">
                  <c:v>1.0352509398872094</c:v>
                </c:pt>
                <c:pt idx="16">
                  <c:v>0.91984591708011065</c:v>
                </c:pt>
                <c:pt idx="17">
                  <c:v>1.0771135461995884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B2-48C0-A744-0CCB50E3BD4D}"/>
            </c:ext>
          </c:extLst>
        </c:ser>
        <c:ser>
          <c:idx val="1"/>
          <c:order val="1"/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'SO2 stap 7'!$C$11:$C$28</c:f>
              <c:numCache>
                <c:formatCode>0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'SO2 stap 7'!$I$11:$I$28</c:f>
              <c:numCache>
                <c:formatCode>0.00</c:formatCode>
                <c:ptCount val="18"/>
                <c:pt idx="0">
                  <c:v>0.99135177434882293</c:v>
                </c:pt>
                <c:pt idx="1">
                  <c:v>0.99135177434882293</c:v>
                </c:pt>
                <c:pt idx="2">
                  <c:v>0.99135177434882293</c:v>
                </c:pt>
                <c:pt idx="3">
                  <c:v>0.99135177434882293</c:v>
                </c:pt>
                <c:pt idx="4">
                  <c:v>0.99135177434882293</c:v>
                </c:pt>
                <c:pt idx="5">
                  <c:v>0.99135177434882293</c:v>
                </c:pt>
                <c:pt idx="6">
                  <c:v>0.99135177434882293</c:v>
                </c:pt>
                <c:pt idx="7">
                  <c:v>0.99135177434882293</c:v>
                </c:pt>
                <c:pt idx="8">
                  <c:v>0.99135177434882293</c:v>
                </c:pt>
                <c:pt idx="9">
                  <c:v>0.99135177434882293</c:v>
                </c:pt>
                <c:pt idx="10">
                  <c:v>0.99135177434882293</c:v>
                </c:pt>
                <c:pt idx="11">
                  <c:v>0.99135177434882293</c:v>
                </c:pt>
                <c:pt idx="12">
                  <c:v>0.99135177434882293</c:v>
                </c:pt>
                <c:pt idx="13">
                  <c:v>0.99135177434882293</c:v>
                </c:pt>
                <c:pt idx="14">
                  <c:v>0.99135177434882293</c:v>
                </c:pt>
                <c:pt idx="15">
                  <c:v>0.99135177434882293</c:v>
                </c:pt>
                <c:pt idx="16">
                  <c:v>0.99135177434882293</c:v>
                </c:pt>
                <c:pt idx="17">
                  <c:v>0.99135177434882293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B2-48C0-A744-0CCB50E3B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687552"/>
        <c:axId val="365689472"/>
      </c:lineChart>
      <c:catAx>
        <c:axId val="365687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5689472"/>
        <c:crosses val="autoZero"/>
        <c:auto val="1"/>
        <c:lblAlgn val="ctr"/>
        <c:lblOffset val="100"/>
        <c:noMultiLvlLbl val="0"/>
      </c:catAx>
      <c:valAx>
        <c:axId val="365689472"/>
        <c:scaling>
          <c:orientation val="minMax"/>
          <c:max val="1.2"/>
          <c:min val="0.95000000000000007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5687552"/>
        <c:crosses val="autoZero"/>
        <c:crossBetween val="midCat"/>
        <c:majorUnit val="2.0000000000000004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NOx stap</a:t>
            </a:r>
            <a:r>
              <a:rPr lang="nl-BE" baseline="0"/>
              <a:t> 3</a:t>
            </a:r>
            <a:endParaRPr lang="nl-BE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cat>
            <c:numRef>
              <c:f>'NOx stap 3'!$C$11:$C$28</c:f>
              <c:numCache>
                <c:formatCode>0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'NOx stap 3'!$H$11:$H$28</c:f>
              <c:numCache>
                <c:formatCode>0.000</c:formatCode>
                <c:ptCount val="18"/>
                <c:pt idx="0">
                  <c:v>1.0682351523100828</c:v>
                </c:pt>
                <c:pt idx="1">
                  <c:v>1.0618096777097212</c:v>
                </c:pt>
                <c:pt idx="2">
                  <c:v>1.0216504614574626</c:v>
                </c:pt>
                <c:pt idx="3">
                  <c:v>0.97988487655511347</c:v>
                </c:pt>
                <c:pt idx="4">
                  <c:v>1.0441396225587274</c:v>
                </c:pt>
                <c:pt idx="5">
                  <c:v>0.97506577060484245</c:v>
                </c:pt>
                <c:pt idx="6">
                  <c:v>1.0136186182070108</c:v>
                </c:pt>
                <c:pt idx="7">
                  <c:v>1.116426211812793</c:v>
                </c:pt>
                <c:pt idx="8">
                  <c:v>0.75659963419255494</c:v>
                </c:pt>
                <c:pt idx="10">
                  <c:v>1.0473523598589081</c:v>
                </c:pt>
                <c:pt idx="11">
                  <c:v>1.0168313555071915</c:v>
                </c:pt>
                <c:pt idx="12">
                  <c:v>1.1726491145659554</c:v>
                </c:pt>
                <c:pt idx="13">
                  <c:v>0.93169381705240295</c:v>
                </c:pt>
                <c:pt idx="14">
                  <c:v>0.98952308845565551</c:v>
                </c:pt>
                <c:pt idx="15">
                  <c:v>0.81924801154607851</c:v>
                </c:pt>
                <c:pt idx="16">
                  <c:v>0.94775750355330646</c:v>
                </c:pt>
                <c:pt idx="17">
                  <c:v>0.9220556051518608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B5-47FB-B2A6-8D39DB453DAA}"/>
            </c:ext>
          </c:extLst>
        </c:ser>
        <c:ser>
          <c:idx val="1"/>
          <c:order val="1"/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'NOx stap 3'!$C$11:$C$28</c:f>
              <c:numCache>
                <c:formatCode>0</c:formatCode>
                <c:ptCount val="18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'NOx stap 3'!$I$11:$I$28</c:f>
              <c:numCache>
                <c:formatCode>0.00</c:formatCode>
                <c:ptCount val="18"/>
                <c:pt idx="0">
                  <c:v>0.98695289861551094</c:v>
                </c:pt>
                <c:pt idx="1">
                  <c:v>0.98695289861551094</c:v>
                </c:pt>
                <c:pt idx="2">
                  <c:v>0.98695289861551094</c:v>
                </c:pt>
                <c:pt idx="3">
                  <c:v>0.98695289861551094</c:v>
                </c:pt>
                <c:pt idx="4">
                  <c:v>0.98695289861551094</c:v>
                </c:pt>
                <c:pt idx="5">
                  <c:v>0.98695289861551094</c:v>
                </c:pt>
                <c:pt idx="6">
                  <c:v>0.98695289861551094</c:v>
                </c:pt>
                <c:pt idx="7">
                  <c:v>0.98695289861551094</c:v>
                </c:pt>
                <c:pt idx="8">
                  <c:v>0.98695289861551094</c:v>
                </c:pt>
                <c:pt idx="9">
                  <c:v>0.98695289861551094</c:v>
                </c:pt>
                <c:pt idx="10">
                  <c:v>0.98695289861551094</c:v>
                </c:pt>
                <c:pt idx="11">
                  <c:v>0.98695289861551094</c:v>
                </c:pt>
                <c:pt idx="12">
                  <c:v>0.98695289861551094</c:v>
                </c:pt>
                <c:pt idx="13">
                  <c:v>0.98695289861551094</c:v>
                </c:pt>
                <c:pt idx="14">
                  <c:v>0.98695289861551094</c:v>
                </c:pt>
                <c:pt idx="15">
                  <c:v>0.98695289861551094</c:v>
                </c:pt>
                <c:pt idx="16">
                  <c:v>0.98695289861551094</c:v>
                </c:pt>
                <c:pt idx="17">
                  <c:v>0.98695289861551094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B5-47FB-B2A6-8D39DB453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785472"/>
        <c:axId val="365787392"/>
      </c:lineChart>
      <c:catAx>
        <c:axId val="365785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5787392"/>
        <c:crosses val="autoZero"/>
        <c:auto val="1"/>
        <c:lblAlgn val="ctr"/>
        <c:lblOffset val="100"/>
        <c:noMultiLvlLbl val="0"/>
      </c:catAx>
      <c:valAx>
        <c:axId val="365787392"/>
        <c:scaling>
          <c:orientation val="minMax"/>
          <c:max val="1.2"/>
          <c:min val="0.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5785472"/>
        <c:crosses val="autoZero"/>
        <c:crossBetween val="midCat"/>
        <c:majorUnit val="2.000000000000001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333373</xdr:colOff>
      <xdr:row>10</xdr:row>
      <xdr:rowOff>11902</xdr:rowOff>
    </xdr:from>
    <xdr:to>
      <xdr:col>26</xdr:col>
      <xdr:colOff>225092</xdr:colOff>
      <xdr:row>26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488154</xdr:colOff>
      <xdr:row>8</xdr:row>
      <xdr:rowOff>392906</xdr:rowOff>
    </xdr:from>
    <xdr:to>
      <xdr:col>24</xdr:col>
      <xdr:colOff>379873</xdr:colOff>
      <xdr:row>25</xdr:row>
      <xdr:rowOff>59530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107157</xdr:colOff>
      <xdr:row>10</xdr:row>
      <xdr:rowOff>11906</xdr:rowOff>
    </xdr:from>
    <xdr:to>
      <xdr:col>23</xdr:col>
      <xdr:colOff>606094</xdr:colOff>
      <xdr:row>25</xdr:row>
      <xdr:rowOff>170999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9</xdr:row>
      <xdr:rowOff>154779</xdr:rowOff>
    </xdr:from>
    <xdr:to>
      <xdr:col>24</xdr:col>
      <xdr:colOff>82219</xdr:colOff>
      <xdr:row>26</xdr:row>
      <xdr:rowOff>35717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488157</xdr:colOff>
      <xdr:row>9</xdr:row>
      <xdr:rowOff>119061</xdr:rowOff>
    </xdr:from>
    <xdr:to>
      <xdr:col>25</xdr:col>
      <xdr:colOff>379876</xdr:colOff>
      <xdr:row>25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369095</xdr:colOff>
      <xdr:row>9</xdr:row>
      <xdr:rowOff>35717</xdr:rowOff>
    </xdr:from>
    <xdr:to>
      <xdr:col>26</xdr:col>
      <xdr:colOff>260814</xdr:colOff>
      <xdr:row>25</xdr:row>
      <xdr:rowOff>107156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511967</xdr:colOff>
      <xdr:row>8</xdr:row>
      <xdr:rowOff>392907</xdr:rowOff>
    </xdr:from>
    <xdr:to>
      <xdr:col>25</xdr:col>
      <xdr:colOff>403686</xdr:colOff>
      <xdr:row>25</xdr:row>
      <xdr:rowOff>35720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404811</xdr:colOff>
      <xdr:row>9</xdr:row>
      <xdr:rowOff>119059</xdr:rowOff>
    </xdr:from>
    <xdr:to>
      <xdr:col>25</xdr:col>
      <xdr:colOff>296530</xdr:colOff>
      <xdr:row>26</xdr:row>
      <xdr:rowOff>11906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476249</xdr:colOff>
      <xdr:row>8</xdr:row>
      <xdr:rowOff>35718</xdr:rowOff>
    </xdr:from>
    <xdr:to>
      <xdr:col>25</xdr:col>
      <xdr:colOff>367968</xdr:colOff>
      <xdr:row>23</xdr:row>
      <xdr:rowOff>142876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392903</xdr:colOff>
      <xdr:row>8</xdr:row>
      <xdr:rowOff>357189</xdr:rowOff>
    </xdr:from>
    <xdr:to>
      <xdr:col>24</xdr:col>
      <xdr:colOff>284622</xdr:colOff>
      <xdr:row>25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214309</xdr:colOff>
      <xdr:row>9</xdr:row>
      <xdr:rowOff>154782</xdr:rowOff>
    </xdr:from>
    <xdr:to>
      <xdr:col>24</xdr:col>
      <xdr:colOff>106028</xdr:colOff>
      <xdr:row>26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1B11E0-C5A6-4BA9-85ED-E35EF866F5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261936</xdr:colOff>
      <xdr:row>9</xdr:row>
      <xdr:rowOff>35715</xdr:rowOff>
    </xdr:from>
    <xdr:to>
      <xdr:col>25</xdr:col>
      <xdr:colOff>153655</xdr:colOff>
      <xdr:row>25</xdr:row>
      <xdr:rowOff>83343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321464</xdr:colOff>
      <xdr:row>9</xdr:row>
      <xdr:rowOff>23805</xdr:rowOff>
    </xdr:from>
    <xdr:to>
      <xdr:col>24</xdr:col>
      <xdr:colOff>213183</xdr:colOff>
      <xdr:row>25</xdr:row>
      <xdr:rowOff>166686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238122</xdr:colOff>
      <xdr:row>9</xdr:row>
      <xdr:rowOff>107151</xdr:rowOff>
    </xdr:from>
    <xdr:to>
      <xdr:col>24</xdr:col>
      <xdr:colOff>129841</xdr:colOff>
      <xdr:row>26</xdr:row>
      <xdr:rowOff>11907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273842</xdr:colOff>
      <xdr:row>8</xdr:row>
      <xdr:rowOff>297657</xdr:rowOff>
    </xdr:from>
    <xdr:to>
      <xdr:col>26</xdr:col>
      <xdr:colOff>165560</xdr:colOff>
      <xdr:row>25</xdr:row>
      <xdr:rowOff>11905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500060</xdr:colOff>
      <xdr:row>8</xdr:row>
      <xdr:rowOff>238126</xdr:rowOff>
    </xdr:from>
    <xdr:to>
      <xdr:col>24</xdr:col>
      <xdr:colOff>391779</xdr:colOff>
      <xdr:row>24</xdr:row>
      <xdr:rowOff>154781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E8CA11-A2E2-41BC-8878-7773780209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297656</xdr:colOff>
      <xdr:row>9</xdr:row>
      <xdr:rowOff>71431</xdr:rowOff>
    </xdr:from>
    <xdr:to>
      <xdr:col>24</xdr:col>
      <xdr:colOff>189375</xdr:colOff>
      <xdr:row>26</xdr:row>
      <xdr:rowOff>23813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95248</xdr:colOff>
      <xdr:row>9</xdr:row>
      <xdr:rowOff>142872</xdr:rowOff>
    </xdr:from>
    <xdr:to>
      <xdr:col>24</xdr:col>
      <xdr:colOff>594186</xdr:colOff>
      <xdr:row>26</xdr:row>
      <xdr:rowOff>23811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500058</xdr:colOff>
      <xdr:row>10</xdr:row>
      <xdr:rowOff>23810</xdr:rowOff>
    </xdr:from>
    <xdr:to>
      <xdr:col>25</xdr:col>
      <xdr:colOff>391777</xdr:colOff>
      <xdr:row>26</xdr:row>
      <xdr:rowOff>130969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535779</xdr:colOff>
      <xdr:row>9</xdr:row>
      <xdr:rowOff>119063</xdr:rowOff>
    </xdr:from>
    <xdr:to>
      <xdr:col>25</xdr:col>
      <xdr:colOff>427497</xdr:colOff>
      <xdr:row>26</xdr:row>
      <xdr:rowOff>11906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559593</xdr:colOff>
      <xdr:row>9</xdr:row>
      <xdr:rowOff>119063</xdr:rowOff>
    </xdr:from>
    <xdr:to>
      <xdr:col>24</xdr:col>
      <xdr:colOff>451312</xdr:colOff>
      <xdr:row>25</xdr:row>
      <xdr:rowOff>178594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392904</xdr:colOff>
      <xdr:row>9</xdr:row>
      <xdr:rowOff>47623</xdr:rowOff>
    </xdr:from>
    <xdr:to>
      <xdr:col>24</xdr:col>
      <xdr:colOff>284623</xdr:colOff>
      <xdr:row>25</xdr:row>
      <xdr:rowOff>142873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476248</xdr:colOff>
      <xdr:row>8</xdr:row>
      <xdr:rowOff>321467</xdr:rowOff>
    </xdr:from>
    <xdr:to>
      <xdr:col>24</xdr:col>
      <xdr:colOff>367967</xdr:colOff>
      <xdr:row>24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214311</xdr:colOff>
      <xdr:row>9</xdr:row>
      <xdr:rowOff>166684</xdr:rowOff>
    </xdr:from>
    <xdr:to>
      <xdr:col>25</xdr:col>
      <xdr:colOff>106029</xdr:colOff>
      <xdr:row>26</xdr:row>
      <xdr:rowOff>71436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345281</xdr:colOff>
      <xdr:row>9</xdr:row>
      <xdr:rowOff>95249</xdr:rowOff>
    </xdr:from>
    <xdr:to>
      <xdr:col>25</xdr:col>
      <xdr:colOff>237000</xdr:colOff>
      <xdr:row>25</xdr:row>
      <xdr:rowOff>154779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32"/>
  <sheetViews>
    <sheetView tabSelected="1"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26</v>
      </c>
      <c r="E1" s="3"/>
      <c r="F1" s="4"/>
    </row>
    <row r="2" spans="1:9" ht="18" x14ac:dyDescent="0.25">
      <c r="C2" s="5" t="s">
        <v>3</v>
      </c>
      <c r="D2" s="6">
        <v>66.517045716658217</v>
      </c>
      <c r="E2" s="1" t="s">
        <v>4</v>
      </c>
    </row>
    <row r="3" spans="1:9" ht="18" x14ac:dyDescent="0.25">
      <c r="C3" s="5" t="s">
        <v>21</v>
      </c>
      <c r="D3" s="6" t="s">
        <v>41</v>
      </c>
      <c r="E3" s="1" t="s">
        <v>4</v>
      </c>
      <c r="F3" s="7"/>
    </row>
    <row r="4" spans="1:9" ht="18" x14ac:dyDescent="0.25">
      <c r="C4" s="5" t="s">
        <v>22</v>
      </c>
      <c r="D4" s="6" t="s">
        <v>42</v>
      </c>
      <c r="E4" s="1" t="s">
        <v>4</v>
      </c>
      <c r="F4" s="7"/>
    </row>
    <row r="5" spans="1:9" x14ac:dyDescent="0.25">
      <c r="C5" s="5" t="s">
        <v>23</v>
      </c>
      <c r="D5" s="32">
        <f>(D4/D3)*100</f>
        <v>3.6734693877551017</v>
      </c>
      <c r="E5" s="1" t="s">
        <v>2</v>
      </c>
      <c r="F5" s="7"/>
    </row>
    <row r="6" spans="1:9" x14ac:dyDescent="0.25">
      <c r="C6" s="5" t="s">
        <v>6</v>
      </c>
      <c r="D6" s="9">
        <v>18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8</v>
      </c>
    </row>
    <row r="10" spans="1:9" x14ac:dyDescent="0.25">
      <c r="A10" s="11"/>
      <c r="D10" s="7"/>
      <c r="E10" s="7"/>
      <c r="F10" s="7"/>
      <c r="H10" s="12" t="s">
        <v>69</v>
      </c>
      <c r="I10" s="12" t="s">
        <v>70</v>
      </c>
    </row>
    <row r="11" spans="1:9" x14ac:dyDescent="0.25">
      <c r="C11" s="14">
        <v>223</v>
      </c>
      <c r="D11" s="14">
        <v>66</v>
      </c>
      <c r="E11" s="15">
        <v>-0.26</v>
      </c>
      <c r="F11" s="16">
        <f t="shared" ref="F11:F24" si="0">((D11-D$2)/D$2)*100</f>
        <v>-0.7773131098766316</v>
      </c>
      <c r="H11" s="17">
        <f t="shared" ref="H11:H12" si="1">(100+F11)/100</f>
        <v>0.99222686890123368</v>
      </c>
      <c r="I11" s="1">
        <f t="shared" ref="I11:I28" si="2">1+($D$3-$D$2)/$D$2</f>
        <v>1.0018484627814881</v>
      </c>
    </row>
    <row r="12" spans="1:9" x14ac:dyDescent="0.25">
      <c r="C12" s="14">
        <v>225</v>
      </c>
      <c r="D12" s="14">
        <v>66</v>
      </c>
      <c r="E12" s="15">
        <v>-0.26</v>
      </c>
      <c r="F12" s="16">
        <f t="shared" si="0"/>
        <v>-0.7773131098766316</v>
      </c>
      <c r="H12" s="17">
        <f t="shared" si="1"/>
        <v>0.99222686890123368</v>
      </c>
      <c r="I12" s="1">
        <f t="shared" si="2"/>
        <v>1.0018484627814881</v>
      </c>
    </row>
    <row r="13" spans="1:9" x14ac:dyDescent="0.25">
      <c r="C13" s="14">
        <v>295</v>
      </c>
      <c r="D13" s="14">
        <v>63</v>
      </c>
      <c r="E13" s="15">
        <v>-1.49</v>
      </c>
      <c r="F13" s="16">
        <f t="shared" si="0"/>
        <v>-5.2874352412458752</v>
      </c>
      <c r="H13" s="17">
        <f t="shared" ref="H13:H20" si="3">(100+F13)/100</f>
        <v>0.94712564758754125</v>
      </c>
      <c r="I13" s="1">
        <f t="shared" si="2"/>
        <v>1.0018484627814881</v>
      </c>
    </row>
    <row r="14" spans="1:9" x14ac:dyDescent="0.25">
      <c r="C14" s="14">
        <v>339</v>
      </c>
      <c r="D14" s="14">
        <v>67</v>
      </c>
      <c r="E14" s="15">
        <v>0.15</v>
      </c>
      <c r="F14" s="16">
        <f t="shared" si="0"/>
        <v>0.72606093391311644</v>
      </c>
      <c r="H14" s="17">
        <f t="shared" si="3"/>
        <v>1.0072606093391312</v>
      </c>
      <c r="I14" s="1">
        <f t="shared" si="2"/>
        <v>1.0018484627814881</v>
      </c>
    </row>
    <row r="15" spans="1:9" x14ac:dyDescent="0.25">
      <c r="C15" s="14">
        <v>385</v>
      </c>
      <c r="D15" s="14">
        <v>68.900000000000006</v>
      </c>
      <c r="E15" s="15">
        <v>0.92</v>
      </c>
      <c r="F15" s="16">
        <f t="shared" si="0"/>
        <v>3.5824716171136459</v>
      </c>
      <c r="H15" s="17">
        <f t="shared" si="3"/>
        <v>1.0358247161711365</v>
      </c>
      <c r="I15" s="1">
        <f t="shared" si="2"/>
        <v>1.0018484627814881</v>
      </c>
    </row>
    <row r="16" spans="1:9" x14ac:dyDescent="0.25">
      <c r="C16" s="14">
        <v>428</v>
      </c>
      <c r="D16" s="14">
        <v>65.5</v>
      </c>
      <c r="E16" s="15">
        <v>-0.47</v>
      </c>
      <c r="F16" s="16">
        <f t="shared" si="0"/>
        <v>-1.5290001317715056</v>
      </c>
      <c r="H16" s="17">
        <f t="shared" si="3"/>
        <v>0.98470999868228493</v>
      </c>
      <c r="I16" s="1">
        <f t="shared" si="2"/>
        <v>1.0018484627814881</v>
      </c>
    </row>
    <row r="17" spans="2:9" x14ac:dyDescent="0.25">
      <c r="C17" s="14">
        <v>446</v>
      </c>
      <c r="D17" s="14">
        <v>67.8</v>
      </c>
      <c r="E17" s="15">
        <v>0.47</v>
      </c>
      <c r="F17" s="16">
        <f t="shared" si="0"/>
        <v>1.9287601689449108</v>
      </c>
      <c r="H17" s="17">
        <f t="shared" si="3"/>
        <v>1.019287601689449</v>
      </c>
      <c r="I17" s="1">
        <f t="shared" si="2"/>
        <v>1.0018484627814881</v>
      </c>
    </row>
    <row r="18" spans="2:9" x14ac:dyDescent="0.25">
      <c r="C18" s="14">
        <v>509</v>
      </c>
      <c r="D18" s="14">
        <v>66.5</v>
      </c>
      <c r="E18" s="15">
        <v>-0.06</v>
      </c>
      <c r="F18" s="16">
        <f t="shared" si="0"/>
        <v>-2.562608798175758E-2</v>
      </c>
      <c r="H18" s="17">
        <f t="shared" si="3"/>
        <v>0.99974373912018233</v>
      </c>
      <c r="I18" s="1">
        <f t="shared" si="2"/>
        <v>1.0018484627814881</v>
      </c>
    </row>
    <row r="19" spans="2:9" x14ac:dyDescent="0.25">
      <c r="C19" s="14">
        <v>512</v>
      </c>
      <c r="D19" s="14">
        <v>65.2</v>
      </c>
      <c r="E19" s="15">
        <v>-0.59</v>
      </c>
      <c r="F19" s="16">
        <f t="shared" si="0"/>
        <v>-1.9800123449084259</v>
      </c>
      <c r="H19" s="17">
        <f t="shared" si="3"/>
        <v>0.98019987655091567</v>
      </c>
      <c r="I19" s="1">
        <f t="shared" si="2"/>
        <v>1.0018484627814881</v>
      </c>
    </row>
    <row r="20" spans="2:9" x14ac:dyDescent="0.25">
      <c r="C20" s="14">
        <v>551</v>
      </c>
      <c r="D20" s="14">
        <v>69.5</v>
      </c>
      <c r="E20" s="15">
        <v>1.17</v>
      </c>
      <c r="F20" s="16">
        <f t="shared" si="0"/>
        <v>4.4844960433874865</v>
      </c>
      <c r="H20" s="17">
        <f t="shared" si="3"/>
        <v>1.0448449604338748</v>
      </c>
      <c r="I20" s="1">
        <f t="shared" si="2"/>
        <v>1.0018484627814881</v>
      </c>
    </row>
    <row r="21" spans="2:9" x14ac:dyDescent="0.25">
      <c r="C21" s="14">
        <v>579</v>
      </c>
      <c r="D21" s="14">
        <v>68.400000000000006</v>
      </c>
      <c r="E21" s="15">
        <v>0.72</v>
      </c>
      <c r="F21" s="16">
        <f t="shared" si="0"/>
        <v>2.8307845952187725</v>
      </c>
      <c r="H21" s="17">
        <f t="shared" ref="H21:H23" si="4">(100+F21)/100</f>
        <v>1.0283078459521877</v>
      </c>
      <c r="I21" s="1">
        <f t="shared" si="2"/>
        <v>1.0018484627814881</v>
      </c>
    </row>
    <row r="22" spans="2:9" x14ac:dyDescent="0.25">
      <c r="C22" s="14">
        <v>591</v>
      </c>
      <c r="D22" s="14">
        <v>62.3</v>
      </c>
      <c r="E22" s="15">
        <v>-1.77</v>
      </c>
      <c r="F22" s="16">
        <f t="shared" si="0"/>
        <v>-6.3397970718987038</v>
      </c>
      <c r="H22" s="17">
        <f t="shared" si="4"/>
        <v>0.93660202928101299</v>
      </c>
      <c r="I22" s="1">
        <f t="shared" si="2"/>
        <v>1.0018484627814881</v>
      </c>
    </row>
    <row r="23" spans="2:9" x14ac:dyDescent="0.25">
      <c r="C23" s="14">
        <v>644</v>
      </c>
      <c r="D23" s="14">
        <v>66</v>
      </c>
      <c r="E23" s="15">
        <v>-0.26</v>
      </c>
      <c r="F23" s="16">
        <f t="shared" si="0"/>
        <v>-0.7773131098766316</v>
      </c>
      <c r="H23" s="17">
        <f t="shared" si="4"/>
        <v>0.99222686890123368</v>
      </c>
      <c r="I23" s="1">
        <f t="shared" si="2"/>
        <v>1.0018484627814881</v>
      </c>
    </row>
    <row r="24" spans="2:9" x14ac:dyDescent="0.25">
      <c r="C24" s="14">
        <v>689</v>
      </c>
      <c r="D24" s="14">
        <v>65.8</v>
      </c>
      <c r="E24" s="15">
        <v>-0.34</v>
      </c>
      <c r="F24" s="16">
        <f t="shared" si="0"/>
        <v>-1.0779879186345855</v>
      </c>
      <c r="H24" s="17">
        <f t="shared" ref="H24" si="5">(100+F24)/100</f>
        <v>0.98922012081365407</v>
      </c>
      <c r="I24" s="1">
        <f t="shared" si="2"/>
        <v>1.0018484627814881</v>
      </c>
    </row>
    <row r="25" spans="2:9" x14ac:dyDescent="0.25">
      <c r="C25" s="14">
        <v>744</v>
      </c>
      <c r="D25" s="14">
        <v>70.599999999999994</v>
      </c>
      <c r="E25" s="15">
        <v>1.62</v>
      </c>
      <c r="F25" s="16">
        <f t="shared" ref="F25:F28" si="6">((D25-D$2)/D$2)*100</f>
        <v>6.1382074915562006</v>
      </c>
      <c r="H25" s="17">
        <f t="shared" ref="H25:H26" si="7">(100+F25)/100</f>
        <v>1.061382074915562</v>
      </c>
      <c r="I25" s="1">
        <f t="shared" si="2"/>
        <v>1.0018484627814881</v>
      </c>
    </row>
    <row r="26" spans="2:9" x14ac:dyDescent="0.25">
      <c r="C26" s="14">
        <v>807</v>
      </c>
      <c r="D26" s="14">
        <v>67.5</v>
      </c>
      <c r="E26" s="15">
        <v>0.35</v>
      </c>
      <c r="F26" s="16">
        <f t="shared" si="6"/>
        <v>1.4777479558079905</v>
      </c>
      <c r="H26" s="17">
        <f t="shared" si="7"/>
        <v>1.01477747955808</v>
      </c>
      <c r="I26" s="1">
        <f t="shared" si="2"/>
        <v>1.0018484627814881</v>
      </c>
    </row>
    <row r="27" spans="2:9" x14ac:dyDescent="0.25">
      <c r="C27" s="14">
        <v>904</v>
      </c>
      <c r="D27" s="12">
        <v>69.3</v>
      </c>
      <c r="E27" s="15">
        <v>1.0900000000000001</v>
      </c>
      <c r="F27" s="16">
        <f t="shared" si="6"/>
        <v>4.1838212346295327</v>
      </c>
      <c r="H27" s="17">
        <f t="shared" ref="H27:H28" si="8">(100+F27)/100</f>
        <v>1.0418382123462953</v>
      </c>
      <c r="I27" s="1">
        <f t="shared" si="2"/>
        <v>1.0018484627814881</v>
      </c>
    </row>
    <row r="28" spans="2:9" x14ac:dyDescent="0.25">
      <c r="C28" s="14">
        <v>928</v>
      </c>
      <c r="D28" s="1">
        <v>63.8</v>
      </c>
      <c r="E28" s="15">
        <v>-1.1599999999999999</v>
      </c>
      <c r="F28" s="16">
        <f t="shared" si="6"/>
        <v>-4.0847360062140812</v>
      </c>
      <c r="H28" s="17">
        <f t="shared" si="8"/>
        <v>0.95915263993785915</v>
      </c>
      <c r="I28" s="1">
        <f t="shared" si="2"/>
        <v>1.0018484627814881</v>
      </c>
    </row>
    <row r="29" spans="2:9" x14ac:dyDescent="0.25">
      <c r="H29" s="17"/>
    </row>
    <row r="32" spans="2:9" x14ac:dyDescent="0.25">
      <c r="B32" s="6"/>
    </row>
  </sheetData>
  <sheetProtection algorithmName="SHA-512" hashValue="HRpK6I8IMaqyRdTrDYn8gtmhbRjaEiluFl5fhJgF0dbN0yR3EL1+TEljxl9mqmdKAijL2mKGcPEOxS0Xq8BKzQ==" saltValue="Wr4LGqJwQRuLcb10eC8Ydw==" spinCount="100000" sheet="1" objects="1" scenarios="1"/>
  <sortState ref="C11:F24">
    <sortCondition ref="C11:C24"/>
  </sortState>
  <pageMargins left="0.7" right="0.7" top="0.75" bottom="0.75" header="0.3" footer="0.3"/>
  <pageSetup paperSize="9" scale="5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K70"/>
  <sheetViews>
    <sheetView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2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35</v>
      </c>
      <c r="E1" s="3"/>
      <c r="F1" s="4"/>
    </row>
    <row r="2" spans="1:9" ht="18" x14ac:dyDescent="0.25">
      <c r="C2" s="5" t="s">
        <v>3</v>
      </c>
      <c r="D2" s="6">
        <v>145.03797572555598</v>
      </c>
      <c r="E2" s="1" t="s">
        <v>4</v>
      </c>
    </row>
    <row r="3" spans="1:9" ht="18" x14ac:dyDescent="0.25">
      <c r="C3" s="5" t="s">
        <v>21</v>
      </c>
      <c r="D3" s="6" t="s">
        <v>59</v>
      </c>
      <c r="E3" s="1" t="s">
        <v>4</v>
      </c>
      <c r="F3" s="7"/>
    </row>
    <row r="4" spans="1:9" ht="18" x14ac:dyDescent="0.25">
      <c r="C4" s="5" t="s">
        <v>22</v>
      </c>
      <c r="D4" s="6" t="s">
        <v>60</v>
      </c>
      <c r="E4" s="1" t="s">
        <v>4</v>
      </c>
      <c r="F4" s="7"/>
    </row>
    <row r="5" spans="1:9" x14ac:dyDescent="0.25">
      <c r="C5" s="5" t="s">
        <v>23</v>
      </c>
      <c r="D5" s="32">
        <f>(D4/D3)*100</f>
        <v>3.9597741707833451</v>
      </c>
      <c r="E5" s="1" t="s">
        <v>2</v>
      </c>
      <c r="F5" s="7"/>
    </row>
    <row r="6" spans="1:9" x14ac:dyDescent="0.25">
      <c r="C6" s="5" t="s">
        <v>6</v>
      </c>
      <c r="D6" s="9">
        <v>18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8</v>
      </c>
    </row>
    <row r="10" spans="1:9" x14ac:dyDescent="0.25">
      <c r="A10" s="11"/>
      <c r="D10" s="7"/>
      <c r="E10" s="7"/>
      <c r="F10" s="7"/>
      <c r="H10" s="12" t="s">
        <v>69</v>
      </c>
      <c r="I10" s="12" t="s">
        <v>70</v>
      </c>
    </row>
    <row r="11" spans="1:9" x14ac:dyDescent="0.25">
      <c r="B11" s="34"/>
      <c r="C11" s="13">
        <v>223</v>
      </c>
      <c r="D11" s="35">
        <v>146</v>
      </c>
      <c r="E11" s="15">
        <v>0.77</v>
      </c>
      <c r="F11" s="16">
        <f t="shared" ref="F11:F19" si="0">((D11-D$2)/D$2)*100</f>
        <v>0.66329129983472901</v>
      </c>
      <c r="H11" s="17">
        <f t="shared" ref="H11:H19" si="1">(100+F11)/100</f>
        <v>1.0066329129983473</v>
      </c>
      <c r="I11" s="1">
        <f t="shared" ref="I11:I28" si="2">1+($D$3-$D$2)/$D$2</f>
        <v>0.9769855052867521</v>
      </c>
    </row>
    <row r="12" spans="1:9" x14ac:dyDescent="0.25">
      <c r="B12" s="34"/>
      <c r="C12" s="13">
        <v>225</v>
      </c>
      <c r="D12" s="35">
        <v>142</v>
      </c>
      <c r="E12" s="15">
        <v>0.05</v>
      </c>
      <c r="F12" s="16">
        <f t="shared" si="0"/>
        <v>-2.0946070919415649</v>
      </c>
      <c r="H12" s="17">
        <f t="shared" si="1"/>
        <v>0.97905392908058431</v>
      </c>
      <c r="I12" s="1">
        <f t="shared" si="2"/>
        <v>0.9769855052867521</v>
      </c>
    </row>
    <row r="13" spans="1:9" x14ac:dyDescent="0.25">
      <c r="B13" s="34"/>
      <c r="C13" s="13">
        <v>295</v>
      </c>
      <c r="D13" s="35">
        <v>149</v>
      </c>
      <c r="E13" s="15">
        <v>1.3</v>
      </c>
      <c r="F13" s="16">
        <f t="shared" si="0"/>
        <v>2.7317150936669492</v>
      </c>
      <c r="H13" s="17">
        <f t="shared" si="1"/>
        <v>1.0273171509366694</v>
      </c>
      <c r="I13" s="1">
        <f t="shared" si="2"/>
        <v>0.9769855052867521</v>
      </c>
    </row>
    <row r="14" spans="1:9" x14ac:dyDescent="0.25">
      <c r="B14" s="34"/>
      <c r="C14" s="13">
        <v>339</v>
      </c>
      <c r="D14" s="36">
        <v>138</v>
      </c>
      <c r="E14" s="15">
        <v>-0.66</v>
      </c>
      <c r="F14" s="16">
        <f t="shared" si="0"/>
        <v>-4.8525054837178585</v>
      </c>
      <c r="H14" s="17">
        <f t="shared" si="1"/>
        <v>0.95147494516282138</v>
      </c>
      <c r="I14" s="1">
        <f t="shared" si="2"/>
        <v>0.9769855052867521</v>
      </c>
    </row>
    <row r="15" spans="1:9" x14ac:dyDescent="0.25">
      <c r="B15" s="34"/>
      <c r="C15" s="13">
        <v>385</v>
      </c>
      <c r="D15" s="35">
        <v>147</v>
      </c>
      <c r="E15" s="15">
        <v>0.94</v>
      </c>
      <c r="F15" s="16">
        <f t="shared" si="0"/>
        <v>1.3527658977788026</v>
      </c>
      <c r="H15" s="17">
        <f t="shared" si="1"/>
        <v>1.0135276589777882</v>
      </c>
      <c r="I15" s="1">
        <f t="shared" si="2"/>
        <v>0.9769855052867521</v>
      </c>
    </row>
    <row r="16" spans="1:9" x14ac:dyDescent="0.25">
      <c r="B16" s="34"/>
      <c r="C16" s="13">
        <v>428</v>
      </c>
      <c r="D16" s="35">
        <v>147</v>
      </c>
      <c r="E16" s="15">
        <v>0.94</v>
      </c>
      <c r="F16" s="16">
        <f t="shared" si="0"/>
        <v>1.3527658977788026</v>
      </c>
      <c r="H16" s="17">
        <f t="shared" si="1"/>
        <v>1.0135276589777882</v>
      </c>
      <c r="I16" s="1">
        <f t="shared" si="2"/>
        <v>0.9769855052867521</v>
      </c>
    </row>
    <row r="17" spans="2:9" x14ac:dyDescent="0.25">
      <c r="B17" s="34"/>
      <c r="C17" s="13">
        <v>446</v>
      </c>
      <c r="D17" s="35">
        <v>141</v>
      </c>
      <c r="E17" s="15">
        <v>-0.12</v>
      </c>
      <c r="F17" s="16">
        <f t="shared" si="0"/>
        <v>-2.7840816898856384</v>
      </c>
      <c r="H17" s="17">
        <f t="shared" si="1"/>
        <v>0.97215918310114358</v>
      </c>
      <c r="I17" s="1">
        <f t="shared" si="2"/>
        <v>0.9769855052867521</v>
      </c>
    </row>
    <row r="18" spans="2:9" x14ac:dyDescent="0.25">
      <c r="B18" s="34"/>
      <c r="C18" s="13">
        <v>509</v>
      </c>
      <c r="D18" s="35">
        <v>139</v>
      </c>
      <c r="E18" s="15">
        <v>-0.48</v>
      </c>
      <c r="F18" s="16">
        <f t="shared" si="0"/>
        <v>-4.163030885773785</v>
      </c>
      <c r="H18" s="17">
        <f t="shared" si="1"/>
        <v>0.95836969114226223</v>
      </c>
      <c r="I18" s="1">
        <f t="shared" si="2"/>
        <v>0.9769855052867521</v>
      </c>
    </row>
    <row r="19" spans="2:9" x14ac:dyDescent="0.25">
      <c r="B19" s="37"/>
      <c r="C19" s="13">
        <v>512</v>
      </c>
      <c r="D19" s="35">
        <v>112</v>
      </c>
      <c r="E19" s="33">
        <v>-5.29</v>
      </c>
      <c r="F19" s="16">
        <f t="shared" si="0"/>
        <v>-22.778845030263771</v>
      </c>
      <c r="H19" s="17">
        <f t="shared" si="1"/>
        <v>0.77221154969736228</v>
      </c>
      <c r="I19" s="1">
        <f t="shared" si="2"/>
        <v>0.9769855052867521</v>
      </c>
    </row>
    <row r="20" spans="2:9" x14ac:dyDescent="0.25">
      <c r="B20" s="34"/>
      <c r="C20" s="13">
        <v>551</v>
      </c>
      <c r="D20" s="38">
        <v>139</v>
      </c>
      <c r="E20" s="15">
        <v>-0.48</v>
      </c>
      <c r="F20" s="16"/>
      <c r="H20" s="17"/>
      <c r="I20" s="1">
        <f t="shared" si="2"/>
        <v>0.9769855052867521</v>
      </c>
    </row>
    <row r="21" spans="2:9" x14ac:dyDescent="0.25">
      <c r="B21" s="34"/>
      <c r="C21" s="13">
        <v>579</v>
      </c>
      <c r="D21" s="35">
        <v>146</v>
      </c>
      <c r="E21" s="15">
        <v>0.77</v>
      </c>
      <c r="F21" s="16">
        <f t="shared" ref="F21:F24" si="3">((D21-D$2)/D$2)*100</f>
        <v>0.66329129983472901</v>
      </c>
      <c r="H21" s="17">
        <f t="shared" ref="H21:H23" si="4">(100+F21)/100</f>
        <v>1.0066329129983473</v>
      </c>
      <c r="I21" s="1">
        <f t="shared" si="2"/>
        <v>0.9769855052867521</v>
      </c>
    </row>
    <row r="22" spans="2:9" x14ac:dyDescent="0.25">
      <c r="B22" s="34"/>
      <c r="C22" s="13">
        <v>591</v>
      </c>
      <c r="D22" s="35">
        <v>143</v>
      </c>
      <c r="E22" s="15">
        <v>0.23</v>
      </c>
      <c r="F22" s="16">
        <f t="shared" si="3"/>
        <v>-1.4051324939974914</v>
      </c>
      <c r="H22" s="17">
        <f t="shared" si="4"/>
        <v>0.98594867506002515</v>
      </c>
      <c r="I22" s="1">
        <f t="shared" si="2"/>
        <v>0.9769855052867521</v>
      </c>
    </row>
    <row r="23" spans="2:9" x14ac:dyDescent="0.25">
      <c r="B23" s="34"/>
      <c r="C23" s="13">
        <v>644</v>
      </c>
      <c r="D23" s="35">
        <v>150</v>
      </c>
      <c r="E23" s="15">
        <v>1.48</v>
      </c>
      <c r="F23" s="16">
        <f t="shared" si="3"/>
        <v>3.4211896916110227</v>
      </c>
      <c r="H23" s="17">
        <f t="shared" si="4"/>
        <v>1.0342118969161103</v>
      </c>
      <c r="I23" s="1">
        <f t="shared" si="2"/>
        <v>0.9769855052867521</v>
      </c>
    </row>
    <row r="24" spans="2:9" x14ac:dyDescent="0.25">
      <c r="B24" s="34"/>
      <c r="C24" s="13">
        <v>689</v>
      </c>
      <c r="D24" s="35">
        <v>138</v>
      </c>
      <c r="E24" s="15">
        <v>-0.66</v>
      </c>
      <c r="F24" s="16">
        <f t="shared" si="3"/>
        <v>-4.8525054837178585</v>
      </c>
      <c r="H24" s="17">
        <f t="shared" ref="H24" si="5">(100+F24)/100</f>
        <v>0.95147494516282138</v>
      </c>
      <c r="I24" s="1">
        <f t="shared" si="2"/>
        <v>0.9769855052867521</v>
      </c>
    </row>
    <row r="25" spans="2:9" x14ac:dyDescent="0.25">
      <c r="B25" s="37"/>
      <c r="C25" s="16">
        <v>744</v>
      </c>
      <c r="D25" s="35">
        <v>139</v>
      </c>
      <c r="E25" s="15">
        <v>-0.48</v>
      </c>
      <c r="F25" s="16">
        <f t="shared" ref="F25:F28" si="6">((D25-D$2)/D$2)*100</f>
        <v>-4.163030885773785</v>
      </c>
      <c r="H25" s="17">
        <f t="shared" ref="H25:H26" si="7">(100+F25)/100</f>
        <v>0.95836969114226223</v>
      </c>
      <c r="I25" s="1">
        <f t="shared" si="2"/>
        <v>0.9769855052867521</v>
      </c>
    </row>
    <row r="26" spans="2:9" x14ac:dyDescent="0.25">
      <c r="B26" s="34"/>
      <c r="C26" s="16">
        <v>807</v>
      </c>
      <c r="D26" s="35">
        <v>141</v>
      </c>
      <c r="E26" s="15">
        <v>-0.12</v>
      </c>
      <c r="F26" s="16">
        <f t="shared" si="6"/>
        <v>-2.7840816898856384</v>
      </c>
      <c r="H26" s="17">
        <f t="shared" si="7"/>
        <v>0.97215918310114358</v>
      </c>
      <c r="I26" s="1">
        <f t="shared" si="2"/>
        <v>0.9769855052867521</v>
      </c>
    </row>
    <row r="27" spans="2:9" x14ac:dyDescent="0.25">
      <c r="B27" s="39"/>
      <c r="C27" s="16">
        <v>904</v>
      </c>
      <c r="D27" s="12">
        <v>139</v>
      </c>
      <c r="E27" s="15">
        <v>-0.48</v>
      </c>
      <c r="F27" s="16">
        <f t="shared" si="6"/>
        <v>-4.163030885773785</v>
      </c>
      <c r="H27" s="17">
        <f t="shared" ref="H27:H28" si="8">(100+F27)/100</f>
        <v>0.95836969114226223</v>
      </c>
      <c r="I27" s="1">
        <f t="shared" si="2"/>
        <v>0.9769855052867521</v>
      </c>
    </row>
    <row r="28" spans="2:9" x14ac:dyDescent="0.25">
      <c r="C28" s="16">
        <v>928</v>
      </c>
      <c r="D28" s="1">
        <v>131</v>
      </c>
      <c r="E28" s="15">
        <v>-1.91</v>
      </c>
      <c r="F28" s="16">
        <f t="shared" si="6"/>
        <v>-9.678827669326374</v>
      </c>
      <c r="H28" s="17">
        <f t="shared" si="8"/>
        <v>0.90321172330673616</v>
      </c>
      <c r="I28" s="1">
        <f t="shared" si="2"/>
        <v>0.9769855052867521</v>
      </c>
    </row>
    <row r="34" spans="5:11" x14ac:dyDescent="0.25">
      <c r="G34" s="40"/>
    </row>
    <row r="35" spans="5:11" x14ac:dyDescent="0.25">
      <c r="G35" s="40"/>
      <c r="K35" s="39"/>
    </row>
    <row r="36" spans="5:11" x14ac:dyDescent="0.25">
      <c r="E36" s="39"/>
      <c r="F36" s="41"/>
      <c r="G36" s="40"/>
      <c r="K36" s="39"/>
    </row>
    <row r="37" spans="5:11" x14ac:dyDescent="0.25">
      <c r="E37" s="39"/>
      <c r="F37" s="41"/>
      <c r="G37" s="40"/>
      <c r="K37" s="39"/>
    </row>
    <row r="38" spans="5:11" x14ac:dyDescent="0.25">
      <c r="E38" s="39"/>
      <c r="F38" s="41"/>
      <c r="G38" s="40"/>
      <c r="K38" s="39"/>
    </row>
    <row r="39" spans="5:11" x14ac:dyDescent="0.25">
      <c r="E39" s="39"/>
      <c r="F39" s="42"/>
      <c r="G39" s="40"/>
      <c r="K39" s="39"/>
    </row>
    <row r="40" spans="5:11" x14ac:dyDescent="0.25">
      <c r="E40" s="39"/>
      <c r="F40" s="41"/>
      <c r="G40" s="40"/>
      <c r="K40" s="39"/>
    </row>
    <row r="41" spans="5:11" x14ac:dyDescent="0.25">
      <c r="E41" s="39"/>
      <c r="F41" s="41"/>
      <c r="G41" s="40"/>
      <c r="K41" s="39"/>
    </row>
    <row r="42" spans="5:11" x14ac:dyDescent="0.25">
      <c r="E42" s="39"/>
      <c r="F42" s="41"/>
      <c r="G42" s="40"/>
      <c r="K42" s="39"/>
    </row>
    <row r="43" spans="5:11" x14ac:dyDescent="0.25">
      <c r="E43" s="39"/>
      <c r="F43" s="41"/>
      <c r="G43" s="40"/>
      <c r="K43" s="39"/>
    </row>
    <row r="44" spans="5:11" x14ac:dyDescent="0.25">
      <c r="E44" s="39"/>
      <c r="F44" s="41"/>
      <c r="G44" s="40"/>
      <c r="K44" s="39"/>
    </row>
    <row r="45" spans="5:11" x14ac:dyDescent="0.25">
      <c r="E45" s="39"/>
      <c r="F45" s="43"/>
      <c r="G45" s="40"/>
      <c r="K45" s="39"/>
    </row>
    <row r="46" spans="5:11" x14ac:dyDescent="0.25">
      <c r="E46" s="39"/>
      <c r="F46" s="41"/>
      <c r="G46" s="40"/>
      <c r="K46" s="39"/>
    </row>
    <row r="47" spans="5:11" x14ac:dyDescent="0.25">
      <c r="E47" s="39"/>
      <c r="F47" s="41"/>
      <c r="G47" s="40"/>
      <c r="K47" s="34"/>
    </row>
    <row r="48" spans="5:11" x14ac:dyDescent="0.25">
      <c r="E48" s="34"/>
      <c r="F48" s="41"/>
      <c r="G48" s="40"/>
      <c r="K48" s="34"/>
    </row>
    <row r="49" spans="5:11" x14ac:dyDescent="0.25">
      <c r="E49" s="34"/>
      <c r="F49" s="41"/>
      <c r="G49" s="40"/>
      <c r="K49" s="39"/>
    </row>
    <row r="50" spans="5:11" x14ac:dyDescent="0.25">
      <c r="E50" s="39"/>
      <c r="F50" s="41"/>
      <c r="G50" s="40"/>
      <c r="K50" s="39"/>
    </row>
    <row r="51" spans="5:11" x14ac:dyDescent="0.25">
      <c r="E51" s="39"/>
      <c r="F51" s="41"/>
      <c r="G51" s="40"/>
      <c r="K51" s="39"/>
    </row>
    <row r="52" spans="5:11" x14ac:dyDescent="0.25">
      <c r="E52" s="39"/>
      <c r="F52" s="41"/>
      <c r="G52" s="40"/>
      <c r="K52" s="39"/>
    </row>
    <row r="53" spans="5:11" x14ac:dyDescent="0.25">
      <c r="E53" s="39"/>
      <c r="F53" s="41"/>
      <c r="G53" s="40"/>
      <c r="K53" s="39"/>
    </row>
    <row r="54" spans="5:11" x14ac:dyDescent="0.25">
      <c r="E54" s="39"/>
      <c r="F54" s="41"/>
      <c r="G54" s="40"/>
    </row>
    <row r="64" spans="5:11" x14ac:dyDescent="0.25">
      <c r="F64" s="44"/>
    </row>
    <row r="70" spans="11:11" x14ac:dyDescent="0.25">
      <c r="K70" s="45"/>
    </row>
  </sheetData>
  <sheetProtection algorithmName="SHA-512" hashValue="PFvm+qbRfy5mtP74rTy5EUaprTRPAmys/RSscTqd1ZBPrUnsMi/4qkM4UMLRUGgjFfhA+R2PeyGufB2Bd9SQLg==" saltValue="P/NS1vRQp/g5qjXX4vxacA==" spinCount="100000" sheet="1" objects="1" scenarios="1"/>
  <sortState ref="C11:F24">
    <sortCondition ref="C11:C24"/>
  </sortState>
  <pageMargins left="0.7" right="0.7" top="0.75" bottom="0.75" header="0.3" footer="0.3"/>
  <pageSetup paperSize="9" scale="5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I28"/>
  <sheetViews>
    <sheetView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2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36</v>
      </c>
      <c r="E1" s="3"/>
      <c r="F1" s="4"/>
    </row>
    <row r="2" spans="1:9" ht="18" x14ac:dyDescent="0.25">
      <c r="C2" s="5" t="s">
        <v>3</v>
      </c>
      <c r="D2" s="6">
        <v>178.57792066385051</v>
      </c>
      <c r="E2" s="1" t="s">
        <v>4</v>
      </c>
    </row>
    <row r="3" spans="1:9" ht="18" x14ac:dyDescent="0.25">
      <c r="C3" s="5" t="s">
        <v>21</v>
      </c>
      <c r="D3" s="6" t="s">
        <v>61</v>
      </c>
      <c r="E3" s="1" t="s">
        <v>4</v>
      </c>
      <c r="F3" s="7"/>
    </row>
    <row r="4" spans="1:9" ht="18" x14ac:dyDescent="0.25">
      <c r="C4" s="5" t="s">
        <v>22</v>
      </c>
      <c r="D4" s="6" t="s">
        <v>62</v>
      </c>
      <c r="E4" s="1" t="s">
        <v>4</v>
      </c>
      <c r="F4" s="7"/>
    </row>
    <row r="5" spans="1:9" x14ac:dyDescent="0.25">
      <c r="C5" s="5" t="s">
        <v>23</v>
      </c>
      <c r="D5" s="32">
        <f>(D4/D3)*100</f>
        <v>2.9605488850771868</v>
      </c>
      <c r="E5" s="1" t="s">
        <v>2</v>
      </c>
      <c r="F5" s="7"/>
    </row>
    <row r="6" spans="1:9" x14ac:dyDescent="0.25">
      <c r="C6" s="5" t="s">
        <v>6</v>
      </c>
      <c r="D6" s="9">
        <v>18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8</v>
      </c>
    </row>
    <row r="10" spans="1:9" x14ac:dyDescent="0.25">
      <c r="A10" s="11"/>
      <c r="D10" s="7"/>
      <c r="E10" s="7"/>
      <c r="F10" s="7"/>
      <c r="H10" s="12" t="s">
        <v>69</v>
      </c>
      <c r="I10" s="12" t="s">
        <v>70</v>
      </c>
    </row>
    <row r="11" spans="1:9" x14ac:dyDescent="0.25">
      <c r="C11" s="13">
        <v>223</v>
      </c>
      <c r="D11" s="14">
        <v>179</v>
      </c>
      <c r="E11" s="15">
        <v>0.79</v>
      </c>
      <c r="F11" s="16">
        <f t="shared" ref="F11:F23" si="0">((D11-D$2)/D$2)*100</f>
        <v>0.23635583535772214</v>
      </c>
      <c r="H11" s="17">
        <f t="shared" ref="H11:H19" si="1">(100+F11)/100</f>
        <v>1.0023635583535773</v>
      </c>
      <c r="I11" s="1">
        <f t="shared" ref="I11:I28" si="2">1+($D$3-$D$2)/$D$2</f>
        <v>0.97940439305050653</v>
      </c>
    </row>
    <row r="12" spans="1:9" x14ac:dyDescent="0.25">
      <c r="C12" s="13">
        <v>225</v>
      </c>
      <c r="D12" s="14">
        <v>174</v>
      </c>
      <c r="E12" s="15">
        <v>-0.17</v>
      </c>
      <c r="F12" s="16">
        <f t="shared" si="0"/>
        <v>-2.5635423723338344</v>
      </c>
      <c r="H12" s="17">
        <f t="shared" si="1"/>
        <v>0.97436457627666173</v>
      </c>
      <c r="I12" s="1">
        <f t="shared" si="2"/>
        <v>0.97940439305050653</v>
      </c>
    </row>
    <row r="13" spans="1:9" x14ac:dyDescent="0.25">
      <c r="C13" s="13">
        <v>295</v>
      </c>
      <c r="D13" s="14">
        <v>182</v>
      </c>
      <c r="E13" s="15">
        <v>1.37</v>
      </c>
      <c r="F13" s="16">
        <f t="shared" si="0"/>
        <v>1.9162947599726561</v>
      </c>
      <c r="H13" s="17">
        <f t="shared" si="1"/>
        <v>1.0191629475997266</v>
      </c>
      <c r="I13" s="1">
        <f t="shared" si="2"/>
        <v>0.97940439305050653</v>
      </c>
    </row>
    <row r="14" spans="1:9" x14ac:dyDescent="0.25">
      <c r="C14" s="13">
        <v>339</v>
      </c>
      <c r="D14" s="14">
        <v>173</v>
      </c>
      <c r="E14" s="15">
        <v>-0.37</v>
      </c>
      <c r="F14" s="16">
        <f t="shared" si="0"/>
        <v>-3.1235220138721456</v>
      </c>
      <c r="H14" s="17">
        <f t="shared" si="1"/>
        <v>0.96876477986127851</v>
      </c>
      <c r="I14" s="1">
        <f t="shared" si="2"/>
        <v>0.97940439305050653</v>
      </c>
    </row>
    <row r="15" spans="1:9" x14ac:dyDescent="0.25">
      <c r="C15" s="13">
        <v>385</v>
      </c>
      <c r="D15" s="14">
        <v>180</v>
      </c>
      <c r="E15" s="15">
        <v>0.98</v>
      </c>
      <c r="F15" s="16">
        <f t="shared" si="0"/>
        <v>0.79633547689603335</v>
      </c>
      <c r="H15" s="17">
        <f t="shared" si="1"/>
        <v>1.0079633547689604</v>
      </c>
      <c r="I15" s="1">
        <f t="shared" si="2"/>
        <v>0.97940439305050653</v>
      </c>
    </row>
    <row r="16" spans="1:9" x14ac:dyDescent="0.25">
      <c r="C16" s="13">
        <v>428</v>
      </c>
      <c r="D16" s="14">
        <v>176</v>
      </c>
      <c r="E16" s="15">
        <v>0.21</v>
      </c>
      <c r="F16" s="16">
        <f t="shared" si="0"/>
        <v>-1.4435830892572117</v>
      </c>
      <c r="H16" s="17">
        <f t="shared" si="1"/>
        <v>0.98556416910742783</v>
      </c>
      <c r="I16" s="1">
        <f t="shared" si="2"/>
        <v>0.97940439305050653</v>
      </c>
    </row>
    <row r="17" spans="3:9" x14ac:dyDescent="0.25">
      <c r="C17" s="13">
        <v>446</v>
      </c>
      <c r="D17" s="14">
        <v>174</v>
      </c>
      <c r="E17" s="15">
        <v>-0.17</v>
      </c>
      <c r="F17" s="16">
        <f t="shared" si="0"/>
        <v>-2.5635423723338344</v>
      </c>
      <c r="H17" s="17">
        <f t="shared" si="1"/>
        <v>0.97436457627666173</v>
      </c>
      <c r="I17" s="1">
        <f t="shared" si="2"/>
        <v>0.97940439305050653</v>
      </c>
    </row>
    <row r="18" spans="3:9" x14ac:dyDescent="0.25">
      <c r="C18" s="13">
        <v>509</v>
      </c>
      <c r="D18" s="14">
        <v>172</v>
      </c>
      <c r="E18" s="15">
        <v>-0.56000000000000005</v>
      </c>
      <c r="F18" s="16">
        <f t="shared" si="0"/>
        <v>-3.6835016554104572</v>
      </c>
      <c r="H18" s="17">
        <f t="shared" si="1"/>
        <v>0.96316498344589552</v>
      </c>
      <c r="I18" s="1">
        <f t="shared" si="2"/>
        <v>0.97940439305050653</v>
      </c>
    </row>
    <row r="19" spans="3:9" x14ac:dyDescent="0.25">
      <c r="C19" s="13">
        <v>512</v>
      </c>
      <c r="D19" s="14">
        <v>138</v>
      </c>
      <c r="E19" s="33">
        <v>-7.13</v>
      </c>
      <c r="F19" s="16">
        <f t="shared" si="0"/>
        <v>-22.722809467713041</v>
      </c>
      <c r="H19" s="17">
        <f t="shared" si="1"/>
        <v>0.77277190532286966</v>
      </c>
      <c r="I19" s="1">
        <f t="shared" si="2"/>
        <v>0.97940439305050653</v>
      </c>
    </row>
    <row r="20" spans="3:9" x14ac:dyDescent="0.25">
      <c r="C20" s="13">
        <v>551</v>
      </c>
      <c r="D20" s="14">
        <v>174</v>
      </c>
      <c r="E20" s="15">
        <v>-0.17</v>
      </c>
      <c r="F20" s="16"/>
      <c r="H20" s="17"/>
      <c r="I20" s="1">
        <f t="shared" si="2"/>
        <v>0.97940439305050653</v>
      </c>
    </row>
    <row r="21" spans="3:9" x14ac:dyDescent="0.25">
      <c r="C21" s="13">
        <v>579</v>
      </c>
      <c r="D21" s="14">
        <v>181</v>
      </c>
      <c r="E21" s="15">
        <v>1.18</v>
      </c>
      <c r="F21" s="16">
        <f t="shared" si="0"/>
        <v>1.3563151184343447</v>
      </c>
      <c r="H21" s="17">
        <f t="shared" ref="H21:H23" si="3">(100+F21)/100</f>
        <v>1.0135631511843435</v>
      </c>
      <c r="I21" s="1">
        <f t="shared" si="2"/>
        <v>0.97940439305050653</v>
      </c>
    </row>
    <row r="22" spans="3:9" x14ac:dyDescent="0.25">
      <c r="C22" s="13">
        <v>591</v>
      </c>
      <c r="D22" s="14">
        <v>176</v>
      </c>
      <c r="E22" s="15">
        <v>0.21</v>
      </c>
      <c r="F22" s="16">
        <f t="shared" si="0"/>
        <v>-1.4435830892572117</v>
      </c>
      <c r="H22" s="17">
        <f t="shared" si="3"/>
        <v>0.98556416910742783</v>
      </c>
      <c r="I22" s="1">
        <f t="shared" si="2"/>
        <v>0.97940439305050653</v>
      </c>
    </row>
    <row r="23" spans="3:9" x14ac:dyDescent="0.25">
      <c r="C23" s="13">
        <v>644</v>
      </c>
      <c r="D23" s="14">
        <v>183</v>
      </c>
      <c r="E23" s="15">
        <v>1.56</v>
      </c>
      <c r="F23" s="16">
        <f t="shared" si="0"/>
        <v>2.4762744015109672</v>
      </c>
      <c r="H23" s="17">
        <f t="shared" si="3"/>
        <v>1.0247627440151097</v>
      </c>
      <c r="I23" s="1">
        <f t="shared" si="2"/>
        <v>0.97940439305050653</v>
      </c>
    </row>
    <row r="24" spans="3:9" x14ac:dyDescent="0.25">
      <c r="C24" s="13">
        <v>689</v>
      </c>
      <c r="D24" s="14">
        <v>171</v>
      </c>
      <c r="E24" s="15">
        <v>-0.75</v>
      </c>
      <c r="F24" s="16">
        <f t="shared" ref="F24" si="4">((D24-D$2)/D$2)*100</f>
        <v>-4.2434812969487679</v>
      </c>
      <c r="H24" s="17">
        <f t="shared" ref="H24" si="5">(100+F24)/100</f>
        <v>0.9575651870305123</v>
      </c>
      <c r="I24" s="1">
        <f t="shared" si="2"/>
        <v>0.97940439305050653</v>
      </c>
    </row>
    <row r="25" spans="3:9" x14ac:dyDescent="0.25">
      <c r="C25" s="16">
        <v>744</v>
      </c>
      <c r="D25" s="14">
        <v>172</v>
      </c>
      <c r="E25" s="15">
        <v>-0.56000000000000005</v>
      </c>
      <c r="F25" s="16">
        <f t="shared" ref="F25:F28" si="6">((D25-D$2)/D$2)*100</f>
        <v>-3.6835016554104572</v>
      </c>
      <c r="H25" s="17">
        <f t="shared" ref="H25:H26" si="7">(100+F25)/100</f>
        <v>0.96316498344589552</v>
      </c>
      <c r="I25" s="1">
        <f t="shared" si="2"/>
        <v>0.97940439305050653</v>
      </c>
    </row>
    <row r="26" spans="3:9" x14ac:dyDescent="0.25">
      <c r="C26" s="16">
        <v>807</v>
      </c>
      <c r="D26" s="14">
        <v>175</v>
      </c>
      <c r="E26" s="15">
        <v>0.02</v>
      </c>
      <c r="F26" s="16">
        <f t="shared" si="6"/>
        <v>-2.0035627307955233</v>
      </c>
      <c r="H26" s="17">
        <f t="shared" si="7"/>
        <v>0.97996437269204473</v>
      </c>
      <c r="I26" s="1">
        <f t="shared" si="2"/>
        <v>0.97940439305050653</v>
      </c>
    </row>
    <row r="27" spans="3:9" x14ac:dyDescent="0.25">
      <c r="C27" s="16">
        <v>904</v>
      </c>
      <c r="D27" s="12">
        <v>173</v>
      </c>
      <c r="E27" s="15">
        <v>-0.37</v>
      </c>
      <c r="F27" s="16">
        <f t="shared" si="6"/>
        <v>-3.1235220138721456</v>
      </c>
      <c r="H27" s="17">
        <f t="shared" ref="H27:H28" si="8">(100+F27)/100</f>
        <v>0.96876477986127851</v>
      </c>
      <c r="I27" s="1">
        <f t="shared" si="2"/>
        <v>0.97940439305050653</v>
      </c>
    </row>
    <row r="28" spans="3:9" x14ac:dyDescent="0.25">
      <c r="C28" s="16">
        <v>928</v>
      </c>
      <c r="D28" s="1">
        <v>160</v>
      </c>
      <c r="E28" s="18">
        <v>-2.88</v>
      </c>
      <c r="F28" s="16">
        <f t="shared" si="6"/>
        <v>-10.403257353870192</v>
      </c>
      <c r="H28" s="17">
        <f t="shared" si="8"/>
        <v>0.89596742646129812</v>
      </c>
      <c r="I28" s="1">
        <f t="shared" si="2"/>
        <v>0.97940439305050653</v>
      </c>
    </row>
  </sheetData>
  <sheetProtection algorithmName="SHA-512" hashValue="B6XbuF9fO04fC9kRkBhK0iu/4lE201JCF0oSeWdrcMgucpbMg/6GCWkXSgzAPKFVrx1T6fQrznktk1AY5ZXuAg==" saltValue="dpiKihdHs5bLFlHjH+OU/A==" spinCount="100000" sheet="1" objects="1" scenarios="1"/>
  <sortState ref="C11:F24">
    <sortCondition ref="C11:C24"/>
  </sortState>
  <pageMargins left="0.7" right="0.7" top="0.75" bottom="0.75" header="0.3" footer="0.3"/>
  <pageSetup paperSize="9" scale="5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I28"/>
  <sheetViews>
    <sheetView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37</v>
      </c>
      <c r="E1" s="3"/>
      <c r="F1" s="4"/>
    </row>
    <row r="2" spans="1:9" ht="18" x14ac:dyDescent="0.25">
      <c r="C2" s="5" t="s">
        <v>3</v>
      </c>
      <c r="D2" s="6">
        <v>71.084104320942913</v>
      </c>
      <c r="E2" s="1" t="s">
        <v>4</v>
      </c>
    </row>
    <row r="3" spans="1:9" ht="18" x14ac:dyDescent="0.25">
      <c r="C3" s="5" t="s">
        <v>21</v>
      </c>
      <c r="D3" s="6" t="s">
        <v>63</v>
      </c>
      <c r="E3" s="1" t="s">
        <v>4</v>
      </c>
      <c r="F3" s="7"/>
    </row>
    <row r="4" spans="1:9" ht="18" x14ac:dyDescent="0.25">
      <c r="C4" s="5" t="s">
        <v>22</v>
      </c>
      <c r="D4" s="6" t="s">
        <v>64</v>
      </c>
      <c r="E4" s="1" t="s">
        <v>4</v>
      </c>
      <c r="F4" s="7"/>
    </row>
    <row r="5" spans="1:9" x14ac:dyDescent="0.25">
      <c r="C5" s="5" t="s">
        <v>23</v>
      </c>
      <c r="D5" s="32">
        <f>(D4/D3)*100</f>
        <v>4.2574116305587228</v>
      </c>
      <c r="E5" s="1" t="s">
        <v>2</v>
      </c>
      <c r="F5" s="7"/>
    </row>
    <row r="6" spans="1:9" x14ac:dyDescent="0.25">
      <c r="C6" s="5" t="s">
        <v>6</v>
      </c>
      <c r="D6" s="9">
        <v>18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8</v>
      </c>
    </row>
    <row r="10" spans="1:9" x14ac:dyDescent="0.25">
      <c r="A10" s="11"/>
      <c r="D10" s="7"/>
      <c r="E10" s="7"/>
      <c r="F10" s="7"/>
      <c r="H10" s="12" t="s">
        <v>69</v>
      </c>
      <c r="I10" s="12" t="s">
        <v>70</v>
      </c>
    </row>
    <row r="11" spans="1:9" x14ac:dyDescent="0.25">
      <c r="C11" s="13">
        <v>223</v>
      </c>
      <c r="D11" s="14">
        <v>71.900000000000006</v>
      </c>
      <c r="E11" s="15">
        <v>0.57999999999999996</v>
      </c>
      <c r="F11" s="16">
        <f t="shared" ref="F11:F23" si="0">((D11-D$2)/D$2)*100</f>
        <v>1.1477892094881641</v>
      </c>
      <c r="H11" s="17">
        <f t="shared" ref="H11:H20" si="1">(100+F11)/100</f>
        <v>1.0114778920948817</v>
      </c>
      <c r="I11" s="1">
        <f t="shared" ref="I11:I28" si="2">1+($D$3-$D$2)/$D$2</f>
        <v>0.98699984574933086</v>
      </c>
    </row>
    <row r="12" spans="1:9" x14ac:dyDescent="0.25">
      <c r="C12" s="13">
        <v>225</v>
      </c>
      <c r="D12" s="14">
        <v>68.599999999999994</v>
      </c>
      <c r="E12" s="15">
        <v>-0.52</v>
      </c>
      <c r="F12" s="16">
        <f t="shared" si="0"/>
        <v>-3.4945988905300847</v>
      </c>
      <c r="H12" s="17">
        <f t="shared" si="1"/>
        <v>0.96505401109469913</v>
      </c>
      <c r="I12" s="1">
        <f t="shared" si="2"/>
        <v>0.98699984574933086</v>
      </c>
    </row>
    <row r="13" spans="1:9" x14ac:dyDescent="0.25">
      <c r="C13" s="13">
        <v>295</v>
      </c>
      <c r="D13" s="14">
        <v>76.599999999999994</v>
      </c>
      <c r="E13" s="18">
        <v>2.16</v>
      </c>
      <c r="F13" s="16">
        <f t="shared" si="0"/>
        <v>7.7596752913322975</v>
      </c>
      <c r="H13" s="17">
        <f t="shared" si="1"/>
        <v>1.077596752913323</v>
      </c>
      <c r="I13" s="1">
        <f t="shared" si="2"/>
        <v>0.98699984574933086</v>
      </c>
    </row>
    <row r="14" spans="1:9" x14ac:dyDescent="0.25">
      <c r="C14" s="13">
        <v>339</v>
      </c>
      <c r="D14" s="14">
        <v>72</v>
      </c>
      <c r="E14" s="15">
        <v>0.62</v>
      </c>
      <c r="F14" s="16">
        <f t="shared" si="0"/>
        <v>1.2884676367614358</v>
      </c>
      <c r="H14" s="17">
        <f t="shared" si="1"/>
        <v>1.0128846763676145</v>
      </c>
      <c r="I14" s="1">
        <f t="shared" si="2"/>
        <v>0.98699984574933086</v>
      </c>
    </row>
    <row r="15" spans="1:9" x14ac:dyDescent="0.25">
      <c r="A15" s="16"/>
      <c r="B15" s="16"/>
      <c r="C15" s="13">
        <v>385</v>
      </c>
      <c r="D15" s="14">
        <v>71.5</v>
      </c>
      <c r="E15" s="15">
        <v>0.45</v>
      </c>
      <c r="F15" s="16">
        <f t="shared" si="0"/>
        <v>0.58507550039503708</v>
      </c>
      <c r="H15" s="17">
        <f t="shared" si="1"/>
        <v>1.0058507550039504</v>
      </c>
      <c r="I15" s="1">
        <f t="shared" si="2"/>
        <v>0.98699984574933086</v>
      </c>
    </row>
    <row r="16" spans="1:9" x14ac:dyDescent="0.25">
      <c r="C16" s="13">
        <v>428</v>
      </c>
      <c r="D16" s="14">
        <v>70.400000000000006</v>
      </c>
      <c r="E16" s="15">
        <v>0.08</v>
      </c>
      <c r="F16" s="16">
        <f t="shared" si="0"/>
        <v>-0.96238719961103236</v>
      </c>
      <c r="H16" s="17">
        <f t="shared" si="1"/>
        <v>0.99037612800388974</v>
      </c>
      <c r="I16" s="1">
        <f t="shared" si="2"/>
        <v>0.98699984574933086</v>
      </c>
    </row>
    <row r="17" spans="3:9" x14ac:dyDescent="0.25">
      <c r="C17" s="13">
        <v>446</v>
      </c>
      <c r="D17" s="14">
        <v>69.599999999999994</v>
      </c>
      <c r="E17" s="15">
        <v>-0.19</v>
      </c>
      <c r="F17" s="16">
        <f t="shared" si="0"/>
        <v>-2.0878146177972865</v>
      </c>
      <c r="H17" s="17">
        <f t="shared" si="1"/>
        <v>0.9791218538220271</v>
      </c>
      <c r="I17" s="1">
        <f t="shared" si="2"/>
        <v>0.98699984574933086</v>
      </c>
    </row>
    <row r="18" spans="3:9" x14ac:dyDescent="0.25">
      <c r="C18" s="13">
        <v>509</v>
      </c>
      <c r="D18" s="14">
        <v>69.8</v>
      </c>
      <c r="E18" s="15">
        <v>-0.12</v>
      </c>
      <c r="F18" s="16">
        <f t="shared" si="0"/>
        <v>-1.8064577632507228</v>
      </c>
      <c r="H18" s="17">
        <f t="shared" si="1"/>
        <v>0.98193542236749276</v>
      </c>
      <c r="I18" s="1">
        <f t="shared" si="2"/>
        <v>0.98699984574933086</v>
      </c>
    </row>
    <row r="19" spans="3:9" x14ac:dyDescent="0.25">
      <c r="C19" s="13">
        <v>512</v>
      </c>
      <c r="D19" s="14">
        <v>55.8</v>
      </c>
      <c r="E19" s="33">
        <v>-4.8099999999999996</v>
      </c>
      <c r="F19" s="16">
        <f t="shared" si="0"/>
        <v>-21.50143758150989</v>
      </c>
      <c r="H19" s="17">
        <f t="shared" si="1"/>
        <v>0.78498562418490114</v>
      </c>
      <c r="I19" s="1">
        <f t="shared" si="2"/>
        <v>0.98699984574933086</v>
      </c>
    </row>
    <row r="20" spans="3:9" x14ac:dyDescent="0.25">
      <c r="C20" s="13">
        <v>551</v>
      </c>
      <c r="D20" s="14">
        <v>71.8</v>
      </c>
      <c r="E20" s="15">
        <v>0.55000000000000004</v>
      </c>
      <c r="F20" s="16">
        <f t="shared" si="0"/>
        <v>1.0071107822148724</v>
      </c>
      <c r="H20" s="17">
        <f t="shared" si="1"/>
        <v>1.0100711078221487</v>
      </c>
      <c r="I20" s="1">
        <f t="shared" si="2"/>
        <v>0.98699984574933086</v>
      </c>
    </row>
    <row r="21" spans="3:9" x14ac:dyDescent="0.25">
      <c r="C21" s="13">
        <v>579</v>
      </c>
      <c r="D21" s="14">
        <v>71.599999999999994</v>
      </c>
      <c r="E21" s="15">
        <v>0.48</v>
      </c>
      <c r="F21" s="16">
        <f t="shared" si="0"/>
        <v>0.72575392766830882</v>
      </c>
      <c r="H21" s="17">
        <f t="shared" ref="H21:H23" si="3">(100+F21)/100</f>
        <v>1.0072575392766832</v>
      </c>
      <c r="I21" s="1">
        <f t="shared" si="2"/>
        <v>0.98699984574933086</v>
      </c>
    </row>
    <row r="22" spans="3:9" x14ac:dyDescent="0.25">
      <c r="C22" s="13">
        <v>591</v>
      </c>
      <c r="D22" s="14">
        <v>71.5</v>
      </c>
      <c r="E22" s="15">
        <v>0.45</v>
      </c>
      <c r="F22" s="16">
        <f t="shared" si="0"/>
        <v>0.58507550039503708</v>
      </c>
      <c r="H22" s="17">
        <f t="shared" si="3"/>
        <v>1.0058507550039504</v>
      </c>
      <c r="I22" s="1">
        <f t="shared" si="2"/>
        <v>0.98699984574933086</v>
      </c>
    </row>
    <row r="23" spans="3:9" x14ac:dyDescent="0.25">
      <c r="C23" s="13">
        <v>644</v>
      </c>
      <c r="D23" s="14">
        <v>75</v>
      </c>
      <c r="E23" s="15">
        <v>1.62</v>
      </c>
      <c r="F23" s="16">
        <f t="shared" si="0"/>
        <v>5.508820454959829</v>
      </c>
      <c r="H23" s="17">
        <f t="shared" si="3"/>
        <v>1.0550882045495984</v>
      </c>
      <c r="I23" s="1">
        <f t="shared" si="2"/>
        <v>0.98699984574933086</v>
      </c>
    </row>
    <row r="24" spans="3:9" x14ac:dyDescent="0.25">
      <c r="C24" s="13">
        <v>689</v>
      </c>
      <c r="D24" s="14">
        <v>68.400000000000006</v>
      </c>
      <c r="E24" s="15">
        <v>-0.59</v>
      </c>
      <c r="F24" s="16">
        <f t="shared" ref="F24" si="4">((D24-D$2)/D$2)*100</f>
        <v>-3.7759557450766277</v>
      </c>
      <c r="H24" s="17">
        <f t="shared" ref="H24" si="5">(100+F24)/100</f>
        <v>0.96224044254923369</v>
      </c>
      <c r="I24" s="1">
        <f t="shared" si="2"/>
        <v>0.98699984574933086</v>
      </c>
    </row>
    <row r="25" spans="3:9" x14ac:dyDescent="0.25">
      <c r="C25" s="16">
        <v>744</v>
      </c>
      <c r="D25" s="14">
        <v>67.8</v>
      </c>
      <c r="E25" s="15">
        <v>-0.79</v>
      </c>
      <c r="F25" s="16">
        <f t="shared" ref="F25:F28" si="6">((D25-D$2)/D$2)*100</f>
        <v>-4.6200263087163185</v>
      </c>
      <c r="H25" s="17">
        <f t="shared" ref="H25:H26" si="7">(100+F25)/100</f>
        <v>0.95379973691283682</v>
      </c>
      <c r="I25" s="1">
        <f t="shared" si="2"/>
        <v>0.98699984574933086</v>
      </c>
    </row>
    <row r="26" spans="3:9" x14ac:dyDescent="0.25">
      <c r="C26" s="16">
        <v>807</v>
      </c>
      <c r="D26" s="14">
        <v>70.5</v>
      </c>
      <c r="E26" s="15">
        <v>0.11</v>
      </c>
      <c r="F26" s="16">
        <f t="shared" si="6"/>
        <v>-0.82170877233776074</v>
      </c>
      <c r="H26" s="17">
        <f t="shared" si="7"/>
        <v>0.99178291227662241</v>
      </c>
      <c r="I26" s="1">
        <f t="shared" si="2"/>
        <v>0.98699984574933086</v>
      </c>
    </row>
    <row r="27" spans="3:9" x14ac:dyDescent="0.25">
      <c r="C27" s="16">
        <v>904</v>
      </c>
      <c r="D27" s="12">
        <v>66.8</v>
      </c>
      <c r="E27" s="15">
        <v>-1.1200000000000001</v>
      </c>
      <c r="F27" s="16">
        <f t="shared" si="6"/>
        <v>-6.0268105814491166</v>
      </c>
      <c r="H27" s="17">
        <f t="shared" ref="H27:H28" si="8">(100+F27)/100</f>
        <v>0.93973189418550884</v>
      </c>
      <c r="I27" s="1">
        <f t="shared" si="2"/>
        <v>0.98699984574933086</v>
      </c>
    </row>
    <row r="28" spans="3:9" x14ac:dyDescent="0.25">
      <c r="C28" s="16">
        <v>928</v>
      </c>
      <c r="D28" s="1">
        <v>63.6</v>
      </c>
      <c r="E28" s="18">
        <v>-2.2000000000000002</v>
      </c>
      <c r="F28" s="16">
        <f t="shared" si="6"/>
        <v>-10.528520254194063</v>
      </c>
      <c r="H28" s="17">
        <f t="shared" si="8"/>
        <v>0.89471479745805937</v>
      </c>
      <c r="I28" s="1">
        <f t="shared" si="2"/>
        <v>0.98699984574933086</v>
      </c>
    </row>
  </sheetData>
  <sheetProtection algorithmName="SHA-512" hashValue="IcUGumSmoWsHE7s/ZQVAN2SYTOIQRaPRXQ3PUqYCW2SRI5Z344eXDnRcuNAHHe8mKuS035lmC1Ok+FEzGxJGkw==" saltValue="teOGc9//8aljrZFGnYsBNw==" spinCount="100000" sheet="1" objects="1" scenarios="1"/>
  <sortState ref="C11:F24">
    <sortCondition ref="C11:C24"/>
  </sortState>
  <pageMargins left="0.7" right="0.7" top="0.75" bottom="0.75" header="0.3" footer="0.3"/>
  <pageSetup paperSize="9" scale="56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7"/>
  <dimension ref="A1:I28"/>
  <sheetViews>
    <sheetView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2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28</v>
      </c>
      <c r="E1" s="3"/>
      <c r="F1" s="4"/>
    </row>
    <row r="2" spans="1:9" ht="18" x14ac:dyDescent="0.25">
      <c r="C2" s="5" t="s">
        <v>3</v>
      </c>
      <c r="D2" s="6">
        <v>71.084104320942913</v>
      </c>
      <c r="E2" s="1" t="s">
        <v>4</v>
      </c>
    </row>
    <row r="3" spans="1:9" ht="18" x14ac:dyDescent="0.25">
      <c r="C3" s="5" t="s">
        <v>21</v>
      </c>
      <c r="D3" s="6" t="s">
        <v>65</v>
      </c>
      <c r="E3" s="1" t="s">
        <v>4</v>
      </c>
      <c r="F3" s="7"/>
    </row>
    <row r="4" spans="1:9" ht="18" x14ac:dyDescent="0.25">
      <c r="C4" s="5" t="s">
        <v>22</v>
      </c>
      <c r="D4" s="6" t="s">
        <v>66</v>
      </c>
      <c r="E4" s="1" t="s">
        <v>4</v>
      </c>
      <c r="F4" s="7"/>
    </row>
    <row r="5" spans="1:9" x14ac:dyDescent="0.25">
      <c r="C5" s="5" t="s">
        <v>23</v>
      </c>
      <c r="D5" s="32">
        <f>(D4/D3)*100</f>
        <v>3.9621559633027519</v>
      </c>
      <c r="E5" s="1" t="s">
        <v>2</v>
      </c>
      <c r="F5" s="7"/>
    </row>
    <row r="6" spans="1:9" x14ac:dyDescent="0.25">
      <c r="C6" s="5" t="s">
        <v>6</v>
      </c>
      <c r="D6" s="9">
        <v>18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8</v>
      </c>
    </row>
    <row r="10" spans="1:9" x14ac:dyDescent="0.25">
      <c r="A10" s="11"/>
      <c r="D10" s="7"/>
      <c r="E10" s="7"/>
      <c r="F10" s="7"/>
      <c r="H10" s="12" t="s">
        <v>69</v>
      </c>
      <c r="I10" s="12" t="s">
        <v>70</v>
      </c>
    </row>
    <row r="11" spans="1:9" x14ac:dyDescent="0.25">
      <c r="C11" s="13">
        <v>223</v>
      </c>
      <c r="D11" s="14">
        <v>71.099999999999994</v>
      </c>
      <c r="E11" s="15">
        <v>0.48</v>
      </c>
      <c r="F11" s="16">
        <f t="shared" ref="F11:F23" si="0">((D11-D$2)/D$2)*100</f>
        <v>2.2361791301909975E-2</v>
      </c>
      <c r="H11" s="17">
        <f t="shared" ref="H11:H23" si="1">(100+F11)/100</f>
        <v>1.0002236179130191</v>
      </c>
      <c r="I11" s="1">
        <f t="shared" ref="I11:I28" si="2">1+($D$3-$D$2)/$D$2</f>
        <v>0.98137270865839976</v>
      </c>
    </row>
    <row r="12" spans="1:9" x14ac:dyDescent="0.25">
      <c r="C12" s="13">
        <v>225</v>
      </c>
      <c r="D12" s="14">
        <v>68.599999999999994</v>
      </c>
      <c r="E12" s="15">
        <v>-0.42</v>
      </c>
      <c r="F12" s="16">
        <f t="shared" si="0"/>
        <v>-3.4945988905300847</v>
      </c>
      <c r="H12" s="17">
        <f t="shared" si="1"/>
        <v>0.96505401109469913</v>
      </c>
      <c r="I12" s="1">
        <f t="shared" si="2"/>
        <v>0.98137270865839976</v>
      </c>
    </row>
    <row r="13" spans="1:9" x14ac:dyDescent="0.25">
      <c r="C13" s="13">
        <v>295</v>
      </c>
      <c r="D13" s="14">
        <v>75.599999999999994</v>
      </c>
      <c r="E13" s="18">
        <v>2.11</v>
      </c>
      <c r="F13" s="16">
        <f t="shared" si="0"/>
        <v>6.3528910185994993</v>
      </c>
      <c r="H13" s="17">
        <f t="shared" si="1"/>
        <v>1.0635289101859948</v>
      </c>
      <c r="I13" s="1">
        <f t="shared" si="2"/>
        <v>0.98137270865839976</v>
      </c>
    </row>
    <row r="14" spans="1:9" x14ac:dyDescent="0.25">
      <c r="C14" s="13">
        <v>339</v>
      </c>
      <c r="D14" s="14">
        <v>72</v>
      </c>
      <c r="E14" s="15">
        <v>0.81</v>
      </c>
      <c r="F14" s="16">
        <f t="shared" si="0"/>
        <v>1.2884676367614358</v>
      </c>
      <c r="H14" s="17">
        <f t="shared" si="1"/>
        <v>1.0128846763676145</v>
      </c>
      <c r="I14" s="1">
        <f t="shared" si="2"/>
        <v>0.98137270865839976</v>
      </c>
    </row>
    <row r="15" spans="1:9" x14ac:dyDescent="0.25">
      <c r="C15" s="13">
        <v>385</v>
      </c>
      <c r="D15" s="14">
        <v>72</v>
      </c>
      <c r="E15" s="15">
        <v>0.81</v>
      </c>
      <c r="F15" s="16">
        <f t="shared" si="0"/>
        <v>1.2884676367614358</v>
      </c>
      <c r="H15" s="17">
        <f t="shared" si="1"/>
        <v>1.0128846763676145</v>
      </c>
      <c r="I15" s="1">
        <f t="shared" si="2"/>
        <v>0.98137270865839976</v>
      </c>
    </row>
    <row r="16" spans="1:9" x14ac:dyDescent="0.25">
      <c r="C16" s="13">
        <v>428</v>
      </c>
      <c r="D16" s="14">
        <v>69.8</v>
      </c>
      <c r="E16" s="15">
        <v>0.01</v>
      </c>
      <c r="F16" s="16">
        <f t="shared" si="0"/>
        <v>-1.8064577632507228</v>
      </c>
      <c r="H16" s="17">
        <f t="shared" si="1"/>
        <v>0.98193542236749276</v>
      </c>
      <c r="I16" s="1">
        <f t="shared" si="2"/>
        <v>0.98137270865839976</v>
      </c>
    </row>
    <row r="17" spans="3:9" x14ac:dyDescent="0.25">
      <c r="C17" s="13">
        <v>446</v>
      </c>
      <c r="D17" s="14">
        <v>69.8</v>
      </c>
      <c r="E17" s="15">
        <v>0.01</v>
      </c>
      <c r="F17" s="16">
        <f t="shared" si="0"/>
        <v>-1.8064577632507228</v>
      </c>
      <c r="H17" s="17">
        <f t="shared" si="1"/>
        <v>0.98193542236749276</v>
      </c>
      <c r="I17" s="1">
        <f t="shared" si="2"/>
        <v>0.98137270865839976</v>
      </c>
    </row>
    <row r="18" spans="3:9" x14ac:dyDescent="0.25">
      <c r="C18" s="13">
        <v>509</v>
      </c>
      <c r="D18" s="14">
        <v>68.099999999999994</v>
      </c>
      <c r="E18" s="15">
        <v>-0.6</v>
      </c>
      <c r="F18" s="16">
        <f t="shared" si="0"/>
        <v>-4.1979910268964833</v>
      </c>
      <c r="H18" s="17">
        <f t="shared" si="1"/>
        <v>0.95802008973103514</v>
      </c>
      <c r="I18" s="1">
        <f t="shared" si="2"/>
        <v>0.98137270865839976</v>
      </c>
    </row>
    <row r="19" spans="3:9" x14ac:dyDescent="0.25">
      <c r="C19" s="13">
        <v>512</v>
      </c>
      <c r="D19" s="14">
        <v>55.9</v>
      </c>
      <c r="E19" s="33">
        <v>-5.01</v>
      </c>
      <c r="F19" s="16">
        <f t="shared" si="0"/>
        <v>-21.360759154236607</v>
      </c>
      <c r="H19" s="17">
        <f t="shared" si="1"/>
        <v>0.78639240845763392</v>
      </c>
      <c r="I19" s="1">
        <f t="shared" si="2"/>
        <v>0.98137270865839976</v>
      </c>
    </row>
    <row r="20" spans="3:9" x14ac:dyDescent="0.25">
      <c r="C20" s="13">
        <v>551</v>
      </c>
      <c r="D20" s="14">
        <v>69.7</v>
      </c>
      <c r="E20" s="15">
        <v>-0.02</v>
      </c>
      <c r="F20" s="16"/>
      <c r="H20" s="17"/>
      <c r="I20" s="1">
        <f t="shared" si="2"/>
        <v>0.98137270865839976</v>
      </c>
    </row>
    <row r="21" spans="3:9" x14ac:dyDescent="0.25">
      <c r="C21" s="13">
        <v>579</v>
      </c>
      <c r="D21" s="14">
        <v>71.5</v>
      </c>
      <c r="E21" s="15">
        <v>0.63</v>
      </c>
      <c r="F21" s="16">
        <f t="shared" si="0"/>
        <v>0.58507550039503708</v>
      </c>
      <c r="H21" s="17">
        <f t="shared" si="1"/>
        <v>1.0058507550039504</v>
      </c>
      <c r="I21" s="1">
        <f t="shared" si="2"/>
        <v>0.98137270865839976</v>
      </c>
    </row>
    <row r="22" spans="3:9" x14ac:dyDescent="0.25">
      <c r="C22" s="13">
        <v>591</v>
      </c>
      <c r="D22" s="14">
        <v>70.3</v>
      </c>
      <c r="E22" s="15">
        <v>0.2</v>
      </c>
      <c r="F22" s="16">
        <f t="shared" si="0"/>
        <v>-1.1030656268843242</v>
      </c>
      <c r="H22" s="17">
        <f t="shared" si="1"/>
        <v>0.98896934373115675</v>
      </c>
      <c r="I22" s="1">
        <f t="shared" si="2"/>
        <v>0.98137270865839976</v>
      </c>
    </row>
    <row r="23" spans="3:9" x14ac:dyDescent="0.25">
      <c r="C23" s="13">
        <v>644</v>
      </c>
      <c r="D23" s="14">
        <v>75</v>
      </c>
      <c r="E23" s="15">
        <v>1.9</v>
      </c>
      <c r="F23" s="16">
        <f t="shared" si="0"/>
        <v>5.508820454959829</v>
      </c>
      <c r="H23" s="17">
        <f t="shared" si="1"/>
        <v>1.0550882045495984</v>
      </c>
      <c r="I23" s="1">
        <f t="shared" si="2"/>
        <v>0.98137270865839976</v>
      </c>
    </row>
    <row r="24" spans="3:9" x14ac:dyDescent="0.25">
      <c r="C24" s="13">
        <v>689</v>
      </c>
      <c r="D24" s="14">
        <v>67.8</v>
      </c>
      <c r="E24" s="15">
        <v>-0.71</v>
      </c>
      <c r="F24" s="16">
        <f t="shared" ref="F24" si="3">((D24-D$2)/D$2)*100</f>
        <v>-4.6200263087163185</v>
      </c>
      <c r="H24" s="17">
        <f t="shared" ref="H24" si="4">(100+F24)/100</f>
        <v>0.95379973691283682</v>
      </c>
      <c r="I24" s="1">
        <f t="shared" si="2"/>
        <v>0.98137270865839976</v>
      </c>
    </row>
    <row r="25" spans="3:9" x14ac:dyDescent="0.25">
      <c r="C25" s="16">
        <v>744</v>
      </c>
      <c r="D25" s="14">
        <v>68.599999999999994</v>
      </c>
      <c r="E25" s="15">
        <v>-0.42</v>
      </c>
      <c r="F25" s="16">
        <f t="shared" ref="F25:F28" si="5">((D25-D$2)/D$2)*100</f>
        <v>-3.4945988905300847</v>
      </c>
      <c r="H25" s="17">
        <f t="shared" ref="H25:H26" si="6">(100+F25)/100</f>
        <v>0.96505401109469913</v>
      </c>
      <c r="I25" s="1">
        <f t="shared" si="2"/>
        <v>0.98137270865839976</v>
      </c>
    </row>
    <row r="26" spans="3:9" x14ac:dyDescent="0.25">
      <c r="C26" s="16">
        <v>807</v>
      </c>
      <c r="D26" s="14">
        <v>70.3</v>
      </c>
      <c r="E26" s="15">
        <v>0.2</v>
      </c>
      <c r="F26" s="16">
        <f t="shared" si="5"/>
        <v>-1.1030656268843242</v>
      </c>
      <c r="H26" s="17">
        <f t="shared" si="6"/>
        <v>0.98896934373115675</v>
      </c>
      <c r="I26" s="1">
        <f t="shared" si="2"/>
        <v>0.98137270865839976</v>
      </c>
    </row>
    <row r="27" spans="3:9" x14ac:dyDescent="0.25">
      <c r="C27" s="16">
        <v>904</v>
      </c>
      <c r="D27" s="12">
        <v>67</v>
      </c>
      <c r="E27" s="15">
        <v>-1</v>
      </c>
      <c r="F27" s="16">
        <f t="shared" si="5"/>
        <v>-5.7454537269025527</v>
      </c>
      <c r="H27" s="17">
        <f t="shared" ref="H27:H28" si="7">(100+F27)/100</f>
        <v>0.9425454627309745</v>
      </c>
      <c r="I27" s="1">
        <f t="shared" si="2"/>
        <v>0.98137270865839976</v>
      </c>
    </row>
    <row r="28" spans="3:9" x14ac:dyDescent="0.25">
      <c r="C28" s="16">
        <v>928</v>
      </c>
      <c r="D28" s="1">
        <v>63.6</v>
      </c>
      <c r="E28" s="18">
        <v>-2.23</v>
      </c>
      <c r="F28" s="16">
        <f t="shared" si="5"/>
        <v>-10.528520254194063</v>
      </c>
      <c r="H28" s="17">
        <f t="shared" si="7"/>
        <v>0.89471479745805937</v>
      </c>
      <c r="I28" s="1">
        <f t="shared" si="2"/>
        <v>0.98137270865839976</v>
      </c>
    </row>
  </sheetData>
  <sheetProtection algorithmName="SHA-512" hashValue="IRwxUOboVBRzdLEReojUgxznoBQEAMntFcBJcFQ0s5Et7hrsIk/wS6MuvS4A4/DHulW9tqaxZYsiE9TXydYLXA==" saltValue="g821cFm6KtPNwgtJfKb3FA==" spinCount="100000" sheet="1" objects="1" scenarios="1"/>
  <pageMargins left="0.7" right="0.7" top="0.75" bottom="0.75" header="0.3" footer="0.3"/>
  <pageSetup paperSize="9" scale="5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/>
  <dimension ref="A1:I28"/>
  <sheetViews>
    <sheetView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2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18</v>
      </c>
      <c r="E1" s="3"/>
      <c r="F1" s="4"/>
    </row>
    <row r="2" spans="1:9" ht="18" x14ac:dyDescent="0.25">
      <c r="C2" s="5" t="s">
        <v>3</v>
      </c>
      <c r="D2" s="6">
        <v>87.932932879484952</v>
      </c>
      <c r="E2" s="1" t="s">
        <v>4</v>
      </c>
    </row>
    <row r="3" spans="1:9" ht="18" x14ac:dyDescent="0.25">
      <c r="C3" s="5" t="s">
        <v>21</v>
      </c>
      <c r="D3" s="6" t="s">
        <v>67</v>
      </c>
      <c r="E3" s="1" t="s">
        <v>4</v>
      </c>
      <c r="F3" s="7"/>
    </row>
    <row r="4" spans="1:9" ht="18" x14ac:dyDescent="0.25">
      <c r="C4" s="5" t="s">
        <v>22</v>
      </c>
      <c r="D4" s="6" t="s">
        <v>68</v>
      </c>
      <c r="E4" s="1" t="s">
        <v>4</v>
      </c>
      <c r="F4" s="7"/>
    </row>
    <row r="5" spans="1:9" x14ac:dyDescent="0.25">
      <c r="C5" s="5" t="s">
        <v>23</v>
      </c>
      <c r="D5" s="32">
        <f>(D4/D3)*100</f>
        <v>4.3316255239869585</v>
      </c>
      <c r="E5" s="1" t="s">
        <v>2</v>
      </c>
      <c r="F5" s="7"/>
    </row>
    <row r="6" spans="1:9" x14ac:dyDescent="0.25">
      <c r="C6" s="5" t="s">
        <v>6</v>
      </c>
      <c r="D6" s="9">
        <v>18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8</v>
      </c>
    </row>
    <row r="10" spans="1:9" x14ac:dyDescent="0.25">
      <c r="A10" s="11"/>
      <c r="D10" s="7"/>
      <c r="E10" s="7"/>
      <c r="F10" s="7"/>
      <c r="H10" s="12" t="s">
        <v>69</v>
      </c>
      <c r="I10" s="12" t="s">
        <v>70</v>
      </c>
    </row>
    <row r="11" spans="1:9" x14ac:dyDescent="0.25">
      <c r="C11" s="13">
        <v>223</v>
      </c>
      <c r="D11" s="14">
        <v>88.5</v>
      </c>
      <c r="E11" s="15">
        <v>0.7</v>
      </c>
      <c r="F11" s="16">
        <f t="shared" ref="F11:F23" si="0">((D11-D$2)/D$2)*100</f>
        <v>0.64488593971070318</v>
      </c>
      <c r="H11" s="17">
        <f t="shared" ref="H11:H19" si="1">(100+F11)/100</f>
        <v>1.006448859397107</v>
      </c>
      <c r="I11" s="1">
        <f t="shared" ref="I11:I28" si="2">1+($D$3-$D$2)/$D$2</f>
        <v>0.97665342423755419</v>
      </c>
    </row>
    <row r="12" spans="1:9" x14ac:dyDescent="0.25">
      <c r="C12" s="13">
        <v>225</v>
      </c>
      <c r="D12" s="14">
        <v>84.1</v>
      </c>
      <c r="E12" s="15">
        <v>-0.48</v>
      </c>
      <c r="F12" s="16">
        <f t="shared" si="0"/>
        <v>-4.358927598534807</v>
      </c>
      <c r="H12" s="17">
        <f t="shared" si="1"/>
        <v>0.95641072401465199</v>
      </c>
      <c r="I12" s="1">
        <f t="shared" si="2"/>
        <v>0.97665342423755419</v>
      </c>
    </row>
    <row r="13" spans="1:9" x14ac:dyDescent="0.25">
      <c r="C13" s="13">
        <v>295</v>
      </c>
      <c r="D13" s="14">
        <v>93</v>
      </c>
      <c r="E13" s="15">
        <v>1.91</v>
      </c>
      <c r="F13" s="16">
        <f t="shared" si="0"/>
        <v>5.7624225129163325</v>
      </c>
      <c r="H13" s="17">
        <f t="shared" si="1"/>
        <v>1.0576242251291632</v>
      </c>
      <c r="I13" s="1">
        <f t="shared" si="2"/>
        <v>0.97665342423755419</v>
      </c>
    </row>
    <row r="14" spans="1:9" x14ac:dyDescent="0.25">
      <c r="C14" s="13">
        <v>339</v>
      </c>
      <c r="D14" s="14">
        <v>87</v>
      </c>
      <c r="E14" s="15">
        <v>0.3</v>
      </c>
      <c r="F14" s="16">
        <f t="shared" si="0"/>
        <v>-1.060959584691173</v>
      </c>
      <c r="H14" s="17">
        <f t="shared" si="1"/>
        <v>0.98939040415308821</v>
      </c>
      <c r="I14" s="1">
        <f t="shared" si="2"/>
        <v>0.97665342423755419</v>
      </c>
    </row>
    <row r="15" spans="1:9" x14ac:dyDescent="0.25">
      <c r="C15" s="13">
        <v>385</v>
      </c>
      <c r="D15" s="14">
        <v>88.3</v>
      </c>
      <c r="E15" s="15">
        <v>0.65</v>
      </c>
      <c r="F15" s="16">
        <f t="shared" si="0"/>
        <v>0.41743986979044972</v>
      </c>
      <c r="H15" s="17">
        <f t="shared" si="1"/>
        <v>1.0041743986979046</v>
      </c>
      <c r="I15" s="1">
        <f t="shared" si="2"/>
        <v>0.97665342423755419</v>
      </c>
    </row>
    <row r="16" spans="1:9" x14ac:dyDescent="0.25">
      <c r="C16" s="13">
        <v>428</v>
      </c>
      <c r="D16" s="14">
        <v>86</v>
      </c>
      <c r="E16" s="15">
        <v>0.03</v>
      </c>
      <c r="F16" s="16">
        <f t="shared" si="0"/>
        <v>-2.198189934292424</v>
      </c>
      <c r="H16" s="17">
        <f t="shared" si="1"/>
        <v>0.97801810065707573</v>
      </c>
      <c r="I16" s="1">
        <f t="shared" si="2"/>
        <v>0.97665342423755419</v>
      </c>
    </row>
    <row r="17" spans="3:9" x14ac:dyDescent="0.25">
      <c r="C17" s="13">
        <v>446</v>
      </c>
      <c r="D17" s="14">
        <v>84.4</v>
      </c>
      <c r="E17" s="15">
        <v>-0.4</v>
      </c>
      <c r="F17" s="16">
        <f t="shared" si="0"/>
        <v>-4.0177584936544193</v>
      </c>
      <c r="H17" s="17">
        <f t="shared" si="1"/>
        <v>0.95982241506345589</v>
      </c>
      <c r="I17" s="1">
        <f t="shared" si="2"/>
        <v>0.97665342423755419</v>
      </c>
    </row>
    <row r="18" spans="3:9" x14ac:dyDescent="0.25">
      <c r="C18" s="13">
        <v>509</v>
      </c>
      <c r="D18" s="14">
        <v>84.7</v>
      </c>
      <c r="E18" s="15">
        <v>-0.32</v>
      </c>
      <c r="F18" s="16">
        <f t="shared" si="0"/>
        <v>-3.6765893887740471</v>
      </c>
      <c r="H18" s="17">
        <f t="shared" si="1"/>
        <v>0.96323410611225957</v>
      </c>
      <c r="I18" s="1">
        <f t="shared" si="2"/>
        <v>0.97665342423755419</v>
      </c>
    </row>
    <row r="19" spans="3:9" x14ac:dyDescent="0.25">
      <c r="C19" s="13">
        <v>512</v>
      </c>
      <c r="D19" s="14">
        <v>69.400000000000006</v>
      </c>
      <c r="E19" s="33">
        <v>-4.43</v>
      </c>
      <c r="F19" s="16">
        <f t="shared" si="0"/>
        <v>-21.076213737673182</v>
      </c>
      <c r="H19" s="17">
        <f t="shared" si="1"/>
        <v>0.78923786262326812</v>
      </c>
      <c r="I19" s="1">
        <f t="shared" si="2"/>
        <v>0.97665342423755419</v>
      </c>
    </row>
    <row r="20" spans="3:9" x14ac:dyDescent="0.25">
      <c r="C20" s="13">
        <v>551</v>
      </c>
      <c r="D20" s="14">
        <v>86.1</v>
      </c>
      <c r="E20" s="15">
        <v>0.06</v>
      </c>
      <c r="F20" s="16"/>
      <c r="H20" s="17"/>
      <c r="I20" s="1">
        <f t="shared" si="2"/>
        <v>0.97665342423755419</v>
      </c>
    </row>
    <row r="21" spans="3:9" x14ac:dyDescent="0.25">
      <c r="C21" s="13">
        <v>579</v>
      </c>
      <c r="D21" s="14">
        <v>87.8</v>
      </c>
      <c r="E21" s="15">
        <v>0.52</v>
      </c>
      <c r="F21" s="16">
        <f t="shared" si="0"/>
        <v>-0.15117530501017573</v>
      </c>
      <c r="H21" s="17">
        <f t="shared" ref="H21:H23" si="3">(100+F21)/100</f>
        <v>0.99848824694989835</v>
      </c>
      <c r="I21" s="1">
        <f t="shared" si="2"/>
        <v>0.97665342423755419</v>
      </c>
    </row>
    <row r="22" spans="3:9" x14ac:dyDescent="0.25">
      <c r="C22" s="13">
        <v>591</v>
      </c>
      <c r="D22" s="14">
        <v>87.5</v>
      </c>
      <c r="E22" s="15">
        <v>0.44</v>
      </c>
      <c r="F22" s="16">
        <f t="shared" si="0"/>
        <v>-0.49234440989054773</v>
      </c>
      <c r="H22" s="17">
        <f t="shared" si="3"/>
        <v>0.99507655590109456</v>
      </c>
      <c r="I22" s="1">
        <f t="shared" si="2"/>
        <v>0.97665342423755419</v>
      </c>
    </row>
    <row r="23" spans="3:9" x14ac:dyDescent="0.25">
      <c r="C23" s="13">
        <v>644</v>
      </c>
      <c r="D23" s="14">
        <v>91</v>
      </c>
      <c r="E23" s="15">
        <v>1.38</v>
      </c>
      <c r="F23" s="16">
        <f t="shared" si="0"/>
        <v>3.48796181371383</v>
      </c>
      <c r="H23" s="17">
        <f t="shared" si="3"/>
        <v>1.0348796181371382</v>
      </c>
      <c r="I23" s="1">
        <f t="shared" si="2"/>
        <v>0.97665342423755419</v>
      </c>
    </row>
    <row r="24" spans="3:9" x14ac:dyDescent="0.25">
      <c r="C24" s="13">
        <v>689</v>
      </c>
      <c r="D24" s="14">
        <v>83.7</v>
      </c>
      <c r="E24" s="15">
        <v>-0.59</v>
      </c>
      <c r="F24" s="16">
        <f t="shared" ref="F24" si="4">((D24-D$2)/D$2)*100</f>
        <v>-4.8138197383752983</v>
      </c>
      <c r="H24" s="17">
        <f t="shared" ref="H24" si="5">(100+F24)/100</f>
        <v>0.95186180261624698</v>
      </c>
      <c r="I24" s="1">
        <f t="shared" si="2"/>
        <v>0.97665342423755419</v>
      </c>
    </row>
    <row r="25" spans="3:9" x14ac:dyDescent="0.25">
      <c r="C25" s="16">
        <v>744</v>
      </c>
      <c r="D25" s="14">
        <v>84</v>
      </c>
      <c r="E25" s="15">
        <v>-0.51</v>
      </c>
      <c r="F25" s="16">
        <f t="shared" ref="F25:F28" si="6">((D25-D$2)/D$2)*100</f>
        <v>-4.4726506334949256</v>
      </c>
      <c r="H25" s="17">
        <f t="shared" ref="H25:H26" si="7">(100+F25)/100</f>
        <v>0.95527349366505077</v>
      </c>
      <c r="I25" s="1">
        <f t="shared" si="2"/>
        <v>0.97665342423755419</v>
      </c>
    </row>
    <row r="26" spans="3:9" x14ac:dyDescent="0.25">
      <c r="C26" s="16">
        <v>807</v>
      </c>
      <c r="D26" s="14">
        <v>89</v>
      </c>
      <c r="E26" s="15">
        <v>0.84</v>
      </c>
      <c r="F26" s="16">
        <f t="shared" si="6"/>
        <v>1.2135011145113286</v>
      </c>
      <c r="H26" s="17">
        <f t="shared" si="7"/>
        <v>1.0121350111451133</v>
      </c>
      <c r="I26" s="1">
        <f t="shared" si="2"/>
        <v>0.97665342423755419</v>
      </c>
    </row>
    <row r="27" spans="3:9" x14ac:dyDescent="0.25">
      <c r="C27" s="16">
        <v>904</v>
      </c>
      <c r="D27" s="12">
        <v>81.599999999999994</v>
      </c>
      <c r="E27" s="15">
        <v>-1.1499999999999999</v>
      </c>
      <c r="F27" s="16">
        <f t="shared" si="6"/>
        <v>-7.2020034725379354</v>
      </c>
      <c r="H27" s="17">
        <f t="shared" ref="H27:H28" si="8">(100+F27)/100</f>
        <v>0.92797996527462057</v>
      </c>
      <c r="I27" s="1">
        <f t="shared" si="2"/>
        <v>0.97665342423755419</v>
      </c>
    </row>
    <row r="28" spans="3:9" x14ac:dyDescent="0.25">
      <c r="C28" s="16">
        <v>928</v>
      </c>
      <c r="D28" s="1">
        <v>80</v>
      </c>
      <c r="E28" s="15">
        <v>-1.58</v>
      </c>
      <c r="F28" s="16">
        <f t="shared" si="6"/>
        <v>-9.0215720318999306</v>
      </c>
      <c r="H28" s="17">
        <f t="shared" si="8"/>
        <v>0.90978427968100062</v>
      </c>
      <c r="I28" s="1">
        <f t="shared" si="2"/>
        <v>0.97665342423755419</v>
      </c>
    </row>
  </sheetData>
  <sheetProtection algorithmName="SHA-512" hashValue="G3YXhnwEfJgn7DVBQJQUv/VqoBU8eXvyzx+mwcPWyOCF7HT1beGuRYnlNpLx1Zq7MIZqw0ql+TBs7gLPT9D8Sg==" saltValue="oLS5K9u7zI2DQrKquOA7lA==" spinCount="100000" sheet="1" objects="1" scenarios="1"/>
  <sortState ref="C11:F24">
    <sortCondition ref="C11:C24"/>
  </sortState>
  <pageMargins left="0.7" right="0.7" top="0.75" bottom="0.75" header="0.3" footer="0.3"/>
  <pageSetup paperSize="9" scale="5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1:I30"/>
  <sheetViews>
    <sheetView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.42578125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9</v>
      </c>
      <c r="E1" s="3"/>
      <c r="F1" s="4"/>
    </row>
    <row r="2" spans="1:9" x14ac:dyDescent="0.25">
      <c r="C2" s="5" t="s">
        <v>3</v>
      </c>
      <c r="D2" s="20">
        <v>8.3931705729568318</v>
      </c>
      <c r="E2" s="1" t="s">
        <v>14</v>
      </c>
    </row>
    <row r="3" spans="1:9" x14ac:dyDescent="0.25">
      <c r="C3" s="5" t="s">
        <v>21</v>
      </c>
      <c r="D3" s="20">
        <v>8.5564285724774312</v>
      </c>
      <c r="E3" s="1" t="s">
        <v>14</v>
      </c>
      <c r="F3" s="7"/>
    </row>
    <row r="4" spans="1:9" x14ac:dyDescent="0.25">
      <c r="C4" s="5" t="s">
        <v>22</v>
      </c>
      <c r="D4" s="20">
        <v>5.7729249379899872E-2</v>
      </c>
      <c r="E4" s="1" t="s">
        <v>14</v>
      </c>
      <c r="F4" s="7"/>
    </row>
    <row r="5" spans="1:9" x14ac:dyDescent="0.25">
      <c r="C5" s="5" t="s">
        <v>23</v>
      </c>
      <c r="D5" s="21">
        <f>(D4/D3)*100</f>
        <v>0.67468861442484906</v>
      </c>
      <c r="E5" s="1" t="s">
        <v>2</v>
      </c>
      <c r="F5" s="7"/>
    </row>
    <row r="6" spans="1:9" x14ac:dyDescent="0.25">
      <c r="C6" s="5" t="s">
        <v>6</v>
      </c>
      <c r="D6" s="5">
        <v>18</v>
      </c>
      <c r="E6" s="7"/>
      <c r="F6" s="7"/>
    </row>
    <row r="7" spans="1:9" x14ac:dyDescent="0.25">
      <c r="C7" s="7"/>
      <c r="D7" s="7" t="s">
        <v>29</v>
      </c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16</v>
      </c>
    </row>
    <row r="10" spans="1:9" x14ac:dyDescent="0.25">
      <c r="A10" s="11"/>
      <c r="D10" s="7"/>
      <c r="E10" s="7"/>
      <c r="F10" s="7"/>
      <c r="H10" s="12" t="s">
        <v>69</v>
      </c>
      <c r="I10" s="12" t="s">
        <v>70</v>
      </c>
    </row>
    <row r="11" spans="1:9" x14ac:dyDescent="0.25">
      <c r="A11" s="31"/>
      <c r="C11" s="13">
        <v>223</v>
      </c>
      <c r="D11" s="29">
        <v>8.59</v>
      </c>
      <c r="E11" s="23">
        <v>0.58153237541068004</v>
      </c>
      <c r="F11" s="1">
        <f t="shared" ref="F11:F28" si="0">(D11-D$2)</f>
        <v>0.19682942704316808</v>
      </c>
      <c r="H11" s="17">
        <f t="shared" ref="H11:H21" si="1">(100+F11)/100</f>
        <v>1.0019682942704318</v>
      </c>
      <c r="I11" s="1">
        <f t="shared" ref="I11:I28" si="2">1+($D$3-$D$2)/100</f>
        <v>1.0016325799952059</v>
      </c>
    </row>
    <row r="12" spans="1:9" x14ac:dyDescent="0.25">
      <c r="A12" s="31"/>
      <c r="C12" s="13">
        <v>225</v>
      </c>
      <c r="D12" s="29">
        <v>8.5399999999999991</v>
      </c>
      <c r="E12" s="23">
        <v>-0.28457970013294687</v>
      </c>
      <c r="F12" s="1">
        <f t="shared" si="0"/>
        <v>0.14682942704316737</v>
      </c>
      <c r="H12" s="17">
        <f t="shared" si="1"/>
        <v>1.0014682942704318</v>
      </c>
      <c r="I12" s="1">
        <f t="shared" si="2"/>
        <v>1.0016325799952059</v>
      </c>
    </row>
    <row r="13" spans="1:9" x14ac:dyDescent="0.25">
      <c r="A13" s="31"/>
      <c r="C13" s="13">
        <v>295</v>
      </c>
      <c r="D13" s="29">
        <v>8.5299999999999994</v>
      </c>
      <c r="E13" s="23">
        <v>-0.45780211524166603</v>
      </c>
      <c r="F13" s="1">
        <f t="shared" si="0"/>
        <v>0.13682942704316758</v>
      </c>
      <c r="H13" s="17">
        <f t="shared" si="1"/>
        <v>1.0013682942704316</v>
      </c>
      <c r="I13" s="1">
        <f t="shared" si="2"/>
        <v>1.0016325799952059</v>
      </c>
    </row>
    <row r="14" spans="1:9" x14ac:dyDescent="0.25">
      <c r="A14" s="31"/>
      <c r="C14" s="13">
        <v>339</v>
      </c>
      <c r="D14" s="29">
        <v>8.6</v>
      </c>
      <c r="E14" s="23">
        <v>0.7547547905193992</v>
      </c>
      <c r="F14" s="1">
        <f t="shared" si="0"/>
        <v>0.20682942704316787</v>
      </c>
      <c r="H14" s="17">
        <f>(100+F14)/100</f>
        <v>1.0020682942704318</v>
      </c>
      <c r="I14" s="1">
        <f t="shared" si="2"/>
        <v>1.0016325799952059</v>
      </c>
    </row>
    <row r="15" spans="1:9" x14ac:dyDescent="0.25">
      <c r="A15" s="31"/>
      <c r="C15" s="13">
        <v>385</v>
      </c>
      <c r="D15" s="29">
        <v>8.57</v>
      </c>
      <c r="E15" s="23">
        <v>0.23508754519324157</v>
      </c>
      <c r="F15" s="1">
        <f t="shared" si="0"/>
        <v>0.17682942704316851</v>
      </c>
      <c r="H15" s="17">
        <f t="shared" si="1"/>
        <v>1.0017682942704318</v>
      </c>
      <c r="I15" s="1">
        <f t="shared" si="2"/>
        <v>1.0016325799952059</v>
      </c>
    </row>
    <row r="16" spans="1:9" x14ac:dyDescent="0.25">
      <c r="A16" s="31"/>
      <c r="C16" s="13">
        <v>428</v>
      </c>
      <c r="D16" s="29">
        <v>8.42</v>
      </c>
      <c r="E16" s="25">
        <v>-2.3632486814376081</v>
      </c>
      <c r="F16" s="1">
        <f t="shared" si="0"/>
        <v>2.6829427043168153E-2</v>
      </c>
      <c r="H16" s="17">
        <f t="shared" si="1"/>
        <v>1.0002682942704317</v>
      </c>
      <c r="I16" s="1">
        <f t="shared" si="2"/>
        <v>1.0016325799952059</v>
      </c>
    </row>
    <row r="17" spans="1:9" x14ac:dyDescent="0.25">
      <c r="A17" s="31"/>
      <c r="C17" s="13">
        <v>446</v>
      </c>
      <c r="D17" s="29">
        <v>8.56</v>
      </c>
      <c r="E17" s="23">
        <v>6.1865130084522352E-2</v>
      </c>
      <c r="F17" s="1">
        <f t="shared" si="0"/>
        <v>0.16682942704316872</v>
      </c>
      <c r="H17" s="17">
        <f t="shared" si="1"/>
        <v>1.0016682942704316</v>
      </c>
      <c r="I17" s="1">
        <f t="shared" si="2"/>
        <v>1.0016325799952059</v>
      </c>
    </row>
    <row r="18" spans="1:9" x14ac:dyDescent="0.25">
      <c r="A18" s="31"/>
      <c r="C18" s="13">
        <v>509</v>
      </c>
      <c r="D18" s="29">
        <v>8.51</v>
      </c>
      <c r="E18" s="23">
        <v>-0.80424694545910447</v>
      </c>
      <c r="F18" s="1">
        <f t="shared" si="0"/>
        <v>0.11682942704316801</v>
      </c>
      <c r="H18" s="17">
        <f t="shared" si="1"/>
        <v>1.0011682942704316</v>
      </c>
      <c r="I18" s="1">
        <f t="shared" si="2"/>
        <v>1.0016325799952059</v>
      </c>
    </row>
    <row r="19" spans="1:9" x14ac:dyDescent="0.25">
      <c r="A19" s="31"/>
      <c r="C19" s="13">
        <v>512</v>
      </c>
      <c r="D19" s="29">
        <v>8.5</v>
      </c>
      <c r="E19" s="23">
        <v>-0.97746936056782374</v>
      </c>
      <c r="F19" s="1">
        <f t="shared" si="0"/>
        <v>0.10682942704316822</v>
      </c>
      <c r="H19" s="17">
        <f t="shared" si="1"/>
        <v>1.0010682942704316</v>
      </c>
      <c r="I19" s="1">
        <f t="shared" si="2"/>
        <v>1.0016325799952059</v>
      </c>
    </row>
    <row r="20" spans="1:9" x14ac:dyDescent="0.25">
      <c r="A20" s="31"/>
      <c r="C20" s="13">
        <v>551</v>
      </c>
      <c r="D20" s="29">
        <v>8.7100000000000009</v>
      </c>
      <c r="E20" s="25">
        <v>2.6602013567153722</v>
      </c>
      <c r="F20" s="1">
        <f t="shared" si="0"/>
        <v>0.31682942704316908</v>
      </c>
      <c r="H20" s="17">
        <f t="shared" si="1"/>
        <v>1.0031682942704316</v>
      </c>
      <c r="I20" s="1">
        <f t="shared" si="2"/>
        <v>1.0016325799952059</v>
      </c>
    </row>
    <row r="21" spans="1:9" x14ac:dyDescent="0.25">
      <c r="A21" s="31"/>
      <c r="C21" s="13">
        <v>579</v>
      </c>
      <c r="D21" s="29">
        <v>8.59</v>
      </c>
      <c r="E21" s="23">
        <v>0.58153237541068004</v>
      </c>
      <c r="F21" s="1">
        <f t="shared" si="0"/>
        <v>0.19682942704316808</v>
      </c>
      <c r="H21" s="17">
        <f t="shared" si="1"/>
        <v>1.0019682942704318</v>
      </c>
      <c r="I21" s="1">
        <f t="shared" si="2"/>
        <v>1.0016325799952059</v>
      </c>
    </row>
    <row r="22" spans="1:9" x14ac:dyDescent="0.25">
      <c r="A22" s="31"/>
      <c r="C22" s="13">
        <v>591</v>
      </c>
      <c r="D22" s="29">
        <v>8.9700000000000006</v>
      </c>
      <c r="E22" s="26">
        <v>7.1639841495421637</v>
      </c>
      <c r="F22" s="1">
        <f t="shared" si="0"/>
        <v>0.57682942704316886</v>
      </c>
      <c r="H22" s="17">
        <f t="shared" ref="H22:H24" si="3">(100+F22)/100</f>
        <v>1.0057682942704316</v>
      </c>
      <c r="I22" s="1">
        <f t="shared" si="2"/>
        <v>1.0016325799952059</v>
      </c>
    </row>
    <row r="23" spans="1:9" x14ac:dyDescent="0.25">
      <c r="A23" s="31"/>
      <c r="C23" s="13">
        <v>644</v>
      </c>
      <c r="D23" s="29">
        <v>8.56</v>
      </c>
      <c r="E23" s="23">
        <v>6.1865130084522352E-2</v>
      </c>
      <c r="F23" s="1">
        <f t="shared" si="0"/>
        <v>0.16682942704316872</v>
      </c>
      <c r="H23" s="17">
        <f t="shared" si="3"/>
        <v>1.0016682942704316</v>
      </c>
      <c r="I23" s="1">
        <f t="shared" si="2"/>
        <v>1.0016325799952059</v>
      </c>
    </row>
    <row r="24" spans="1:9" x14ac:dyDescent="0.25">
      <c r="A24" s="31"/>
      <c r="C24" s="13">
        <v>689</v>
      </c>
      <c r="D24" s="29">
        <v>8.52</v>
      </c>
      <c r="E24" s="23">
        <v>-0.6310245303503853</v>
      </c>
      <c r="F24" s="1">
        <f t="shared" si="0"/>
        <v>0.1268294270431678</v>
      </c>
      <c r="H24" s="17">
        <f t="shared" si="3"/>
        <v>1.0012682942704316</v>
      </c>
      <c r="I24" s="1">
        <f t="shared" si="2"/>
        <v>1.0016325799952059</v>
      </c>
    </row>
    <row r="25" spans="1:9" x14ac:dyDescent="0.25">
      <c r="A25" s="31"/>
      <c r="C25" s="16">
        <v>744</v>
      </c>
      <c r="D25" s="29">
        <v>8.6</v>
      </c>
      <c r="E25" s="23">
        <v>0.7547547905193992</v>
      </c>
      <c r="F25" s="1">
        <f t="shared" si="0"/>
        <v>0.20682942704316787</v>
      </c>
      <c r="H25" s="17">
        <f t="shared" ref="H25" si="4">(100+F25)/100</f>
        <v>1.0020682942704318</v>
      </c>
      <c r="I25" s="1">
        <f t="shared" si="2"/>
        <v>1.0016325799952059</v>
      </c>
    </row>
    <row r="26" spans="1:9" x14ac:dyDescent="0.25">
      <c r="A26" s="31"/>
      <c r="C26" s="16">
        <v>807</v>
      </c>
      <c r="D26" s="29">
        <v>8.5500000000000007</v>
      </c>
      <c r="E26" s="23">
        <v>-0.11135728502419685</v>
      </c>
      <c r="F26" s="1">
        <f t="shared" si="0"/>
        <v>0.15682942704316893</v>
      </c>
      <c r="H26" s="17">
        <f t="shared" ref="H26" si="5">(100+F26)/100</f>
        <v>1.0015682942704316</v>
      </c>
      <c r="I26" s="1">
        <f t="shared" si="2"/>
        <v>1.0016325799952059</v>
      </c>
    </row>
    <row r="27" spans="1:9" x14ac:dyDescent="0.25">
      <c r="C27" s="13">
        <v>904</v>
      </c>
      <c r="D27" s="29">
        <v>8.57</v>
      </c>
      <c r="E27" s="23">
        <v>0.23508754519324157</v>
      </c>
      <c r="F27" s="1">
        <f t="shared" si="0"/>
        <v>0.17682942704316851</v>
      </c>
      <c r="H27" s="17">
        <f t="shared" ref="H27:H28" si="6">(100+F27)/100</f>
        <v>1.0017682942704318</v>
      </c>
      <c r="I27" s="1">
        <f t="shared" si="2"/>
        <v>1.0016325799952059</v>
      </c>
    </row>
    <row r="28" spans="1:9" x14ac:dyDescent="0.25">
      <c r="C28" s="27">
        <v>928</v>
      </c>
      <c r="D28" s="29">
        <v>8.1300000000000008</v>
      </c>
      <c r="E28" s="26">
        <v>-7.3866987195905578</v>
      </c>
      <c r="F28" s="1">
        <f t="shared" si="0"/>
        <v>-0.26317057295683099</v>
      </c>
      <c r="H28" s="17">
        <f t="shared" si="6"/>
        <v>0.99736829427043172</v>
      </c>
      <c r="I28" s="1">
        <f t="shared" si="2"/>
        <v>1.0016325799952059</v>
      </c>
    </row>
    <row r="29" spans="1:9" x14ac:dyDescent="0.25">
      <c r="C29" s="28"/>
    </row>
    <row r="30" spans="1:9" x14ac:dyDescent="0.25">
      <c r="C30" s="28"/>
    </row>
  </sheetData>
  <sheetProtection algorithmName="SHA-512" hashValue="SifNCXDPMwe7/fP5Cf3U2nR+/SRRU7OoQxiKRgk6FIyKscjl1K6FzcnmKqg6zAW6Q3bejMH0tPdKZxgvjZJPQA==" saltValue="oxBBMcU2g7BFe9G1YICpHg==" spinCount="100000" sheet="1" objects="1" scenarios="1"/>
  <sortState ref="C11:F24">
    <sortCondition ref="C11:C24"/>
  </sortState>
  <pageMargins left="0.7" right="0.7" top="0.75" bottom="0.75" header="0.3" footer="0.3"/>
  <pageSetup paperSize="9" scale="5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A1:I30"/>
  <sheetViews>
    <sheetView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.42578125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10</v>
      </c>
      <c r="E1" s="3"/>
      <c r="F1" s="4"/>
    </row>
    <row r="2" spans="1:9" x14ac:dyDescent="0.25">
      <c r="C2" s="5" t="s">
        <v>3</v>
      </c>
      <c r="D2" s="20">
        <v>16.459352302610128</v>
      </c>
      <c r="E2" s="1" t="s">
        <v>14</v>
      </c>
    </row>
    <row r="3" spans="1:9" x14ac:dyDescent="0.25">
      <c r="C3" s="5" t="s">
        <v>21</v>
      </c>
      <c r="D3" s="20">
        <v>16.525655268243522</v>
      </c>
      <c r="E3" s="1" t="s">
        <v>14</v>
      </c>
      <c r="F3" s="7"/>
    </row>
    <row r="4" spans="1:9" x14ac:dyDescent="0.25">
      <c r="C4" s="5" t="s">
        <v>22</v>
      </c>
      <c r="D4" s="20">
        <v>9.686232943678838E-2</v>
      </c>
      <c r="E4" s="1" t="s">
        <v>14</v>
      </c>
      <c r="F4" s="7"/>
    </row>
    <row r="5" spans="1:9" x14ac:dyDescent="0.25">
      <c r="C5" s="5" t="s">
        <v>23</v>
      </c>
      <c r="D5" s="21">
        <f>(D4/D3)*100</f>
        <v>0.58613306319491965</v>
      </c>
      <c r="E5" s="1" t="s">
        <v>2</v>
      </c>
      <c r="F5" s="7"/>
    </row>
    <row r="6" spans="1:9" x14ac:dyDescent="0.25">
      <c r="C6" s="5" t="s">
        <v>6</v>
      </c>
      <c r="D6" s="9">
        <v>18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16</v>
      </c>
    </row>
    <row r="10" spans="1:9" x14ac:dyDescent="0.25">
      <c r="A10" s="11"/>
      <c r="D10" s="7"/>
      <c r="E10" s="7"/>
      <c r="F10" s="7"/>
      <c r="H10" s="12" t="s">
        <v>69</v>
      </c>
      <c r="I10" s="12" t="s">
        <v>70</v>
      </c>
    </row>
    <row r="11" spans="1:9" x14ac:dyDescent="0.25">
      <c r="C11" s="13">
        <v>223</v>
      </c>
      <c r="D11" s="29">
        <v>16.66</v>
      </c>
      <c r="E11" s="23">
        <v>1.3869657330939005</v>
      </c>
      <c r="F11" s="1">
        <f t="shared" ref="F11:F24" si="0">(D11-D$2)</f>
        <v>0.20064769738987209</v>
      </c>
      <c r="H11" s="30">
        <f t="shared" ref="H11:H12" si="1">(100+F11)/100</f>
        <v>1.0020064769738988</v>
      </c>
      <c r="I11" s="24">
        <f t="shared" ref="I11:I28" si="2">1+($D$3-$D$2)/100</f>
        <v>1.0006630296563339</v>
      </c>
    </row>
    <row r="12" spans="1:9" x14ac:dyDescent="0.25">
      <c r="C12" s="13">
        <v>225</v>
      </c>
      <c r="D12" s="29">
        <v>16.53</v>
      </c>
      <c r="E12" s="23">
        <v>4.4854710616003005E-2</v>
      </c>
      <c r="F12" s="1">
        <f t="shared" si="0"/>
        <v>7.0647697389873088E-2</v>
      </c>
      <c r="H12" s="30">
        <f t="shared" si="1"/>
        <v>1.0007064769738987</v>
      </c>
      <c r="I12" s="24">
        <f t="shared" si="2"/>
        <v>1.0006630296563339</v>
      </c>
    </row>
    <row r="13" spans="1:9" x14ac:dyDescent="0.25">
      <c r="C13" s="13">
        <v>295</v>
      </c>
      <c r="D13" s="29">
        <v>16.54</v>
      </c>
      <c r="E13" s="23">
        <v>0.14809402003736</v>
      </c>
      <c r="F13" s="1">
        <f t="shared" si="0"/>
        <v>8.0647697389871098E-2</v>
      </c>
      <c r="H13" s="30">
        <f t="shared" ref="H13:H21" si="3">(100+F13)/100</f>
        <v>1.0008064769738987</v>
      </c>
      <c r="I13" s="24">
        <f t="shared" si="2"/>
        <v>1.0006630296563339</v>
      </c>
    </row>
    <row r="14" spans="1:9" x14ac:dyDescent="0.25">
      <c r="C14" s="13">
        <v>339</v>
      </c>
      <c r="D14" s="29">
        <v>16.559999999999999</v>
      </c>
      <c r="E14" s="23">
        <v>0.35457263888011065</v>
      </c>
      <c r="F14" s="1">
        <f t="shared" si="0"/>
        <v>0.10064769738987067</v>
      </c>
      <c r="H14" s="30">
        <f t="shared" si="3"/>
        <v>1.0010064769738987</v>
      </c>
      <c r="I14" s="24">
        <f t="shared" si="2"/>
        <v>1.0006630296563339</v>
      </c>
    </row>
    <row r="15" spans="1:9" x14ac:dyDescent="0.25">
      <c r="C15" s="13">
        <v>385</v>
      </c>
      <c r="D15" s="29">
        <v>16.559999999999999</v>
      </c>
      <c r="E15" s="23">
        <v>0.35457263888011065</v>
      </c>
      <c r="F15" s="1">
        <f t="shared" si="0"/>
        <v>0.10064769738987067</v>
      </c>
      <c r="H15" s="30">
        <f t="shared" si="3"/>
        <v>1.0010064769738987</v>
      </c>
      <c r="I15" s="24">
        <f t="shared" si="2"/>
        <v>1.0006630296563339</v>
      </c>
    </row>
    <row r="16" spans="1:9" x14ac:dyDescent="0.25">
      <c r="C16" s="13">
        <v>428</v>
      </c>
      <c r="D16" s="29">
        <v>16.32</v>
      </c>
      <c r="E16" s="25">
        <v>-2.123170787232934</v>
      </c>
      <c r="F16" s="1">
        <f t="shared" si="0"/>
        <v>-0.13935230261012777</v>
      </c>
      <c r="H16" s="30">
        <f t="shared" si="3"/>
        <v>0.99860647697389882</v>
      </c>
      <c r="I16" s="24">
        <f t="shared" si="2"/>
        <v>1.0006630296563339</v>
      </c>
    </row>
    <row r="17" spans="3:9" x14ac:dyDescent="0.25">
      <c r="C17" s="13">
        <v>446</v>
      </c>
      <c r="D17" s="29">
        <v>16.54</v>
      </c>
      <c r="E17" s="23">
        <v>0.14809402003736</v>
      </c>
      <c r="F17" s="1">
        <f t="shared" si="0"/>
        <v>8.0647697389871098E-2</v>
      </c>
      <c r="H17" s="30">
        <f t="shared" si="3"/>
        <v>1.0008064769738987</v>
      </c>
      <c r="I17" s="24">
        <f t="shared" si="2"/>
        <v>1.0006630296563339</v>
      </c>
    </row>
    <row r="18" spans="3:9" x14ac:dyDescent="0.25">
      <c r="C18" s="13">
        <v>509</v>
      </c>
      <c r="D18" s="29">
        <v>16.47</v>
      </c>
      <c r="E18" s="23">
        <v>-0.5745811459122856</v>
      </c>
      <c r="F18" s="1">
        <f t="shared" si="0"/>
        <v>1.0647697389870814E-2</v>
      </c>
      <c r="H18" s="30">
        <f t="shared" si="3"/>
        <v>1.0001064769738988</v>
      </c>
      <c r="I18" s="24">
        <f t="shared" si="2"/>
        <v>1.0006630296563339</v>
      </c>
    </row>
    <row r="19" spans="3:9" x14ac:dyDescent="0.25">
      <c r="C19" s="13">
        <v>512</v>
      </c>
      <c r="D19" s="29">
        <v>16.45</v>
      </c>
      <c r="E19" s="23">
        <v>-0.78105976475503625</v>
      </c>
      <c r="F19" s="1">
        <f t="shared" si="0"/>
        <v>-9.3523026101287599E-3</v>
      </c>
      <c r="H19" s="30">
        <f t="shared" si="3"/>
        <v>0.99990647697389878</v>
      </c>
      <c r="I19" s="24">
        <f t="shared" si="2"/>
        <v>1.0006630296563339</v>
      </c>
    </row>
    <row r="20" spans="3:9" x14ac:dyDescent="0.25">
      <c r="C20" s="13">
        <v>551</v>
      </c>
      <c r="D20" s="29">
        <v>16.77</v>
      </c>
      <c r="E20" s="25">
        <v>2.5225981367290475</v>
      </c>
      <c r="F20" s="1">
        <f t="shared" si="0"/>
        <v>0.31064769738987152</v>
      </c>
      <c r="H20" s="30">
        <f t="shared" si="3"/>
        <v>1.0031064769738987</v>
      </c>
      <c r="I20" s="24">
        <f t="shared" si="2"/>
        <v>1.0006630296563339</v>
      </c>
    </row>
    <row r="21" spans="3:9" x14ac:dyDescent="0.25">
      <c r="C21" s="13">
        <v>579</v>
      </c>
      <c r="D21" s="29">
        <v>16.48</v>
      </c>
      <c r="E21" s="23">
        <v>-0.47134183649089195</v>
      </c>
      <c r="F21" s="1">
        <f t="shared" si="0"/>
        <v>2.0647697389872377E-2</v>
      </c>
      <c r="H21" s="30">
        <f t="shared" si="3"/>
        <v>1.0002064769738988</v>
      </c>
      <c r="I21" s="24">
        <f t="shared" si="2"/>
        <v>1.0006630296563339</v>
      </c>
    </row>
    <row r="22" spans="3:9" x14ac:dyDescent="0.25">
      <c r="C22" s="13">
        <v>591</v>
      </c>
      <c r="D22" s="29">
        <v>16.64</v>
      </c>
      <c r="E22" s="23">
        <v>1.1804871142511499</v>
      </c>
      <c r="F22" s="1">
        <f t="shared" si="0"/>
        <v>0.18064769738987252</v>
      </c>
      <c r="H22" s="30">
        <f t="shared" ref="H22:H24" si="4">(100+F22)/100</f>
        <v>1.0018064769738988</v>
      </c>
      <c r="I22" s="24">
        <f t="shared" si="2"/>
        <v>1.0006630296563339</v>
      </c>
    </row>
    <row r="23" spans="3:9" x14ac:dyDescent="0.25">
      <c r="C23" s="13">
        <v>644</v>
      </c>
      <c r="D23" s="29">
        <v>16.52</v>
      </c>
      <c r="E23" s="23">
        <v>-5.8384598805390653E-2</v>
      </c>
      <c r="F23" s="1">
        <f t="shared" si="0"/>
        <v>6.0647697389871524E-2</v>
      </c>
      <c r="H23" s="30">
        <f t="shared" si="4"/>
        <v>1.0006064769738987</v>
      </c>
      <c r="I23" s="24">
        <f t="shared" si="2"/>
        <v>1.0006630296563339</v>
      </c>
    </row>
    <row r="24" spans="3:9" x14ac:dyDescent="0.25">
      <c r="C24" s="13">
        <v>689</v>
      </c>
      <c r="D24" s="29">
        <v>16.440000000000001</v>
      </c>
      <c r="E24" s="23">
        <v>-0.8842990741763932</v>
      </c>
      <c r="F24" s="1">
        <f t="shared" si="0"/>
        <v>-1.935230261012677E-2</v>
      </c>
      <c r="H24" s="30">
        <f t="shared" si="4"/>
        <v>0.99980647697389868</v>
      </c>
      <c r="I24" s="24">
        <f t="shared" si="2"/>
        <v>1.0006630296563339</v>
      </c>
    </row>
    <row r="25" spans="3:9" x14ac:dyDescent="0.25">
      <c r="C25" s="16">
        <v>744</v>
      </c>
      <c r="D25" s="29">
        <v>16.61</v>
      </c>
      <c r="E25" s="23">
        <v>0.87076918598700559</v>
      </c>
      <c r="F25" s="1">
        <f t="shared" ref="F25" si="5">(D25-D$2)</f>
        <v>0.15064769738987138</v>
      </c>
      <c r="H25" s="30">
        <f t="shared" ref="H25" si="6">(100+F25)/100</f>
        <v>1.0015064769738986</v>
      </c>
      <c r="I25" s="24">
        <f t="shared" si="2"/>
        <v>1.0006630296563339</v>
      </c>
    </row>
    <row r="26" spans="3:9" x14ac:dyDescent="0.25">
      <c r="C26" s="16">
        <v>807</v>
      </c>
      <c r="D26" s="29">
        <v>16.489999999999998</v>
      </c>
      <c r="E26" s="23">
        <v>-0.36810252706953495</v>
      </c>
      <c r="F26" s="1">
        <f t="shared" ref="F26:F28" si="7">(D26-D$2)</f>
        <v>3.0647697389870387E-2</v>
      </c>
      <c r="H26" s="30">
        <f t="shared" ref="H26" si="8">(100+F26)/100</f>
        <v>1.0003064769738987</v>
      </c>
      <c r="I26" s="24">
        <f t="shared" si="2"/>
        <v>1.0006630296563339</v>
      </c>
    </row>
    <row r="27" spans="3:9" x14ac:dyDescent="0.25">
      <c r="C27" s="13">
        <v>904</v>
      </c>
      <c r="D27" s="29">
        <v>16.54</v>
      </c>
      <c r="E27" s="23">
        <v>0.14809402003736</v>
      </c>
      <c r="F27" s="1">
        <f t="shared" si="7"/>
        <v>8.0647697389871098E-2</v>
      </c>
      <c r="H27" s="30">
        <f t="shared" ref="H27:H28" si="9">(100+F27)/100</f>
        <v>1.0008064769738987</v>
      </c>
      <c r="I27" s="24">
        <f t="shared" si="2"/>
        <v>1.0006630296563339</v>
      </c>
    </row>
    <row r="28" spans="3:9" x14ac:dyDescent="0.25">
      <c r="C28" s="27">
        <v>928</v>
      </c>
      <c r="D28" s="29">
        <v>16.05</v>
      </c>
      <c r="E28" s="26">
        <v>-4.9106321416101224</v>
      </c>
      <c r="F28" s="1">
        <f t="shared" si="7"/>
        <v>-0.40935230261012734</v>
      </c>
      <c r="H28" s="30">
        <f t="shared" si="9"/>
        <v>0.99590647697389867</v>
      </c>
      <c r="I28" s="24">
        <f t="shared" si="2"/>
        <v>1.0006630296563339</v>
      </c>
    </row>
    <row r="29" spans="3:9" x14ac:dyDescent="0.25">
      <c r="C29" s="28"/>
    </row>
    <row r="30" spans="3:9" x14ac:dyDescent="0.25">
      <c r="C30" s="28"/>
    </row>
  </sheetData>
  <sheetProtection algorithmName="SHA-512" hashValue="HDkMQi9Lun9y5WiQD33QARNXhTTirS6ItWIvB4AKaeYBE9Mm5ZujdHPE6wFKETYrguljjV3x9QTZGmL0SQL8YQ==" saltValue="iJoJMjvwRxeZ1zvlFtTJ9g==" spinCount="100000" sheet="1" objects="1" scenarios="1"/>
  <sortState ref="C11:F24">
    <sortCondition ref="C11:C24"/>
  </sortState>
  <pageMargins left="0.7" right="0.7" top="0.75" bottom="0.75" header="0.3" footer="0.3"/>
  <pageSetup paperSize="9" scale="56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/>
  <dimension ref="A1:I30"/>
  <sheetViews>
    <sheetView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.42578125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11</v>
      </c>
      <c r="E1" s="3"/>
      <c r="F1" s="4"/>
    </row>
    <row r="2" spans="1:9" x14ac:dyDescent="0.25">
      <c r="C2" s="5" t="s">
        <v>3</v>
      </c>
      <c r="D2" s="20">
        <v>8.6261406782499943</v>
      </c>
      <c r="E2" s="1" t="s">
        <v>14</v>
      </c>
    </row>
    <row r="3" spans="1:9" x14ac:dyDescent="0.25">
      <c r="C3" s="5" t="s">
        <v>21</v>
      </c>
      <c r="D3" s="20">
        <v>8.6207142857122658</v>
      </c>
      <c r="E3" s="1" t="s">
        <v>14</v>
      </c>
      <c r="F3" s="7"/>
    </row>
    <row r="4" spans="1:9" x14ac:dyDescent="0.25">
      <c r="C4" s="5" t="s">
        <v>22</v>
      </c>
      <c r="D4" s="20">
        <v>4.3704270423333441E-2</v>
      </c>
      <c r="E4" s="1" t="s">
        <v>14</v>
      </c>
      <c r="F4" s="7"/>
    </row>
    <row r="5" spans="1:9" x14ac:dyDescent="0.25">
      <c r="C5" s="5" t="s">
        <v>23</v>
      </c>
      <c r="D5" s="21">
        <f>(D4/D3)*100</f>
        <v>0.50696808843053409</v>
      </c>
      <c r="E5" s="1" t="s">
        <v>2</v>
      </c>
      <c r="F5" s="7"/>
    </row>
    <row r="6" spans="1:9" x14ac:dyDescent="0.25">
      <c r="C6" s="5" t="s">
        <v>6</v>
      </c>
      <c r="D6" s="9">
        <v>18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16</v>
      </c>
    </row>
    <row r="10" spans="1:9" x14ac:dyDescent="0.25">
      <c r="A10" s="11"/>
      <c r="D10" s="7"/>
      <c r="E10" s="7"/>
      <c r="F10" s="7"/>
      <c r="H10" s="12" t="s">
        <v>69</v>
      </c>
      <c r="I10" s="12" t="s">
        <v>70</v>
      </c>
    </row>
    <row r="11" spans="1:9" x14ac:dyDescent="0.25">
      <c r="C11" s="13">
        <v>223</v>
      </c>
      <c r="D11" s="22">
        <v>8.6300000000000008</v>
      </c>
      <c r="E11" s="23">
        <v>0.21246697857647709</v>
      </c>
      <c r="F11" s="1">
        <f t="shared" ref="F11:F24" si="0">(D11-D$2)</f>
        <v>3.8593217500064725E-3</v>
      </c>
      <c r="H11" s="17">
        <f t="shared" ref="H11:H21" si="1">(100+F11)/100</f>
        <v>1.0000385932175002</v>
      </c>
      <c r="I11" s="24">
        <f t="shared" ref="I11:I28" si="2">1+($D$3-$D$2)/100</f>
        <v>0.99994573607462267</v>
      </c>
    </row>
    <row r="12" spans="1:9" x14ac:dyDescent="0.25">
      <c r="C12" s="13">
        <v>225</v>
      </c>
      <c r="D12" s="22">
        <v>8.61</v>
      </c>
      <c r="E12" s="23">
        <v>-0.24515420595022933</v>
      </c>
      <c r="F12" s="1">
        <f t="shared" si="0"/>
        <v>-1.6140678249994878E-2</v>
      </c>
      <c r="H12" s="17">
        <f t="shared" si="1"/>
        <v>0.99983859321750002</v>
      </c>
      <c r="I12" s="24">
        <f t="shared" si="2"/>
        <v>0.99994573607462267</v>
      </c>
    </row>
    <row r="13" spans="1:9" x14ac:dyDescent="0.25">
      <c r="C13" s="13">
        <v>295</v>
      </c>
      <c r="D13" s="22">
        <v>8.59</v>
      </c>
      <c r="E13" s="23">
        <v>-0.70277539047689508</v>
      </c>
      <c r="F13" s="1">
        <f t="shared" si="0"/>
        <v>-3.6140678249994451E-2</v>
      </c>
      <c r="H13" s="17">
        <f t="shared" si="1"/>
        <v>0.99963859321750004</v>
      </c>
      <c r="I13" s="24">
        <f t="shared" si="2"/>
        <v>0.99994573607462267</v>
      </c>
    </row>
    <row r="14" spans="1:9" x14ac:dyDescent="0.25">
      <c r="C14" s="13">
        <v>339</v>
      </c>
      <c r="D14" s="22">
        <v>8.67</v>
      </c>
      <c r="E14" s="23">
        <v>1.1277093476298086</v>
      </c>
      <c r="F14" s="1">
        <f t="shared" si="0"/>
        <v>4.385932175000562E-2</v>
      </c>
      <c r="H14" s="17">
        <f t="shared" si="1"/>
        <v>1.0004385932174999</v>
      </c>
      <c r="I14" s="24">
        <f t="shared" si="2"/>
        <v>0.99994573607462267</v>
      </c>
    </row>
    <row r="15" spans="1:9" x14ac:dyDescent="0.25">
      <c r="C15" s="13">
        <v>385</v>
      </c>
      <c r="D15" s="22">
        <v>8.64</v>
      </c>
      <c r="E15" s="23">
        <v>0.44127757083980995</v>
      </c>
      <c r="F15" s="1">
        <f t="shared" si="0"/>
        <v>1.3859321750006259E-2</v>
      </c>
      <c r="H15" s="17">
        <f t="shared" si="1"/>
        <v>1.0001385932175</v>
      </c>
      <c r="I15" s="24">
        <f t="shared" si="2"/>
        <v>0.99994573607462267</v>
      </c>
    </row>
    <row r="16" spans="1:9" x14ac:dyDescent="0.25">
      <c r="C16" s="13">
        <v>428</v>
      </c>
      <c r="D16" s="22">
        <v>8.49</v>
      </c>
      <c r="E16" s="25">
        <v>-2.9908813131102647</v>
      </c>
      <c r="F16" s="1">
        <f t="shared" si="0"/>
        <v>-0.1361406782499941</v>
      </c>
      <c r="H16" s="17">
        <f t="shared" si="1"/>
        <v>0.99863859321750004</v>
      </c>
      <c r="I16" s="24">
        <f t="shared" si="2"/>
        <v>0.99994573607462267</v>
      </c>
    </row>
    <row r="17" spans="3:9" x14ac:dyDescent="0.25">
      <c r="C17" s="13">
        <v>446</v>
      </c>
      <c r="D17" s="22">
        <v>8.6300000000000008</v>
      </c>
      <c r="E17" s="23">
        <v>0.21246697857647709</v>
      </c>
      <c r="F17" s="1">
        <f t="shared" si="0"/>
        <v>3.8593217500064725E-3</v>
      </c>
      <c r="H17" s="17">
        <f t="shared" si="1"/>
        <v>1.0000385932175002</v>
      </c>
      <c r="I17" s="24">
        <f t="shared" si="2"/>
        <v>0.99994573607462267</v>
      </c>
    </row>
    <row r="18" spans="3:9" x14ac:dyDescent="0.25">
      <c r="C18" s="13">
        <v>509</v>
      </c>
      <c r="D18" s="22">
        <v>8.57</v>
      </c>
      <c r="E18" s="23">
        <v>-1.1603965750035607</v>
      </c>
      <c r="F18" s="1">
        <f t="shared" si="0"/>
        <v>-5.6140678249994025E-2</v>
      </c>
      <c r="H18" s="17">
        <f t="shared" si="1"/>
        <v>0.99943859321750006</v>
      </c>
      <c r="I18" s="24">
        <f t="shared" si="2"/>
        <v>0.99994573607462267</v>
      </c>
    </row>
    <row r="19" spans="3:9" x14ac:dyDescent="0.25">
      <c r="C19" s="13">
        <v>512</v>
      </c>
      <c r="D19" s="22">
        <v>8.6199999999999992</v>
      </c>
      <c r="E19" s="23">
        <v>-1.6343613686896442E-2</v>
      </c>
      <c r="F19" s="1">
        <f t="shared" si="0"/>
        <v>-6.1406782499950907E-3</v>
      </c>
      <c r="H19" s="17">
        <f t="shared" si="1"/>
        <v>0.99993859321750012</v>
      </c>
      <c r="I19" s="24">
        <f t="shared" si="2"/>
        <v>0.99994573607462267</v>
      </c>
    </row>
    <row r="20" spans="3:9" x14ac:dyDescent="0.25">
      <c r="C20" s="13">
        <v>551</v>
      </c>
      <c r="D20" s="22">
        <v>8.7799999999999994</v>
      </c>
      <c r="E20" s="26">
        <v>3.6446258625265111</v>
      </c>
      <c r="F20" s="1">
        <f t="shared" si="0"/>
        <v>0.15385932175000505</v>
      </c>
      <c r="H20" s="17">
        <f t="shared" si="1"/>
        <v>1.0015385932175001</v>
      </c>
      <c r="I20" s="24">
        <f t="shared" si="2"/>
        <v>0.99994573607462267</v>
      </c>
    </row>
    <row r="21" spans="3:9" x14ac:dyDescent="0.25">
      <c r="C21" s="13">
        <v>579</v>
      </c>
      <c r="D21" s="22">
        <v>8.6300000000000008</v>
      </c>
      <c r="E21" s="23">
        <v>0.21246697857647709</v>
      </c>
      <c r="F21" s="1">
        <f t="shared" si="0"/>
        <v>3.8593217500064725E-3</v>
      </c>
      <c r="H21" s="17">
        <f t="shared" si="1"/>
        <v>1.0000385932175002</v>
      </c>
      <c r="I21" s="24">
        <f t="shared" si="2"/>
        <v>0.99994573607462267</v>
      </c>
    </row>
    <row r="22" spans="3:9" x14ac:dyDescent="0.25">
      <c r="C22" s="13">
        <v>591</v>
      </c>
      <c r="D22" s="22">
        <v>9.06</v>
      </c>
      <c r="E22" s="26">
        <v>10.051322445899995</v>
      </c>
      <c r="F22" s="1">
        <f t="shared" si="0"/>
        <v>0.43385932175000619</v>
      </c>
      <c r="H22" s="17">
        <f t="shared" ref="H22:H24" si="3">(100+F22)/100</f>
        <v>1.0043385932175</v>
      </c>
      <c r="I22" s="24">
        <f t="shared" si="2"/>
        <v>0.99994573607462267</v>
      </c>
    </row>
    <row r="23" spans="3:9" x14ac:dyDescent="0.25">
      <c r="C23" s="13">
        <v>644</v>
      </c>
      <c r="D23" s="22">
        <v>8.6199999999999992</v>
      </c>
      <c r="E23" s="23">
        <v>-1.6343613686896442E-2</v>
      </c>
      <c r="F23" s="1">
        <f t="shared" si="0"/>
        <v>-6.1406782499950907E-3</v>
      </c>
      <c r="H23" s="17">
        <f t="shared" si="3"/>
        <v>0.99993859321750012</v>
      </c>
      <c r="I23" s="24">
        <f t="shared" si="2"/>
        <v>0.99994573607462267</v>
      </c>
    </row>
    <row r="24" spans="3:9" x14ac:dyDescent="0.25">
      <c r="C24" s="13">
        <v>689</v>
      </c>
      <c r="D24" s="22">
        <v>8.61</v>
      </c>
      <c r="E24" s="23">
        <v>-0.24515420595022933</v>
      </c>
      <c r="F24" s="1">
        <f t="shared" si="0"/>
        <v>-1.6140678249994878E-2</v>
      </c>
      <c r="H24" s="17">
        <f t="shared" si="3"/>
        <v>0.99983859321750002</v>
      </c>
      <c r="I24" s="24">
        <f t="shared" si="2"/>
        <v>0.99994573607462267</v>
      </c>
    </row>
    <row r="25" spans="3:9" x14ac:dyDescent="0.25">
      <c r="C25" s="16">
        <v>744</v>
      </c>
      <c r="D25" s="22">
        <v>8.65</v>
      </c>
      <c r="E25" s="23">
        <v>0.6700881631031429</v>
      </c>
      <c r="F25" s="1">
        <f t="shared" ref="F25" si="4">(D25-D$2)</f>
        <v>2.3859321750006046E-2</v>
      </c>
      <c r="H25" s="17">
        <f t="shared" ref="H25" si="5">(100+F25)/100</f>
        <v>1.0002385932175002</v>
      </c>
      <c r="I25" s="24">
        <f t="shared" si="2"/>
        <v>0.99994573607462267</v>
      </c>
    </row>
    <row r="26" spans="3:9" x14ac:dyDescent="0.25">
      <c r="C26" s="16">
        <v>807</v>
      </c>
      <c r="D26" s="22">
        <v>8.6199999999999992</v>
      </c>
      <c r="E26" s="23">
        <v>-1.6343613686896442E-2</v>
      </c>
      <c r="F26" s="1">
        <f t="shared" ref="F26:F28" si="6">(D26-D$2)</f>
        <v>-6.1406782499950907E-3</v>
      </c>
      <c r="H26" s="17">
        <f t="shared" ref="H26" si="7">(100+F26)/100</f>
        <v>0.99993859321750012</v>
      </c>
      <c r="I26" s="24">
        <f t="shared" si="2"/>
        <v>0.99994573607462267</v>
      </c>
    </row>
    <row r="27" spans="3:9" x14ac:dyDescent="0.25">
      <c r="C27" s="13">
        <v>904</v>
      </c>
      <c r="D27" s="12">
        <v>8.6</v>
      </c>
      <c r="E27" s="23">
        <v>-0.47396479821356219</v>
      </c>
      <c r="F27" s="1">
        <f t="shared" si="6"/>
        <v>-2.6140678249994664E-2</v>
      </c>
      <c r="H27" s="17">
        <f t="shared" ref="H27:H28" si="8">(100+F27)/100</f>
        <v>0.99973859321750014</v>
      </c>
      <c r="I27" s="24">
        <f t="shared" si="2"/>
        <v>0.99994573607462267</v>
      </c>
    </row>
    <row r="28" spans="3:9" x14ac:dyDescent="0.25">
      <c r="C28" s="27">
        <v>928</v>
      </c>
      <c r="D28" s="1">
        <v>8.19</v>
      </c>
      <c r="E28" s="26">
        <v>-9.8551990810104133</v>
      </c>
      <c r="F28" s="1">
        <f t="shared" si="6"/>
        <v>-0.43614067824999481</v>
      </c>
      <c r="H28" s="17">
        <f t="shared" si="8"/>
        <v>0.99563859321750003</v>
      </c>
      <c r="I28" s="24">
        <f t="shared" si="2"/>
        <v>0.99994573607462267</v>
      </c>
    </row>
    <row r="29" spans="3:9" x14ac:dyDescent="0.25">
      <c r="C29" s="28"/>
    </row>
    <row r="30" spans="3:9" x14ac:dyDescent="0.25">
      <c r="C30" s="28"/>
    </row>
  </sheetData>
  <sheetProtection algorithmName="SHA-512" hashValue="3I+UrypMSlXTNySbn1eEDGGQJJ+DJ5nXILLG23N/64yk8jEnY0aE8fvcQpIn6+c0e2pV3uYoFPhv+qzJY1G5XA==" saltValue="M0+jdX+BOlUqPALQHZEftA==" spinCount="100000" sheet="1" objects="1" scenarios="1"/>
  <sortState ref="C11:F24">
    <sortCondition ref="C11:C24"/>
  </sortState>
  <pageMargins left="0.7" right="0.7" top="0.75" bottom="0.75" header="0.3" footer="0.3"/>
  <pageSetup paperSize="9" scale="56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4"/>
  <dimension ref="A1:I30"/>
  <sheetViews>
    <sheetView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.42578125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20</v>
      </c>
      <c r="E1" s="3"/>
      <c r="F1" s="4"/>
    </row>
    <row r="2" spans="1:9" x14ac:dyDescent="0.25">
      <c r="C2" s="5" t="s">
        <v>3</v>
      </c>
      <c r="D2" s="20">
        <v>8.3928099176882078</v>
      </c>
      <c r="E2" s="1" t="s">
        <v>14</v>
      </c>
    </row>
    <row r="3" spans="1:9" x14ac:dyDescent="0.25">
      <c r="C3" s="5" t="s">
        <v>21</v>
      </c>
      <c r="D3" s="20">
        <v>8.4385714285760329</v>
      </c>
      <c r="E3" s="1" t="s">
        <v>14</v>
      </c>
      <c r="F3" s="7"/>
    </row>
    <row r="4" spans="1:9" x14ac:dyDescent="0.25">
      <c r="C4" s="5" t="s">
        <v>22</v>
      </c>
      <c r="D4" s="20">
        <v>4.1157852575285932E-2</v>
      </c>
      <c r="E4" s="1" t="s">
        <v>14</v>
      </c>
      <c r="F4" s="7"/>
    </row>
    <row r="5" spans="1:9" x14ac:dyDescent="0.25">
      <c r="C5" s="5" t="s">
        <v>23</v>
      </c>
      <c r="D5" s="21">
        <f>(D4/D3)*100</f>
        <v>0.48773483667994633</v>
      </c>
      <c r="E5" s="1" t="s">
        <v>2</v>
      </c>
      <c r="F5" s="7"/>
    </row>
    <row r="6" spans="1:9" x14ac:dyDescent="0.25">
      <c r="C6" s="5" t="s">
        <v>6</v>
      </c>
      <c r="D6" s="9">
        <v>18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16</v>
      </c>
    </row>
    <row r="10" spans="1:9" x14ac:dyDescent="0.25">
      <c r="A10" s="11"/>
      <c r="D10" s="7"/>
      <c r="E10" s="7"/>
      <c r="F10" s="7"/>
      <c r="H10" s="12" t="s">
        <v>69</v>
      </c>
      <c r="I10" s="12" t="s">
        <v>70</v>
      </c>
    </row>
    <row r="11" spans="1:9" x14ac:dyDescent="0.25">
      <c r="C11" s="13">
        <v>223</v>
      </c>
      <c r="D11" s="22">
        <v>8.4600000000000009</v>
      </c>
      <c r="E11" s="23">
        <v>0.52064357305257336</v>
      </c>
      <c r="F11" s="1">
        <f t="shared" ref="F11:F24" si="0">(D11-D$2)</f>
        <v>6.719008231179302E-2</v>
      </c>
      <c r="H11" s="17">
        <f>(100+F11)/100</f>
        <v>1.000671900823118</v>
      </c>
      <c r="I11" s="24">
        <f>1+($D$3-$D$2)/100</f>
        <v>1.0004576151088782</v>
      </c>
    </row>
    <row r="12" spans="1:9" x14ac:dyDescent="0.25">
      <c r="C12" s="13">
        <v>225</v>
      </c>
      <c r="D12" s="22">
        <v>8.42</v>
      </c>
      <c r="E12" s="23">
        <v>-0.45122443018770592</v>
      </c>
      <c r="F12" s="1">
        <f t="shared" si="0"/>
        <v>2.7190082311792096E-2</v>
      </c>
      <c r="H12" s="17">
        <f>(100+F12)/100</f>
        <v>1.000271900823118</v>
      </c>
      <c r="I12" s="24">
        <f t="shared" ref="I12:I28" si="1">1+($D$3-$D$2)/100</f>
        <v>1.0004576151088782</v>
      </c>
    </row>
    <row r="13" spans="1:9" x14ac:dyDescent="0.25">
      <c r="C13" s="13">
        <v>295</v>
      </c>
      <c r="D13" s="22">
        <v>8.41</v>
      </c>
      <c r="E13" s="23">
        <v>-0.69419143099776492</v>
      </c>
      <c r="F13" s="1">
        <f t="shared" si="0"/>
        <v>1.719008231179231E-2</v>
      </c>
      <c r="H13" s="17">
        <f t="shared" ref="H13:H21" si="2">(100+F13)/100</f>
        <v>1.000171900823118</v>
      </c>
      <c r="I13" s="24">
        <f t="shared" si="1"/>
        <v>1.0004576151088782</v>
      </c>
    </row>
    <row r="14" spans="1:9" x14ac:dyDescent="0.25">
      <c r="C14" s="13">
        <v>339</v>
      </c>
      <c r="D14" s="22">
        <v>8.4700000000000006</v>
      </c>
      <c r="E14" s="23">
        <v>0.76361057386263231</v>
      </c>
      <c r="F14" s="1">
        <f t="shared" si="0"/>
        <v>7.7190082311792807E-2</v>
      </c>
      <c r="H14" s="17">
        <f t="shared" si="2"/>
        <v>1.000771900823118</v>
      </c>
      <c r="I14" s="24">
        <f t="shared" si="1"/>
        <v>1.0004576151088782</v>
      </c>
    </row>
    <row r="15" spans="1:9" x14ac:dyDescent="0.25">
      <c r="C15" s="13">
        <v>385</v>
      </c>
      <c r="D15" s="22">
        <v>8.4600000000000009</v>
      </c>
      <c r="E15" s="23">
        <v>0.52064357305257336</v>
      </c>
      <c r="F15" s="1">
        <f t="shared" si="0"/>
        <v>6.719008231179302E-2</v>
      </c>
      <c r="H15" s="17">
        <f t="shared" si="2"/>
        <v>1.000671900823118</v>
      </c>
      <c r="I15" s="24">
        <f t="shared" si="1"/>
        <v>1.0004576151088782</v>
      </c>
    </row>
    <row r="16" spans="1:9" x14ac:dyDescent="0.25">
      <c r="C16" s="13">
        <v>428</v>
      </c>
      <c r="D16" s="22">
        <v>8.2899999999999991</v>
      </c>
      <c r="E16" s="25">
        <v>-3.6097954407185595</v>
      </c>
      <c r="F16" s="1">
        <f t="shared" si="0"/>
        <v>-0.10280991768820869</v>
      </c>
      <c r="H16" s="17">
        <f t="shared" si="2"/>
        <v>0.99897190082311793</v>
      </c>
      <c r="I16" s="24">
        <f t="shared" si="1"/>
        <v>1.0004576151088782</v>
      </c>
    </row>
    <row r="17" spans="3:9" x14ac:dyDescent="0.25">
      <c r="C17" s="13">
        <v>446</v>
      </c>
      <c r="D17" s="22">
        <v>8.44</v>
      </c>
      <c r="E17" s="23">
        <v>3.4709571432412108E-2</v>
      </c>
      <c r="F17" s="1">
        <f t="shared" si="0"/>
        <v>4.719008231179167E-2</v>
      </c>
      <c r="H17" s="17">
        <f t="shared" si="2"/>
        <v>1.0004719008231178</v>
      </c>
      <c r="I17" s="24">
        <f t="shared" si="1"/>
        <v>1.0004576151088782</v>
      </c>
    </row>
    <row r="18" spans="3:9" x14ac:dyDescent="0.25">
      <c r="C18" s="13">
        <v>509</v>
      </c>
      <c r="D18" s="22">
        <v>8.4</v>
      </c>
      <c r="E18" s="23">
        <v>-0.93715843180782399</v>
      </c>
      <c r="F18" s="1">
        <f t="shared" si="0"/>
        <v>7.1900823117925228E-3</v>
      </c>
      <c r="H18" s="17">
        <f t="shared" si="2"/>
        <v>1.000071900823118</v>
      </c>
      <c r="I18" s="24">
        <f t="shared" si="1"/>
        <v>1.0004576151088782</v>
      </c>
    </row>
    <row r="19" spans="3:9" x14ac:dyDescent="0.25">
      <c r="C19" s="13">
        <v>512</v>
      </c>
      <c r="D19" s="22">
        <v>8.44</v>
      </c>
      <c r="E19" s="23">
        <v>3.4709571432412108E-2</v>
      </c>
      <c r="F19" s="1">
        <f t="shared" si="0"/>
        <v>4.719008231179167E-2</v>
      </c>
      <c r="H19" s="17">
        <f t="shared" si="2"/>
        <v>1.0004719008231178</v>
      </c>
      <c r="I19" s="24">
        <f t="shared" si="1"/>
        <v>1.0004576151088782</v>
      </c>
    </row>
    <row r="20" spans="3:9" x14ac:dyDescent="0.25">
      <c r="C20" s="13">
        <v>551</v>
      </c>
      <c r="D20" s="22">
        <v>8.6</v>
      </c>
      <c r="E20" s="26">
        <v>3.9221815843934427</v>
      </c>
      <c r="F20" s="1">
        <f t="shared" si="0"/>
        <v>0.20719008231179181</v>
      </c>
      <c r="H20" s="17">
        <f t="shared" si="2"/>
        <v>1.002071900823118</v>
      </c>
      <c r="I20" s="24">
        <f t="shared" si="1"/>
        <v>1.0004576151088782</v>
      </c>
    </row>
    <row r="21" spans="3:9" x14ac:dyDescent="0.25">
      <c r="C21" s="13">
        <v>579</v>
      </c>
      <c r="D21" s="22">
        <v>8.4600000000000009</v>
      </c>
      <c r="E21" s="23">
        <v>0.52064357305257336</v>
      </c>
      <c r="F21" s="1">
        <f t="shared" si="0"/>
        <v>6.719008231179302E-2</v>
      </c>
      <c r="H21" s="17">
        <f t="shared" si="2"/>
        <v>1.000671900823118</v>
      </c>
      <c r="I21" s="24">
        <f t="shared" si="1"/>
        <v>1.0004576151088782</v>
      </c>
    </row>
    <row r="22" spans="3:9" x14ac:dyDescent="0.25">
      <c r="C22" s="13">
        <v>591</v>
      </c>
      <c r="D22" s="22">
        <v>8.89</v>
      </c>
      <c r="E22" s="26">
        <v>10.968224607885327</v>
      </c>
      <c r="F22" s="1">
        <f t="shared" si="0"/>
        <v>0.49719008231179274</v>
      </c>
      <c r="H22" s="17">
        <f t="shared" ref="H22:H24" si="3">(100+F22)/100</f>
        <v>1.0049719008231179</v>
      </c>
      <c r="I22" s="24">
        <f t="shared" si="1"/>
        <v>1.0004576151088782</v>
      </c>
    </row>
    <row r="23" spans="3:9" x14ac:dyDescent="0.25">
      <c r="C23" s="13">
        <v>644</v>
      </c>
      <c r="D23" s="22">
        <v>8.44</v>
      </c>
      <c r="E23" s="23">
        <v>3.4709571432412108E-2</v>
      </c>
      <c r="F23" s="1">
        <f t="shared" si="0"/>
        <v>4.719008231179167E-2</v>
      </c>
      <c r="H23" s="17">
        <f t="shared" si="3"/>
        <v>1.0004719008231178</v>
      </c>
      <c r="I23" s="24">
        <f t="shared" si="1"/>
        <v>1.0004576151088782</v>
      </c>
    </row>
    <row r="24" spans="3:9" x14ac:dyDescent="0.25">
      <c r="C24" s="13">
        <v>689</v>
      </c>
      <c r="D24" s="22">
        <v>8.4499999999999993</v>
      </c>
      <c r="E24" s="23">
        <v>0.27767657224247111</v>
      </c>
      <c r="F24" s="1">
        <f t="shared" si="0"/>
        <v>5.7190082311791457E-2</v>
      </c>
      <c r="H24" s="17">
        <f t="shared" si="3"/>
        <v>1.000571900823118</v>
      </c>
      <c r="I24" s="24">
        <f t="shared" si="1"/>
        <v>1.0004576151088782</v>
      </c>
    </row>
    <row r="25" spans="3:9" x14ac:dyDescent="0.25">
      <c r="C25" s="16">
        <v>744</v>
      </c>
      <c r="D25" s="22">
        <v>8.4600000000000009</v>
      </c>
      <c r="E25" s="23">
        <v>0.52064357305257336</v>
      </c>
      <c r="F25" s="1">
        <f t="shared" ref="F25" si="4">(D25-D$2)</f>
        <v>6.719008231179302E-2</v>
      </c>
      <c r="H25" s="17">
        <f t="shared" ref="H25" si="5">(100+F25)/100</f>
        <v>1.000671900823118</v>
      </c>
      <c r="I25" s="24">
        <f t="shared" si="1"/>
        <v>1.0004576151088782</v>
      </c>
    </row>
    <row r="26" spans="3:9" x14ac:dyDescent="0.25">
      <c r="C26" s="16">
        <v>807</v>
      </c>
      <c r="D26" s="22">
        <v>8.43</v>
      </c>
      <c r="E26" s="23">
        <v>-0.20825742937764691</v>
      </c>
      <c r="F26" s="1">
        <f t="shared" ref="F26:F28" si="6">(D26-D$2)</f>
        <v>3.7190082311791883E-2</v>
      </c>
      <c r="H26" s="17">
        <f t="shared" ref="H26" si="7">(100+F26)/100</f>
        <v>1.000371900823118</v>
      </c>
      <c r="I26" s="24">
        <f t="shared" si="1"/>
        <v>1.0004576151088782</v>
      </c>
    </row>
    <row r="27" spans="3:9" x14ac:dyDescent="0.25">
      <c r="C27" s="13">
        <v>904</v>
      </c>
      <c r="D27" s="12">
        <v>8.4</v>
      </c>
      <c r="E27" s="23">
        <v>-0.93715843180782399</v>
      </c>
      <c r="F27" s="1">
        <f t="shared" si="6"/>
        <v>7.1900823117925228E-3</v>
      </c>
      <c r="H27" s="17">
        <f t="shared" ref="H27:H28" si="8">(100+F27)/100</f>
        <v>1.000071900823118</v>
      </c>
      <c r="I27" s="24">
        <f t="shared" si="1"/>
        <v>1.0004576151088782</v>
      </c>
    </row>
    <row r="28" spans="3:9" x14ac:dyDescent="0.25">
      <c r="C28" s="27">
        <v>928</v>
      </c>
      <c r="D28" s="1">
        <v>7.96</v>
      </c>
      <c r="E28" s="26">
        <v>-11.627706467450658</v>
      </c>
      <c r="F28" s="1">
        <f t="shared" si="6"/>
        <v>-0.43280991768820787</v>
      </c>
      <c r="H28" s="17">
        <f t="shared" si="8"/>
        <v>0.99567190082311796</v>
      </c>
      <c r="I28" s="24">
        <f t="shared" si="1"/>
        <v>1.0004576151088782</v>
      </c>
    </row>
    <row r="29" spans="3:9" x14ac:dyDescent="0.25">
      <c r="C29" s="28"/>
    </row>
    <row r="30" spans="3:9" x14ac:dyDescent="0.25">
      <c r="C30" s="28"/>
    </row>
  </sheetData>
  <sheetProtection algorithmName="SHA-512" hashValue="5VKgBvzQYPUYrW4MeUHAwheAwGe/5bDpezfeAHGGKd8vmoYy45ObmeqFbVXTuflbUdpZ4RwV10bA9w46CwNAiA==" saltValue="4f7TiHDtANIWeUooHXoZiQ==" spinCount="100000" sheet="1" objects="1" scenarios="1"/>
  <sortState ref="C11:F24">
    <sortCondition ref="C11:C24"/>
  </sortState>
  <pageMargins left="0.7" right="0.7" top="0.75" bottom="0.75" header="0.3" footer="0.3"/>
  <pageSetup paperSize="9" scale="56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98515-B5D5-4270-981F-1AE67902C1B7}">
  <sheetPr codeName="Sheet28"/>
  <dimension ref="A1:I30"/>
  <sheetViews>
    <sheetView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.42578125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38</v>
      </c>
      <c r="E1" s="3"/>
      <c r="F1" s="4"/>
    </row>
    <row r="2" spans="1:9" x14ac:dyDescent="0.25">
      <c r="C2" s="5" t="s">
        <v>3</v>
      </c>
      <c r="D2" s="20">
        <v>6.1778541845745085</v>
      </c>
      <c r="E2" s="1" t="s">
        <v>14</v>
      </c>
    </row>
    <row r="3" spans="1:9" x14ac:dyDescent="0.25">
      <c r="C3" s="5" t="s">
        <v>21</v>
      </c>
      <c r="D3" s="20">
        <v>6.2357142856676706</v>
      </c>
      <c r="E3" s="1" t="s">
        <v>14</v>
      </c>
      <c r="F3" s="7"/>
    </row>
    <row r="4" spans="1:9" x14ac:dyDescent="0.25">
      <c r="C4" s="5" t="s">
        <v>22</v>
      </c>
      <c r="D4" s="20">
        <v>5.8212815232605193E-2</v>
      </c>
      <c r="E4" s="1" t="s">
        <v>14</v>
      </c>
      <c r="F4" s="7"/>
    </row>
    <row r="5" spans="1:9" x14ac:dyDescent="0.25">
      <c r="C5" s="5" t="s">
        <v>23</v>
      </c>
      <c r="D5" s="21">
        <f>(D4/D3)*100</f>
        <v>0.9335388468070619</v>
      </c>
      <c r="E5" s="1" t="s">
        <v>2</v>
      </c>
      <c r="F5" s="7"/>
    </row>
    <row r="6" spans="1:9" x14ac:dyDescent="0.25">
      <c r="C6" s="5" t="s">
        <v>6</v>
      </c>
      <c r="D6" s="9">
        <v>18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16</v>
      </c>
    </row>
    <row r="10" spans="1:9" x14ac:dyDescent="0.25">
      <c r="A10" s="11"/>
      <c r="D10" s="7"/>
      <c r="E10" s="7"/>
      <c r="F10" s="7"/>
      <c r="H10" s="12" t="s">
        <v>69</v>
      </c>
      <c r="I10" s="12" t="s">
        <v>70</v>
      </c>
    </row>
    <row r="11" spans="1:9" x14ac:dyDescent="0.25">
      <c r="C11" s="13">
        <v>223</v>
      </c>
      <c r="D11" s="22">
        <v>6.23</v>
      </c>
      <c r="E11" s="23">
        <v>-9.8161987954665894E-2</v>
      </c>
      <c r="F11" s="1">
        <f t="shared" ref="F11:F28" si="0">(D11-D$2)</f>
        <v>5.2145815425491904E-2</v>
      </c>
      <c r="H11" s="17">
        <f>(100+F11)/100</f>
        <v>1.000521458154255</v>
      </c>
      <c r="I11" s="24">
        <f>1+($D$3-$D$2)/100</f>
        <v>1.0005786010109317</v>
      </c>
    </row>
    <row r="12" spans="1:9" x14ac:dyDescent="0.25">
      <c r="C12" s="13">
        <v>225</v>
      </c>
      <c r="D12" s="22">
        <v>6.22</v>
      </c>
      <c r="E12" s="23">
        <v>-0.26994546827670401</v>
      </c>
      <c r="F12" s="1">
        <f t="shared" si="0"/>
        <v>4.2145815425491229E-2</v>
      </c>
      <c r="H12" s="17">
        <f>(100+F12)/100</f>
        <v>1.0004214581542548</v>
      </c>
      <c r="I12" s="24">
        <f t="shared" ref="I12:I28" si="1">1+($D$3-$D$2)/100</f>
        <v>1.0005786010109317</v>
      </c>
    </row>
    <row r="13" spans="1:9" x14ac:dyDescent="0.25">
      <c r="C13" s="13">
        <v>295</v>
      </c>
      <c r="D13" s="22">
        <v>6.19</v>
      </c>
      <c r="E13" s="23">
        <v>-0.78529590924277259</v>
      </c>
      <c r="F13" s="1">
        <f t="shared" si="0"/>
        <v>1.2145815425491868E-2</v>
      </c>
      <c r="H13" s="17">
        <f t="shared" ref="H13:H26" si="2">(100+F13)/100</f>
        <v>1.000121458154255</v>
      </c>
      <c r="I13" s="24">
        <f t="shared" si="1"/>
        <v>1.0005786010109317</v>
      </c>
    </row>
    <row r="14" spans="1:9" x14ac:dyDescent="0.25">
      <c r="C14" s="13">
        <v>339</v>
      </c>
      <c r="D14" s="22">
        <v>6.29</v>
      </c>
      <c r="E14" s="23">
        <v>0.93253889397748657</v>
      </c>
      <c r="F14" s="1">
        <f t="shared" si="0"/>
        <v>0.11214581542549151</v>
      </c>
      <c r="H14" s="17">
        <f t="shared" si="2"/>
        <v>1.0011214581542549</v>
      </c>
      <c r="I14" s="24">
        <f t="shared" si="1"/>
        <v>1.0005786010109317</v>
      </c>
    </row>
    <row r="15" spans="1:9" x14ac:dyDescent="0.25">
      <c r="C15" s="13">
        <v>385</v>
      </c>
      <c r="D15" s="22">
        <v>6.26</v>
      </c>
      <c r="E15" s="23">
        <v>0.41718845301140267</v>
      </c>
      <c r="F15" s="1">
        <f t="shared" si="0"/>
        <v>8.2145815425491264E-2</v>
      </c>
      <c r="H15" s="17">
        <f t="shared" si="2"/>
        <v>1.0008214581542549</v>
      </c>
      <c r="I15" s="24">
        <f t="shared" si="1"/>
        <v>1.0005786010109317</v>
      </c>
    </row>
    <row r="16" spans="1:9" x14ac:dyDescent="0.25">
      <c r="C16" s="13">
        <v>428</v>
      </c>
      <c r="D16" s="22">
        <v>6.1</v>
      </c>
      <c r="E16" s="25">
        <v>-2.3313472321410242</v>
      </c>
      <c r="F16" s="1">
        <f t="shared" si="0"/>
        <v>-7.7854184574508878E-2</v>
      </c>
      <c r="H16" s="17">
        <f t="shared" si="2"/>
        <v>0.99922145815425489</v>
      </c>
      <c r="I16" s="24">
        <f t="shared" si="1"/>
        <v>1.0005786010109317</v>
      </c>
    </row>
    <row r="17" spans="3:9" x14ac:dyDescent="0.25">
      <c r="C17" s="13">
        <v>446</v>
      </c>
      <c r="D17" s="22">
        <v>6.23</v>
      </c>
      <c r="E17" s="23">
        <v>-9.8161987954665894E-2</v>
      </c>
      <c r="F17" s="1">
        <f t="shared" si="0"/>
        <v>5.2145815425491904E-2</v>
      </c>
      <c r="H17" s="17">
        <f t="shared" si="2"/>
        <v>1.000521458154255</v>
      </c>
      <c r="I17" s="24">
        <f t="shared" si="1"/>
        <v>1.0005786010109317</v>
      </c>
    </row>
    <row r="18" spans="3:9" x14ac:dyDescent="0.25">
      <c r="C18" s="13">
        <v>509</v>
      </c>
      <c r="D18" s="22">
        <v>6.19</v>
      </c>
      <c r="E18" s="23">
        <v>-0.78529590924277259</v>
      </c>
      <c r="F18" s="1">
        <f t="shared" si="0"/>
        <v>1.2145815425491868E-2</v>
      </c>
      <c r="H18" s="17">
        <f t="shared" si="2"/>
        <v>1.000121458154255</v>
      </c>
      <c r="I18" s="24">
        <f t="shared" si="1"/>
        <v>1.0005786010109317</v>
      </c>
    </row>
    <row r="19" spans="3:9" x14ac:dyDescent="0.25">
      <c r="C19" s="13">
        <v>512</v>
      </c>
      <c r="D19" s="22">
        <v>6.24</v>
      </c>
      <c r="E19" s="23">
        <v>7.3621492367356961E-2</v>
      </c>
      <c r="F19" s="1">
        <f t="shared" si="0"/>
        <v>6.2145815425491691E-2</v>
      </c>
      <c r="H19" s="17">
        <f t="shared" si="2"/>
        <v>1.000621458154255</v>
      </c>
      <c r="I19" s="24">
        <f t="shared" si="1"/>
        <v>1.0005786010109317</v>
      </c>
    </row>
    <row r="20" spans="3:9" x14ac:dyDescent="0.25">
      <c r="C20" s="13">
        <v>551</v>
      </c>
      <c r="D20" s="22">
        <v>6.39</v>
      </c>
      <c r="E20" s="25">
        <v>2.6503736971977458</v>
      </c>
      <c r="F20" s="1">
        <f t="shared" si="0"/>
        <v>0.21214581542549116</v>
      </c>
      <c r="H20" s="17">
        <f t="shared" si="2"/>
        <v>1.0021214581542548</v>
      </c>
      <c r="I20" s="24">
        <f t="shared" si="1"/>
        <v>1.0005786010109317</v>
      </c>
    </row>
    <row r="21" spans="3:9" x14ac:dyDescent="0.25">
      <c r="C21" s="13">
        <v>579</v>
      </c>
      <c r="D21" s="22">
        <v>6.26</v>
      </c>
      <c r="E21" s="23">
        <v>0.41718845301140267</v>
      </c>
      <c r="F21" s="1">
        <f t="shared" si="0"/>
        <v>8.2145815425491264E-2</v>
      </c>
      <c r="H21" s="17">
        <f t="shared" si="2"/>
        <v>1.0008214581542549</v>
      </c>
      <c r="I21" s="24">
        <f t="shared" si="1"/>
        <v>1.0005786010109317</v>
      </c>
    </row>
    <row r="22" spans="3:9" x14ac:dyDescent="0.25">
      <c r="C22" s="13">
        <v>591</v>
      </c>
      <c r="D22" s="22">
        <v>6.76</v>
      </c>
      <c r="E22" s="26">
        <v>9.0063624691127284</v>
      </c>
      <c r="F22" s="1">
        <f t="shared" si="0"/>
        <v>0.58214581542549126</v>
      </c>
      <c r="H22" s="17">
        <f t="shared" si="2"/>
        <v>1.0058214581542548</v>
      </c>
      <c r="I22" s="24">
        <f t="shared" si="1"/>
        <v>1.0005786010109317</v>
      </c>
    </row>
    <row r="23" spans="3:9" x14ac:dyDescent="0.25">
      <c r="C23" s="13">
        <v>644</v>
      </c>
      <c r="D23" s="22">
        <v>6.24</v>
      </c>
      <c r="E23" s="23">
        <v>7.3621492367356961E-2</v>
      </c>
      <c r="F23" s="1">
        <f t="shared" si="0"/>
        <v>6.2145815425491691E-2</v>
      </c>
      <c r="H23" s="17">
        <f t="shared" si="2"/>
        <v>1.000621458154255</v>
      </c>
      <c r="I23" s="24">
        <f t="shared" si="1"/>
        <v>1.0005786010109317</v>
      </c>
    </row>
    <row r="24" spans="3:9" x14ac:dyDescent="0.25">
      <c r="C24" s="13">
        <v>689</v>
      </c>
      <c r="D24" s="22">
        <v>6.28</v>
      </c>
      <c r="E24" s="23">
        <v>0.76075541365546362</v>
      </c>
      <c r="F24" s="1">
        <f t="shared" si="0"/>
        <v>0.10214581542549173</v>
      </c>
      <c r="H24" s="17">
        <f t="shared" si="2"/>
        <v>1.0010214581542549</v>
      </c>
      <c r="I24" s="24">
        <f t="shared" si="1"/>
        <v>1.0005786010109317</v>
      </c>
    </row>
    <row r="25" spans="3:9" x14ac:dyDescent="0.25">
      <c r="C25" s="16">
        <v>744</v>
      </c>
      <c r="D25" s="22">
        <v>6.26</v>
      </c>
      <c r="E25" s="23">
        <v>0.41718845301140267</v>
      </c>
      <c r="F25" s="1">
        <f t="shared" si="0"/>
        <v>8.2145815425491264E-2</v>
      </c>
      <c r="H25" s="17">
        <f t="shared" si="2"/>
        <v>1.0008214581542549</v>
      </c>
      <c r="I25" s="24">
        <f t="shared" si="1"/>
        <v>1.0005786010109317</v>
      </c>
    </row>
    <row r="26" spans="3:9" x14ac:dyDescent="0.25">
      <c r="C26" s="16">
        <v>807</v>
      </c>
      <c r="D26" s="22">
        <v>6.23</v>
      </c>
      <c r="E26" s="23">
        <v>-9.8161987954665894E-2</v>
      </c>
      <c r="F26" s="1">
        <f t="shared" si="0"/>
        <v>5.2145815425491904E-2</v>
      </c>
      <c r="H26" s="17">
        <f t="shared" si="2"/>
        <v>1.000521458154255</v>
      </c>
      <c r="I26" s="24">
        <f t="shared" si="1"/>
        <v>1.0005786010109317</v>
      </c>
    </row>
    <row r="27" spans="3:9" x14ac:dyDescent="0.25">
      <c r="C27" s="13">
        <v>904</v>
      </c>
      <c r="D27" s="12">
        <v>6.18</v>
      </c>
      <c r="E27" s="23">
        <v>-0.95707938956481076</v>
      </c>
      <c r="F27" s="1">
        <f t="shared" si="0"/>
        <v>2.1458154254911932E-3</v>
      </c>
      <c r="H27" s="17">
        <f t="shared" ref="H27:H28" si="3">(100+F27)/100</f>
        <v>1.000021458154255</v>
      </c>
      <c r="I27" s="24">
        <f t="shared" si="1"/>
        <v>1.0005786010109317</v>
      </c>
    </row>
    <row r="28" spans="3:9" x14ac:dyDescent="0.25">
      <c r="C28" s="27">
        <v>928</v>
      </c>
      <c r="D28" s="1">
        <v>5.77</v>
      </c>
      <c r="E28" s="26">
        <v>-8.0002020827679008</v>
      </c>
      <c r="F28" s="1">
        <f t="shared" si="0"/>
        <v>-0.40785418457450895</v>
      </c>
      <c r="H28" s="17">
        <f t="shared" si="3"/>
        <v>0.99592145815425492</v>
      </c>
      <c r="I28" s="24">
        <f t="shared" si="1"/>
        <v>1.0005786010109317</v>
      </c>
    </row>
    <row r="29" spans="3:9" x14ac:dyDescent="0.25">
      <c r="C29" s="28"/>
    </row>
    <row r="30" spans="3:9" x14ac:dyDescent="0.25">
      <c r="C30" s="28"/>
    </row>
  </sheetData>
  <sheetProtection algorithmName="SHA-512" hashValue="ae+BblKk4RevNlR0B3m375pBRe0Yf11I27dxJgVUvBhaQ+58dFF/uCtKS7ItZ1SK4h+qyvD+pBypELg6bECy3A==" saltValue="hidk3kJmHAq8CStv6SffRg==" spinCount="100000" sheet="1" objects="1" scenarios="1"/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6"/>
  <dimension ref="A1:I28"/>
  <sheetViews>
    <sheetView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25</v>
      </c>
      <c r="E1" s="3"/>
      <c r="F1" s="4"/>
    </row>
    <row r="2" spans="1:9" ht="18" x14ac:dyDescent="0.25">
      <c r="C2" s="5" t="s">
        <v>3</v>
      </c>
      <c r="D2" s="5">
        <v>66.517045716658203</v>
      </c>
      <c r="E2" s="1" t="s">
        <v>4</v>
      </c>
    </row>
    <row r="3" spans="1:9" ht="18" x14ac:dyDescent="0.25">
      <c r="C3" s="5" t="s">
        <v>21</v>
      </c>
      <c r="D3" s="5" t="s">
        <v>43</v>
      </c>
      <c r="E3" s="1" t="s">
        <v>4</v>
      </c>
      <c r="F3" s="7"/>
    </row>
    <row r="4" spans="1:9" ht="18" x14ac:dyDescent="0.25">
      <c r="C4" s="5" t="s">
        <v>22</v>
      </c>
      <c r="D4" s="5" t="s">
        <v>44</v>
      </c>
      <c r="E4" s="1" t="s">
        <v>4</v>
      </c>
      <c r="F4" s="7"/>
    </row>
    <row r="5" spans="1:9" x14ac:dyDescent="0.25">
      <c r="C5" s="5" t="s">
        <v>23</v>
      </c>
      <c r="D5" s="32">
        <f>(D4/D3)*100</f>
        <v>4.0002999850007495</v>
      </c>
      <c r="E5" s="1" t="s">
        <v>2</v>
      </c>
      <c r="F5" s="7"/>
    </row>
    <row r="6" spans="1:9" x14ac:dyDescent="0.25">
      <c r="C6" s="5" t="s">
        <v>6</v>
      </c>
      <c r="D6" s="9">
        <v>18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8</v>
      </c>
    </row>
    <row r="10" spans="1:9" x14ac:dyDescent="0.25">
      <c r="A10" s="11"/>
      <c r="D10" s="7"/>
      <c r="E10" s="7"/>
      <c r="F10" s="7"/>
      <c r="H10" s="12" t="s">
        <v>69</v>
      </c>
      <c r="I10" s="12" t="s">
        <v>70</v>
      </c>
    </row>
    <row r="11" spans="1:9" x14ac:dyDescent="0.25">
      <c r="C11" s="13">
        <v>223</v>
      </c>
      <c r="D11" s="14">
        <v>65.599999999999994</v>
      </c>
      <c r="E11" s="15">
        <v>-0.4</v>
      </c>
      <c r="F11" s="16">
        <f t="shared" ref="F11:F23" si="0">((D11-D$2)/D$2)*100</f>
        <v>-1.3786627273925183</v>
      </c>
      <c r="H11" s="17">
        <f t="shared" ref="H11:H23" si="1">(100+F11)/100</f>
        <v>0.98621337272607479</v>
      </c>
      <c r="I11" s="1">
        <f t="shared" ref="I11:I28" si="2">1+($D$3-$D$2)/$D$2</f>
        <v>1.0022994749946252</v>
      </c>
    </row>
    <row r="12" spans="1:9" x14ac:dyDescent="0.25">
      <c r="C12" s="13">
        <v>225</v>
      </c>
      <c r="D12" s="14">
        <v>65.8</v>
      </c>
      <c r="E12" s="15">
        <v>-0.33</v>
      </c>
      <c r="F12" s="16">
        <f t="shared" si="0"/>
        <v>-1.0779879186345642</v>
      </c>
      <c r="H12" s="17">
        <f t="shared" si="1"/>
        <v>0.9892201208136544</v>
      </c>
      <c r="I12" s="1">
        <f t="shared" si="2"/>
        <v>1.0022994749946252</v>
      </c>
    </row>
    <row r="13" spans="1:9" x14ac:dyDescent="0.25">
      <c r="C13" s="13">
        <v>295</v>
      </c>
      <c r="D13" s="14">
        <v>63</v>
      </c>
      <c r="E13" s="15">
        <v>-1.38</v>
      </c>
      <c r="F13" s="16">
        <f t="shared" si="0"/>
        <v>-5.2874352412458556</v>
      </c>
      <c r="H13" s="17">
        <f t="shared" si="1"/>
        <v>0.94712564758754136</v>
      </c>
      <c r="I13" s="1">
        <f t="shared" si="2"/>
        <v>1.0022994749946252</v>
      </c>
    </row>
    <row r="14" spans="1:9" x14ac:dyDescent="0.25">
      <c r="C14" s="13">
        <v>339</v>
      </c>
      <c r="D14" s="14">
        <v>67</v>
      </c>
      <c r="E14" s="15">
        <v>0.12</v>
      </c>
      <c r="F14" s="16">
        <f t="shared" si="0"/>
        <v>0.72606093391313797</v>
      </c>
      <c r="H14" s="17">
        <f t="shared" si="1"/>
        <v>1.0072606093391314</v>
      </c>
      <c r="I14" s="1">
        <f t="shared" si="2"/>
        <v>1.0022994749946252</v>
      </c>
    </row>
    <row r="15" spans="1:9" x14ac:dyDescent="0.25">
      <c r="A15" s="16"/>
      <c r="B15" s="16"/>
      <c r="C15" s="13">
        <v>385</v>
      </c>
      <c r="D15" s="14">
        <v>69.3</v>
      </c>
      <c r="E15" s="15">
        <v>0.99</v>
      </c>
      <c r="F15" s="16">
        <f t="shared" si="0"/>
        <v>4.1838212346295549</v>
      </c>
      <c r="H15" s="17">
        <f t="shared" si="1"/>
        <v>1.0418382123462957</v>
      </c>
      <c r="I15" s="1">
        <f t="shared" si="2"/>
        <v>1.0022994749946252</v>
      </c>
    </row>
    <row r="16" spans="1:9" x14ac:dyDescent="0.25">
      <c r="C16" s="13">
        <v>428</v>
      </c>
      <c r="D16" s="14">
        <v>65.5</v>
      </c>
      <c r="E16" s="15">
        <v>-0.44</v>
      </c>
      <c r="F16" s="16">
        <f t="shared" si="0"/>
        <v>-1.5290001317714845</v>
      </c>
      <c r="H16" s="17">
        <f t="shared" si="1"/>
        <v>0.98470999868228515</v>
      </c>
      <c r="I16" s="1">
        <f t="shared" si="2"/>
        <v>1.0022994749946252</v>
      </c>
    </row>
    <row r="17" spans="3:9" x14ac:dyDescent="0.25">
      <c r="C17" s="13">
        <v>446</v>
      </c>
      <c r="D17" s="14">
        <v>67.5</v>
      </c>
      <c r="E17" s="15">
        <v>0.31</v>
      </c>
      <c r="F17" s="16">
        <f t="shared" si="0"/>
        <v>1.4777479558080122</v>
      </c>
      <c r="H17" s="17">
        <f t="shared" si="1"/>
        <v>1.0147774795580802</v>
      </c>
      <c r="I17" s="1">
        <f t="shared" si="2"/>
        <v>1.0022994749946252</v>
      </c>
    </row>
    <row r="18" spans="3:9" x14ac:dyDescent="0.25">
      <c r="C18" s="13">
        <v>509</v>
      </c>
      <c r="D18" s="14">
        <v>67.3</v>
      </c>
      <c r="E18" s="15">
        <v>0.24</v>
      </c>
      <c r="F18" s="16">
        <f t="shared" si="0"/>
        <v>1.1770731470500582</v>
      </c>
      <c r="H18" s="17">
        <f t="shared" si="1"/>
        <v>1.0117707314705005</v>
      </c>
      <c r="I18" s="1">
        <f t="shared" si="2"/>
        <v>1.0022994749946252</v>
      </c>
    </row>
    <row r="19" spans="3:9" x14ac:dyDescent="0.25">
      <c r="C19" s="13">
        <v>512</v>
      </c>
      <c r="D19" s="14">
        <v>65.2</v>
      </c>
      <c r="E19" s="15">
        <v>-0.55000000000000004</v>
      </c>
      <c r="F19" s="16">
        <f t="shared" si="0"/>
        <v>-1.9800123449084046</v>
      </c>
      <c r="H19" s="17">
        <f t="shared" si="1"/>
        <v>0.980199876550916</v>
      </c>
      <c r="I19" s="1">
        <f t="shared" si="2"/>
        <v>1.0022994749946252</v>
      </c>
    </row>
    <row r="20" spans="3:9" x14ac:dyDescent="0.25">
      <c r="C20" s="13">
        <v>551</v>
      </c>
      <c r="D20" s="14">
        <v>70.7</v>
      </c>
      <c r="E20" s="15">
        <v>1.51</v>
      </c>
      <c r="F20" s="16">
        <f t="shared" si="0"/>
        <v>6.2885448959352104</v>
      </c>
      <c r="H20" s="17">
        <f t="shared" si="1"/>
        <v>1.0628854489593522</v>
      </c>
      <c r="I20" s="1">
        <f t="shared" si="2"/>
        <v>1.0022994749946252</v>
      </c>
    </row>
    <row r="21" spans="3:9" x14ac:dyDescent="0.25">
      <c r="C21" s="13">
        <v>579</v>
      </c>
      <c r="D21" s="14">
        <v>67.900000000000006</v>
      </c>
      <c r="E21" s="15">
        <v>0.46</v>
      </c>
      <c r="F21" s="16">
        <f t="shared" si="0"/>
        <v>2.0790975733239199</v>
      </c>
      <c r="H21" s="17">
        <f t="shared" si="1"/>
        <v>1.0207909757332392</v>
      </c>
      <c r="I21" s="1">
        <f t="shared" si="2"/>
        <v>1.0022994749946252</v>
      </c>
    </row>
    <row r="22" spans="3:9" x14ac:dyDescent="0.25">
      <c r="C22" s="13">
        <v>591</v>
      </c>
      <c r="D22" s="14">
        <v>62.1</v>
      </c>
      <c r="E22" s="15">
        <v>-1.71</v>
      </c>
      <c r="F22" s="16">
        <f t="shared" si="0"/>
        <v>-6.6404718806566274</v>
      </c>
      <c r="H22" s="17">
        <f t="shared" si="1"/>
        <v>0.93359528119343371</v>
      </c>
      <c r="I22" s="1">
        <f t="shared" si="2"/>
        <v>1.0022994749946252</v>
      </c>
    </row>
    <row r="23" spans="3:9" x14ac:dyDescent="0.25">
      <c r="C23" s="13">
        <v>644</v>
      </c>
      <c r="D23" s="14">
        <v>66</v>
      </c>
      <c r="E23" s="15">
        <v>-0.25</v>
      </c>
      <c r="F23" s="16">
        <f t="shared" si="0"/>
        <v>-0.7773131098766104</v>
      </c>
      <c r="H23" s="17">
        <f t="shared" si="1"/>
        <v>0.99222686890123379</v>
      </c>
      <c r="I23" s="1">
        <f t="shared" si="2"/>
        <v>1.0022994749946252</v>
      </c>
    </row>
    <row r="24" spans="3:9" x14ac:dyDescent="0.25">
      <c r="C24" s="13">
        <v>689</v>
      </c>
      <c r="D24" s="14">
        <v>65.599999999999994</v>
      </c>
      <c r="E24" s="15">
        <v>-0.4</v>
      </c>
      <c r="F24" s="16">
        <f t="shared" ref="F24" si="3">((D24-D$2)/D$2)*100</f>
        <v>-1.3786627273925183</v>
      </c>
      <c r="H24" s="17">
        <f t="shared" ref="H24" si="4">(100+F24)/100</f>
        <v>0.98621337272607479</v>
      </c>
      <c r="I24" s="1">
        <f t="shared" si="2"/>
        <v>1.0022994749946252</v>
      </c>
    </row>
    <row r="25" spans="3:9" x14ac:dyDescent="0.25">
      <c r="C25" s="16">
        <v>744</v>
      </c>
      <c r="D25" s="14">
        <v>71.400000000000006</v>
      </c>
      <c r="E25" s="15">
        <v>1.77</v>
      </c>
      <c r="F25" s="16">
        <f t="shared" ref="F25:F28" si="5">((D25-D$2)/D$2)*100</f>
        <v>7.3409067265880399</v>
      </c>
      <c r="H25" s="17">
        <f t="shared" ref="H25:H26" si="6">(100+F25)/100</f>
        <v>1.0734090672658805</v>
      </c>
      <c r="I25" s="1">
        <f t="shared" si="2"/>
        <v>1.0022994749946252</v>
      </c>
    </row>
    <row r="26" spans="3:9" x14ac:dyDescent="0.25">
      <c r="C26" s="16">
        <v>807</v>
      </c>
      <c r="D26" s="14">
        <v>67.2</v>
      </c>
      <c r="E26" s="15">
        <v>0.2</v>
      </c>
      <c r="F26" s="16">
        <f t="shared" si="5"/>
        <v>1.0267357426710919</v>
      </c>
      <c r="H26" s="17">
        <f t="shared" si="6"/>
        <v>1.0102673574267109</v>
      </c>
      <c r="I26" s="1">
        <f t="shared" si="2"/>
        <v>1.0022994749946252</v>
      </c>
    </row>
    <row r="27" spans="3:9" x14ac:dyDescent="0.25">
      <c r="C27" s="16">
        <v>904</v>
      </c>
      <c r="D27" s="12">
        <v>69.400000000000006</v>
      </c>
      <c r="E27" s="15">
        <v>1.02</v>
      </c>
      <c r="F27" s="16">
        <f t="shared" si="5"/>
        <v>4.3341586390085425</v>
      </c>
      <c r="H27" s="17">
        <f t="shared" ref="H27:H28" si="7">(100+F27)/100</f>
        <v>1.0433415863900855</v>
      </c>
      <c r="I27" s="1">
        <f t="shared" si="2"/>
        <v>1.0022994749946252</v>
      </c>
    </row>
    <row r="28" spans="3:9" x14ac:dyDescent="0.25">
      <c r="C28" s="16">
        <v>928</v>
      </c>
      <c r="D28" s="1">
        <v>63.8</v>
      </c>
      <c r="E28" s="15">
        <v>-1.08</v>
      </c>
      <c r="F28" s="16">
        <f t="shared" si="5"/>
        <v>-4.0847360062140607</v>
      </c>
      <c r="H28" s="17">
        <f t="shared" si="7"/>
        <v>0.95915263993785937</v>
      </c>
      <c r="I28" s="1">
        <f t="shared" si="2"/>
        <v>1.0022994749946252</v>
      </c>
    </row>
  </sheetData>
  <sheetProtection algorithmName="SHA-512" hashValue="hp2lw4e1HFCqqsA5PsgxCEfj9faI4ugoHyNh6d7/1RDi13EyXOxSmfcoYmkG7E2LTzmMStKyOB4MyNF/QOWPng==" saltValue="FnP119F2kpfhJpWwV45rqg==" spinCount="100000" sheet="1" objects="1" scenarios="1"/>
  <sortState ref="C11:F24">
    <sortCondition ref="C11:C24"/>
  </sortState>
  <pageMargins left="0.7" right="0.7" top="0.75" bottom="0.75" header="0.3" footer="0.3"/>
  <pageSetup paperSize="9" scale="56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5"/>
  <dimension ref="A1:I30"/>
  <sheetViews>
    <sheetView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.42578125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19</v>
      </c>
      <c r="E1" s="3"/>
      <c r="F1" s="4"/>
    </row>
    <row r="2" spans="1:9" x14ac:dyDescent="0.25">
      <c r="C2" s="5" t="s">
        <v>3</v>
      </c>
      <c r="D2" s="20">
        <v>13.241236928029194</v>
      </c>
      <c r="E2" s="1" t="s">
        <v>14</v>
      </c>
    </row>
    <row r="3" spans="1:9" x14ac:dyDescent="0.25">
      <c r="C3" s="5" t="s">
        <v>21</v>
      </c>
      <c r="D3" s="20">
        <v>13.251303155006859</v>
      </c>
      <c r="E3" s="1" t="s">
        <v>14</v>
      </c>
      <c r="F3" s="7"/>
    </row>
    <row r="4" spans="1:9" x14ac:dyDescent="0.25">
      <c r="C4" s="5" t="s">
        <v>22</v>
      </c>
      <c r="D4" s="20">
        <v>6.6823950150088074E-2</v>
      </c>
      <c r="E4" s="1" t="s">
        <v>14</v>
      </c>
      <c r="F4" s="7"/>
    </row>
    <row r="5" spans="1:9" x14ac:dyDescent="0.25">
      <c r="C5" s="5" t="s">
        <v>23</v>
      </c>
      <c r="D5" s="21">
        <f>(D4/D3)*100</f>
        <v>0.50428210243487925</v>
      </c>
      <c r="E5" s="1" t="s">
        <v>2</v>
      </c>
      <c r="F5" s="7"/>
    </row>
    <row r="6" spans="1:9" x14ac:dyDescent="0.25">
      <c r="C6" s="5" t="s">
        <v>6</v>
      </c>
      <c r="D6" s="20">
        <v>18</v>
      </c>
      <c r="E6" s="7"/>
      <c r="F6" s="7"/>
    </row>
    <row r="7" spans="1:9" x14ac:dyDescent="0.25">
      <c r="C7" s="7"/>
      <c r="D7" s="7"/>
      <c r="E7" s="7"/>
      <c r="F7" s="7"/>
      <c r="G7" s="20"/>
    </row>
    <row r="8" spans="1:9" x14ac:dyDescent="0.25">
      <c r="C8" s="7"/>
      <c r="D8" s="7"/>
      <c r="E8" s="7"/>
      <c r="F8" s="20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16</v>
      </c>
    </row>
    <row r="10" spans="1:9" x14ac:dyDescent="0.25">
      <c r="A10" s="11"/>
      <c r="D10" s="7"/>
      <c r="E10" s="7"/>
      <c r="F10" s="7"/>
      <c r="H10" s="12" t="s">
        <v>69</v>
      </c>
      <c r="I10" s="12" t="s">
        <v>70</v>
      </c>
    </row>
    <row r="11" spans="1:9" x14ac:dyDescent="0.25">
      <c r="C11" s="13">
        <v>223</v>
      </c>
      <c r="D11" s="22">
        <v>13.3</v>
      </c>
      <c r="E11" s="23">
        <v>0.72873340896142114</v>
      </c>
      <c r="F11" s="1">
        <f t="shared" ref="F11:F24" si="0">(D11-D$2)</f>
        <v>5.876307197080699E-2</v>
      </c>
      <c r="H11" s="17">
        <f>(100+F11)/100</f>
        <v>1.0005876307197079</v>
      </c>
      <c r="I11" s="24">
        <f>1+($D$3-$D$2)/100</f>
        <v>1.0001006622697766</v>
      </c>
    </row>
    <row r="12" spans="1:9" x14ac:dyDescent="0.25">
      <c r="C12" s="13">
        <v>225</v>
      </c>
      <c r="D12" s="22">
        <v>13.24</v>
      </c>
      <c r="E12" s="23">
        <v>-0.16914826168569216</v>
      </c>
      <c r="F12" s="1">
        <f t="shared" si="0"/>
        <v>-1.236928029193507E-3</v>
      </c>
      <c r="H12" s="17">
        <f>(100+F12)/100</f>
        <v>0.99998763071970809</v>
      </c>
      <c r="I12" s="24">
        <f t="shared" ref="I12:I28" si="1">1+($D$3-$D$2)/100</f>
        <v>1.0001006622697766</v>
      </c>
    </row>
    <row r="13" spans="1:9" x14ac:dyDescent="0.25">
      <c r="C13" s="13">
        <v>295</v>
      </c>
      <c r="D13" s="22">
        <v>13.24</v>
      </c>
      <c r="E13" s="23">
        <v>-0.16914826168569216</v>
      </c>
      <c r="F13" s="1">
        <f t="shared" si="0"/>
        <v>-1.236928029193507E-3</v>
      </c>
      <c r="H13" s="17">
        <f t="shared" ref="H13:H21" si="2">(100+F13)/100</f>
        <v>0.99998763071970809</v>
      </c>
      <c r="I13" s="24">
        <f t="shared" si="1"/>
        <v>1.0001006622697766</v>
      </c>
    </row>
    <row r="14" spans="1:9" x14ac:dyDescent="0.25">
      <c r="C14" s="13">
        <v>339</v>
      </c>
      <c r="D14" s="22">
        <v>13.3</v>
      </c>
      <c r="E14" s="23">
        <v>0.72873340896142114</v>
      </c>
      <c r="F14" s="1">
        <f t="shared" si="0"/>
        <v>5.876307197080699E-2</v>
      </c>
      <c r="H14" s="17">
        <f t="shared" si="2"/>
        <v>1.0005876307197079</v>
      </c>
      <c r="I14" s="24">
        <f t="shared" si="1"/>
        <v>1.0001006622697766</v>
      </c>
    </row>
    <row r="15" spans="1:9" x14ac:dyDescent="0.25">
      <c r="C15" s="13">
        <v>385</v>
      </c>
      <c r="D15" s="22">
        <v>13.31</v>
      </c>
      <c r="E15" s="23">
        <v>0.87838035406926895</v>
      </c>
      <c r="F15" s="1">
        <f t="shared" si="0"/>
        <v>6.8763071970806777E-2</v>
      </c>
      <c r="H15" s="17">
        <f t="shared" si="2"/>
        <v>1.0006876307197081</v>
      </c>
      <c r="I15" s="24">
        <f t="shared" si="1"/>
        <v>1.0001006622697766</v>
      </c>
    </row>
    <row r="16" spans="1:9" x14ac:dyDescent="0.25">
      <c r="C16" s="13">
        <v>428</v>
      </c>
      <c r="D16" s="22">
        <v>13.06</v>
      </c>
      <c r="E16" s="25">
        <v>-2.8627932736270054</v>
      </c>
      <c r="F16" s="1">
        <f t="shared" si="0"/>
        <v>-0.18123692802919322</v>
      </c>
      <c r="H16" s="17">
        <f t="shared" si="2"/>
        <v>0.99818763071970806</v>
      </c>
      <c r="I16" s="24">
        <f t="shared" si="1"/>
        <v>1.0001006622697766</v>
      </c>
    </row>
    <row r="17" spans="3:9" x14ac:dyDescent="0.25">
      <c r="C17" s="13">
        <v>446</v>
      </c>
      <c r="D17" s="22">
        <v>13.26</v>
      </c>
      <c r="E17" s="23">
        <v>0.13014562853000342</v>
      </c>
      <c r="F17" s="1">
        <f t="shared" si="0"/>
        <v>1.8763071970806067E-2</v>
      </c>
      <c r="H17" s="17">
        <f t="shared" si="2"/>
        <v>1.0001876307197082</v>
      </c>
      <c r="I17" s="24">
        <f t="shared" si="1"/>
        <v>1.0001006622697766</v>
      </c>
    </row>
    <row r="18" spans="3:9" x14ac:dyDescent="0.25">
      <c r="C18" s="13">
        <v>509</v>
      </c>
      <c r="D18" s="22">
        <v>13.19</v>
      </c>
      <c r="E18" s="23">
        <v>-0.9173829872249577</v>
      </c>
      <c r="F18" s="1">
        <f t="shared" si="0"/>
        <v>-5.1236928029194218E-2</v>
      </c>
      <c r="H18" s="17">
        <f t="shared" si="2"/>
        <v>0.99948763071970803</v>
      </c>
      <c r="I18" s="24">
        <f t="shared" si="1"/>
        <v>1.0001006622697766</v>
      </c>
    </row>
    <row r="19" spans="3:9" x14ac:dyDescent="0.25">
      <c r="C19" s="13">
        <v>512</v>
      </c>
      <c r="D19" s="22">
        <v>13.23</v>
      </c>
      <c r="E19" s="23">
        <v>-0.31879520679353995</v>
      </c>
      <c r="F19" s="1">
        <f t="shared" si="0"/>
        <v>-1.1236928029193294E-2</v>
      </c>
      <c r="H19" s="17">
        <f t="shared" si="2"/>
        <v>0.9998876307197081</v>
      </c>
      <c r="I19" s="24">
        <f t="shared" si="1"/>
        <v>1.0001006622697766</v>
      </c>
    </row>
    <row r="20" spans="3:9" x14ac:dyDescent="0.25">
      <c r="C20" s="13">
        <v>551</v>
      </c>
      <c r="D20" s="22">
        <v>13.38</v>
      </c>
      <c r="E20" s="23">
        <v>1.92590896982423</v>
      </c>
      <c r="F20" s="1">
        <f t="shared" si="0"/>
        <v>0.13876307197080706</v>
      </c>
      <c r="H20" s="17">
        <f t="shared" si="2"/>
        <v>1.001387630719708</v>
      </c>
      <c r="I20" s="24">
        <f t="shared" si="1"/>
        <v>1.0001006622697766</v>
      </c>
    </row>
    <row r="21" spans="3:9" x14ac:dyDescent="0.25">
      <c r="C21" s="13">
        <v>579</v>
      </c>
      <c r="D21" s="22">
        <v>13.24</v>
      </c>
      <c r="E21" s="23">
        <v>-0.16914826168569216</v>
      </c>
      <c r="F21" s="1">
        <f t="shared" si="0"/>
        <v>-1.236928029193507E-3</v>
      </c>
      <c r="H21" s="17">
        <f t="shared" si="2"/>
        <v>0.99998763071970809</v>
      </c>
      <c r="I21" s="24">
        <f t="shared" si="1"/>
        <v>1.0001006622697766</v>
      </c>
    </row>
    <row r="22" spans="3:9" x14ac:dyDescent="0.25">
      <c r="C22" s="13">
        <v>591</v>
      </c>
      <c r="D22" s="22">
        <v>13.47</v>
      </c>
      <c r="E22" s="26">
        <v>3.2727314757948869</v>
      </c>
      <c r="F22" s="1">
        <f t="shared" si="0"/>
        <v>0.22876307197080692</v>
      </c>
      <c r="H22" s="17">
        <f t="shared" ref="H22:H24" si="3">(100+F22)/100</f>
        <v>1.0022876307197079</v>
      </c>
      <c r="I22" s="24">
        <f t="shared" si="1"/>
        <v>1.0001006622697766</v>
      </c>
    </row>
    <row r="23" spans="3:9" x14ac:dyDescent="0.25">
      <c r="C23" s="13">
        <v>644</v>
      </c>
      <c r="D23" s="22">
        <v>13.23</v>
      </c>
      <c r="E23" s="23">
        <v>-0.31879520679353995</v>
      </c>
      <c r="F23" s="1">
        <f t="shared" si="0"/>
        <v>-1.1236928029193294E-2</v>
      </c>
      <c r="H23" s="17">
        <f t="shared" si="3"/>
        <v>0.9998876307197081</v>
      </c>
      <c r="I23" s="24">
        <f t="shared" si="1"/>
        <v>1.0001006622697766</v>
      </c>
    </row>
    <row r="24" spans="3:9" x14ac:dyDescent="0.25">
      <c r="C24" s="13">
        <v>689</v>
      </c>
      <c r="D24" s="22">
        <v>13.27</v>
      </c>
      <c r="E24" s="23">
        <v>0.27979257363785121</v>
      </c>
      <c r="F24" s="1">
        <f t="shared" si="0"/>
        <v>2.8763071970805854E-2</v>
      </c>
      <c r="H24" s="17">
        <f t="shared" si="3"/>
        <v>1.0002876307197079</v>
      </c>
      <c r="I24" s="24">
        <f t="shared" si="1"/>
        <v>1.0001006622697766</v>
      </c>
    </row>
    <row r="25" spans="3:9" x14ac:dyDescent="0.25">
      <c r="C25" s="16">
        <v>744</v>
      </c>
      <c r="D25" s="22">
        <v>13.29</v>
      </c>
      <c r="E25" s="23">
        <v>0.57908646385354678</v>
      </c>
      <c r="F25" s="1">
        <f t="shared" ref="F25" si="4">(D25-D$2)</f>
        <v>4.8763071970805427E-2</v>
      </c>
      <c r="H25" s="17">
        <f t="shared" ref="H25" si="5">(100+F25)/100</f>
        <v>1.0004876307197081</v>
      </c>
      <c r="I25" s="24">
        <f t="shared" si="1"/>
        <v>1.0001006622697766</v>
      </c>
    </row>
    <row r="26" spans="3:9" x14ac:dyDescent="0.25">
      <c r="C26" s="16">
        <v>807</v>
      </c>
      <c r="D26" s="22">
        <v>13.2</v>
      </c>
      <c r="E26" s="23">
        <v>-0.76773604211710988</v>
      </c>
      <c r="F26" s="1">
        <f t="shared" ref="F26:F28" si="6">(D26-D$2)</f>
        <v>-4.1236928029194431E-2</v>
      </c>
      <c r="H26" s="17">
        <f t="shared" ref="H26" si="7">(100+F26)/100</f>
        <v>0.99958763071970802</v>
      </c>
      <c r="I26" s="24">
        <f t="shared" si="1"/>
        <v>1.0001006622697766</v>
      </c>
    </row>
    <row r="27" spans="3:9" x14ac:dyDescent="0.25">
      <c r="C27" s="13">
        <v>904</v>
      </c>
      <c r="D27" s="12">
        <v>13.22</v>
      </c>
      <c r="E27" s="23">
        <v>-0.46844215190138772</v>
      </c>
      <c r="F27" s="1">
        <f t="shared" si="6"/>
        <v>-2.1236928029193081E-2</v>
      </c>
      <c r="H27" s="17">
        <f t="shared" ref="H27:H28" si="8">(100+F27)/100</f>
        <v>0.999787630719708</v>
      </c>
      <c r="I27" s="24">
        <f t="shared" si="1"/>
        <v>1.0001006622697766</v>
      </c>
    </row>
    <row r="28" spans="3:9" x14ac:dyDescent="0.25">
      <c r="C28" s="27">
        <v>928</v>
      </c>
      <c r="D28" s="1">
        <v>12.73</v>
      </c>
      <c r="E28" s="26">
        <v>-7.801142462186089</v>
      </c>
      <c r="F28" s="1">
        <f t="shared" si="6"/>
        <v>-0.51123692802919329</v>
      </c>
      <c r="H28" s="17">
        <f t="shared" si="8"/>
        <v>0.99488763071970809</v>
      </c>
      <c r="I28" s="24">
        <f t="shared" si="1"/>
        <v>1.0001006622697766</v>
      </c>
    </row>
    <row r="29" spans="3:9" x14ac:dyDescent="0.25">
      <c r="C29" s="28"/>
    </row>
    <row r="30" spans="3:9" x14ac:dyDescent="0.25">
      <c r="C30" s="28"/>
    </row>
  </sheetData>
  <sheetProtection algorithmName="SHA-512" hashValue="dY7z04uTajGurUgFuPgV7NNzcvpKpj2hbCXJHRsTIwPWBki9vzzC8UKC0/2ZOJvJy7hu1oBXnS0N3czthTxhJQ==" saltValue="PKAXDB5NL7ukoC759PhQQw==" spinCount="100000" sheet="1" objects="1" scenarios="1"/>
  <sortState ref="C11:F24">
    <sortCondition ref="C11:C24"/>
  </sortState>
  <pageMargins left="0.7" right="0.7" top="0.75" bottom="0.75" header="0.3" footer="0.3"/>
  <pageSetup paperSize="9" scale="56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/>
  <dimension ref="A1:I30"/>
  <sheetViews>
    <sheetView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.42578125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12</v>
      </c>
      <c r="E1" s="3"/>
      <c r="F1" s="4"/>
    </row>
    <row r="2" spans="1:9" x14ac:dyDescent="0.25">
      <c r="C2" s="5" t="s">
        <v>3</v>
      </c>
      <c r="D2" s="20">
        <v>7.2285451553874287</v>
      </c>
      <c r="E2" s="1" t="s">
        <v>14</v>
      </c>
    </row>
    <row r="3" spans="1:9" x14ac:dyDescent="0.25">
      <c r="C3" s="5" t="s">
        <v>21</v>
      </c>
      <c r="D3" s="20">
        <v>7.2257142857764416</v>
      </c>
      <c r="E3" s="1" t="s">
        <v>14</v>
      </c>
      <c r="F3" s="7"/>
    </row>
    <row r="4" spans="1:9" x14ac:dyDescent="0.25">
      <c r="C4" s="5" t="s">
        <v>22</v>
      </c>
      <c r="D4" s="20">
        <v>6.3262287849268448E-2</v>
      </c>
      <c r="E4" s="1" t="s">
        <v>14</v>
      </c>
      <c r="F4" s="7"/>
    </row>
    <row r="5" spans="1:9" x14ac:dyDescent="0.25">
      <c r="C5" s="5" t="s">
        <v>23</v>
      </c>
      <c r="D5" s="21">
        <f>(D4/D3)*100</f>
        <v>0.87551604377435721</v>
      </c>
      <c r="E5" s="1" t="s">
        <v>2</v>
      </c>
      <c r="F5" s="7"/>
    </row>
    <row r="6" spans="1:9" x14ac:dyDescent="0.25">
      <c r="C6" s="5" t="s">
        <v>6</v>
      </c>
      <c r="D6" s="9">
        <v>18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16</v>
      </c>
    </row>
    <row r="10" spans="1:9" x14ac:dyDescent="0.25">
      <c r="A10" s="11"/>
      <c r="D10" s="7"/>
      <c r="E10" s="7"/>
      <c r="F10" s="7"/>
      <c r="H10" s="12" t="s">
        <v>69</v>
      </c>
      <c r="I10" s="12" t="s">
        <v>70</v>
      </c>
    </row>
    <row r="11" spans="1:9" x14ac:dyDescent="0.25">
      <c r="C11" s="13">
        <v>223</v>
      </c>
      <c r="D11" s="22">
        <v>7.23</v>
      </c>
      <c r="E11" s="23">
        <v>6.7745166500619902E-2</v>
      </c>
      <c r="F11" s="1">
        <f t="shared" ref="F11:F24" si="0">(D11-D$2)</f>
        <v>1.4548446125717263E-3</v>
      </c>
      <c r="H11" s="17">
        <f>(100+F11)/100</f>
        <v>1.0000145484461256</v>
      </c>
      <c r="I11" s="24">
        <f>1+($D$3-$D$2)/100</f>
        <v>0.99997169130389008</v>
      </c>
    </row>
    <row r="12" spans="1:9" x14ac:dyDescent="0.25">
      <c r="C12" s="13">
        <v>225</v>
      </c>
      <c r="D12" s="22">
        <v>7.21</v>
      </c>
      <c r="E12" s="23">
        <v>-0.24839894842063232</v>
      </c>
      <c r="F12" s="1">
        <f t="shared" si="0"/>
        <v>-1.8545155387428736E-2</v>
      </c>
      <c r="H12" s="17">
        <f>(100+F12)/100</f>
        <v>0.99981454844612572</v>
      </c>
      <c r="I12" s="24">
        <f t="shared" ref="I12:I28" si="1">1+($D$3-$D$2)/100</f>
        <v>0.99997169130389008</v>
      </c>
    </row>
    <row r="13" spans="1:9" x14ac:dyDescent="0.25">
      <c r="C13" s="13">
        <v>295</v>
      </c>
      <c r="D13" s="22">
        <v>7.19</v>
      </c>
      <c r="E13" s="23">
        <v>-0.56454306334187054</v>
      </c>
      <c r="F13" s="1">
        <f t="shared" si="0"/>
        <v>-3.8545155387428309E-2</v>
      </c>
      <c r="H13" s="17">
        <f t="shared" ref="H13:H21" si="2">(100+F13)/100</f>
        <v>0.99961454844612574</v>
      </c>
      <c r="I13" s="24">
        <f t="shared" si="1"/>
        <v>0.99997169130389008</v>
      </c>
    </row>
    <row r="14" spans="1:9" x14ac:dyDescent="0.25">
      <c r="C14" s="13">
        <v>339</v>
      </c>
      <c r="D14" s="22">
        <v>7.29</v>
      </c>
      <c r="E14" s="23">
        <v>1.0161775112643485</v>
      </c>
      <c r="F14" s="1">
        <f t="shared" si="0"/>
        <v>6.1454844612571335E-2</v>
      </c>
      <c r="H14" s="17">
        <f t="shared" si="2"/>
        <v>1.0006145484461257</v>
      </c>
      <c r="I14" s="24">
        <f t="shared" si="1"/>
        <v>0.99997169130389008</v>
      </c>
    </row>
    <row r="15" spans="1:9" x14ac:dyDescent="0.25">
      <c r="C15" s="13">
        <v>385</v>
      </c>
      <c r="D15" s="22">
        <v>7.25</v>
      </c>
      <c r="E15" s="23">
        <v>0.38388928142185808</v>
      </c>
      <c r="F15" s="1">
        <f t="shared" si="0"/>
        <v>2.14548446125713E-2</v>
      </c>
      <c r="H15" s="17">
        <f t="shared" si="2"/>
        <v>1.0002145484461258</v>
      </c>
      <c r="I15" s="24">
        <f t="shared" si="1"/>
        <v>0.99997169130389008</v>
      </c>
    </row>
    <row r="16" spans="1:9" x14ac:dyDescent="0.25">
      <c r="C16" s="13">
        <v>428</v>
      </c>
      <c r="D16" s="22">
        <v>7.09</v>
      </c>
      <c r="E16" s="25">
        <v>-2.1452636379481036</v>
      </c>
      <c r="F16" s="1">
        <f t="shared" si="0"/>
        <v>-0.13854515538742884</v>
      </c>
      <c r="H16" s="17">
        <f t="shared" si="2"/>
        <v>0.99861454844612563</v>
      </c>
      <c r="I16" s="24">
        <f t="shared" si="1"/>
        <v>0.99997169130389008</v>
      </c>
    </row>
    <row r="17" spans="3:9" x14ac:dyDescent="0.25">
      <c r="C17" s="13">
        <v>446</v>
      </c>
      <c r="D17" s="22">
        <v>7.23</v>
      </c>
      <c r="E17" s="23">
        <v>6.7745166500619902E-2</v>
      </c>
      <c r="F17" s="1">
        <f t="shared" si="0"/>
        <v>1.4548446125717263E-3</v>
      </c>
      <c r="H17" s="17">
        <f t="shared" si="2"/>
        <v>1.0000145484461256</v>
      </c>
      <c r="I17" s="24">
        <f t="shared" si="1"/>
        <v>0.99997169130389008</v>
      </c>
    </row>
    <row r="18" spans="3:9" x14ac:dyDescent="0.25">
      <c r="C18" s="13">
        <v>509</v>
      </c>
      <c r="D18" s="22">
        <v>7.17</v>
      </c>
      <c r="E18" s="23">
        <v>-0.88068717826312271</v>
      </c>
      <c r="F18" s="1">
        <f t="shared" si="0"/>
        <v>-5.8545155387428771E-2</v>
      </c>
      <c r="H18" s="17">
        <f t="shared" si="2"/>
        <v>0.99941454844612565</v>
      </c>
      <c r="I18" s="24">
        <f t="shared" si="1"/>
        <v>0.99997169130389008</v>
      </c>
    </row>
    <row r="19" spans="3:9" x14ac:dyDescent="0.25">
      <c r="C19" s="13">
        <v>512</v>
      </c>
      <c r="D19" s="22">
        <v>7.23</v>
      </c>
      <c r="E19" s="23">
        <v>6.7745166500619902E-2</v>
      </c>
      <c r="F19" s="1">
        <f t="shared" si="0"/>
        <v>1.4548446125717263E-3</v>
      </c>
      <c r="H19" s="17">
        <f t="shared" si="2"/>
        <v>1.0000145484461256</v>
      </c>
      <c r="I19" s="24">
        <f t="shared" si="1"/>
        <v>0.99997169130389008</v>
      </c>
    </row>
    <row r="20" spans="3:9" x14ac:dyDescent="0.25">
      <c r="C20" s="13">
        <v>551</v>
      </c>
      <c r="D20" s="22">
        <v>7.37</v>
      </c>
      <c r="E20" s="25">
        <v>2.2807539709493292</v>
      </c>
      <c r="F20" s="1">
        <f t="shared" si="0"/>
        <v>0.14145484461257141</v>
      </c>
      <c r="H20" s="17">
        <f t="shared" si="2"/>
        <v>1.0014145484461257</v>
      </c>
      <c r="I20" s="24">
        <f t="shared" si="1"/>
        <v>0.99997169130389008</v>
      </c>
    </row>
    <row r="21" spans="3:9" x14ac:dyDescent="0.25">
      <c r="C21" s="13">
        <v>579</v>
      </c>
      <c r="D21" s="22">
        <v>7.23</v>
      </c>
      <c r="E21" s="23">
        <v>6.7745166500619902E-2</v>
      </c>
      <c r="F21" s="1">
        <f t="shared" si="0"/>
        <v>1.4548446125717263E-3</v>
      </c>
      <c r="H21" s="17">
        <f t="shared" si="2"/>
        <v>1.0000145484461256</v>
      </c>
      <c r="I21" s="24">
        <f t="shared" si="1"/>
        <v>0.99997169130389008</v>
      </c>
    </row>
    <row r="22" spans="3:9" x14ac:dyDescent="0.25">
      <c r="C22" s="13">
        <v>591</v>
      </c>
      <c r="D22" s="22">
        <v>7.72</v>
      </c>
      <c r="E22" s="26">
        <v>7.8132759820711097</v>
      </c>
      <c r="F22" s="1">
        <f t="shared" si="0"/>
        <v>0.49145484461257105</v>
      </c>
      <c r="H22" s="17">
        <f t="shared" ref="H22:H24" si="3">(100+F22)/100</f>
        <v>1.0049145484461257</v>
      </c>
      <c r="I22" s="24">
        <f t="shared" si="1"/>
        <v>0.99997169130389008</v>
      </c>
    </row>
    <row r="23" spans="3:9" x14ac:dyDescent="0.25">
      <c r="C23" s="13">
        <v>644</v>
      </c>
      <c r="D23" s="22">
        <v>7.22</v>
      </c>
      <c r="E23" s="23">
        <v>-9.0326890960013229E-2</v>
      </c>
      <c r="F23" s="1">
        <f t="shared" si="0"/>
        <v>-8.5451553874289488E-3</v>
      </c>
      <c r="H23" s="17">
        <f t="shared" si="3"/>
        <v>0.99991454844612582</v>
      </c>
      <c r="I23" s="24">
        <f t="shared" si="1"/>
        <v>0.99997169130389008</v>
      </c>
    </row>
    <row r="24" spans="3:9" x14ac:dyDescent="0.25">
      <c r="C24" s="13">
        <v>689</v>
      </c>
      <c r="D24" s="22">
        <v>7.27</v>
      </c>
      <c r="E24" s="23">
        <v>0.70003339634309625</v>
      </c>
      <c r="F24" s="1">
        <f t="shared" si="0"/>
        <v>4.1454844612570874E-2</v>
      </c>
      <c r="H24" s="17">
        <f t="shared" si="3"/>
        <v>1.0004145484461258</v>
      </c>
      <c r="I24" s="24">
        <f t="shared" si="1"/>
        <v>0.99997169130389008</v>
      </c>
    </row>
    <row r="25" spans="3:9" x14ac:dyDescent="0.25">
      <c r="C25" s="16">
        <v>744</v>
      </c>
      <c r="D25" s="22">
        <v>7.26</v>
      </c>
      <c r="E25" s="23">
        <v>0.54196133888247722</v>
      </c>
      <c r="F25" s="1">
        <f t="shared" ref="F25" si="4">(D25-D$2)</f>
        <v>3.1454844612571087E-2</v>
      </c>
      <c r="H25" s="17">
        <f t="shared" ref="H25" si="5">(100+F25)/100</f>
        <v>1.0003145484461258</v>
      </c>
      <c r="I25" s="24">
        <f t="shared" si="1"/>
        <v>0.99997169130389008</v>
      </c>
    </row>
    <row r="26" spans="3:9" x14ac:dyDescent="0.25">
      <c r="C26" s="16">
        <v>807</v>
      </c>
      <c r="D26" s="22">
        <v>7.22</v>
      </c>
      <c r="E26" s="23">
        <v>-9.0326890960013229E-2</v>
      </c>
      <c r="F26" s="1">
        <f t="shared" ref="F26:F28" si="6">(D26-D$2)</f>
        <v>-8.5451553874289488E-3</v>
      </c>
      <c r="H26" s="17">
        <f t="shared" ref="H26" si="7">(100+F26)/100</f>
        <v>0.99991454844612582</v>
      </c>
      <c r="I26" s="24">
        <f t="shared" si="1"/>
        <v>0.99997169130389008</v>
      </c>
    </row>
    <row r="27" spans="3:9" x14ac:dyDescent="0.25">
      <c r="C27" s="13">
        <v>904</v>
      </c>
      <c r="D27" s="12">
        <v>7.16</v>
      </c>
      <c r="E27" s="23">
        <v>-1.0387592357237418</v>
      </c>
      <c r="F27" s="1">
        <f t="shared" si="6"/>
        <v>-6.8545155387428558E-2</v>
      </c>
      <c r="H27" s="17">
        <f t="shared" ref="H27:H28" si="8">(100+F27)/100</f>
        <v>0.99931454844612577</v>
      </c>
      <c r="I27" s="24">
        <f t="shared" si="1"/>
        <v>0.99997169130389008</v>
      </c>
    </row>
    <row r="28" spans="3:9" x14ac:dyDescent="0.25">
      <c r="C28" s="27">
        <v>928</v>
      </c>
      <c r="D28" s="1">
        <v>6.76</v>
      </c>
      <c r="E28" s="26">
        <v>-7.3616415341486459</v>
      </c>
      <c r="F28" s="1">
        <f t="shared" si="6"/>
        <v>-0.46854515538742891</v>
      </c>
      <c r="H28" s="17">
        <f t="shared" si="8"/>
        <v>0.99531454844612566</v>
      </c>
      <c r="I28" s="24">
        <f t="shared" si="1"/>
        <v>0.99997169130389008</v>
      </c>
    </row>
    <row r="29" spans="3:9" x14ac:dyDescent="0.25">
      <c r="C29" s="28"/>
    </row>
    <row r="30" spans="3:9" x14ac:dyDescent="0.25">
      <c r="C30" s="28"/>
    </row>
  </sheetData>
  <sheetProtection algorithmName="SHA-512" hashValue="Qhc2tv4U/0SLgdKwULu3y2qEmUL1M7SkSWArMU3AklEYzT8nK1qisiqrINqZjaaaD5wwIvD7NKKalp33830VBw==" saltValue="gPZdTe7FqKQZJSeVb0/+2A==" spinCount="100000" sheet="1" objects="1" scenarios="1"/>
  <sortState ref="C11:F24">
    <sortCondition ref="C11:C24"/>
  </sortState>
  <pageMargins left="0.7" right="0.7" top="0.75" bottom="0.75" header="0.3" footer="0.3"/>
  <pageSetup paperSize="9" scale="56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/>
  <dimension ref="A1:I30"/>
  <sheetViews>
    <sheetView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.42578125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13</v>
      </c>
      <c r="E1" s="3"/>
      <c r="F1" s="4"/>
    </row>
    <row r="2" spans="1:9" x14ac:dyDescent="0.25">
      <c r="C2" s="5" t="s">
        <v>3</v>
      </c>
      <c r="D2" s="20">
        <v>16.327260146346774</v>
      </c>
      <c r="E2" s="1" t="s">
        <v>14</v>
      </c>
    </row>
    <row r="3" spans="1:9" x14ac:dyDescent="0.25">
      <c r="C3" s="5" t="s">
        <v>21</v>
      </c>
      <c r="D3" s="20">
        <v>16.360262159690187</v>
      </c>
      <c r="E3" s="1" t="s">
        <v>14</v>
      </c>
      <c r="F3" s="7"/>
    </row>
    <row r="4" spans="1:9" x14ac:dyDescent="0.25">
      <c r="C4" s="5" t="s">
        <v>22</v>
      </c>
      <c r="D4" s="20">
        <v>7.077006696386122E-2</v>
      </c>
      <c r="E4" s="1" t="s">
        <v>14</v>
      </c>
      <c r="F4" s="7"/>
    </row>
    <row r="5" spans="1:9" x14ac:dyDescent="0.25">
      <c r="C5" s="5" t="s">
        <v>23</v>
      </c>
      <c r="D5" s="21">
        <f>(D4/D3)*100</f>
        <v>0.43257293968204596</v>
      </c>
      <c r="E5" s="1" t="s">
        <v>2</v>
      </c>
      <c r="F5" s="7"/>
    </row>
    <row r="6" spans="1:9" x14ac:dyDescent="0.25">
      <c r="C6" s="5" t="s">
        <v>6</v>
      </c>
      <c r="D6" s="9">
        <v>18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16</v>
      </c>
    </row>
    <row r="10" spans="1:9" x14ac:dyDescent="0.25">
      <c r="A10" s="11"/>
      <c r="D10" s="7"/>
      <c r="E10" s="7"/>
      <c r="F10" s="7"/>
      <c r="H10" s="12" t="s">
        <v>69</v>
      </c>
      <c r="I10" s="12" t="s">
        <v>70</v>
      </c>
    </row>
    <row r="11" spans="1:9" x14ac:dyDescent="0.25">
      <c r="C11" s="13">
        <v>223</v>
      </c>
      <c r="D11" s="22">
        <v>16.46</v>
      </c>
      <c r="E11" s="23">
        <v>1.4093223955933956</v>
      </c>
      <c r="F11" s="1">
        <f t="shared" ref="F11:F24" si="0">(D11-D$2)</f>
        <v>0.13273985365322716</v>
      </c>
      <c r="H11" s="17">
        <f>(100+F11)/100</f>
        <v>1.0013273985365323</v>
      </c>
      <c r="I11" s="24">
        <f>1+($D$3-$D$2)/100</f>
        <v>1.0003300201334342</v>
      </c>
    </row>
    <row r="12" spans="1:9" x14ac:dyDescent="0.25">
      <c r="C12" s="13">
        <v>225</v>
      </c>
      <c r="D12" s="22">
        <v>16.36</v>
      </c>
      <c r="E12" s="23">
        <v>-3.7043866345551758E-3</v>
      </c>
      <c r="F12" s="1">
        <f t="shared" si="0"/>
        <v>3.2739853653225737E-2</v>
      </c>
      <c r="H12" s="17">
        <f>(100+F12)/100</f>
        <v>1.0003273985365322</v>
      </c>
      <c r="I12" s="24">
        <f t="shared" ref="I12:I28" si="1">1+($D$3-$D$2)/100</f>
        <v>1.0003300201334342</v>
      </c>
    </row>
    <row r="13" spans="1:9" x14ac:dyDescent="0.25">
      <c r="C13" s="13">
        <v>295</v>
      </c>
      <c r="D13" s="22">
        <v>16.36</v>
      </c>
      <c r="E13" s="23">
        <v>-3.7043866345551758E-3</v>
      </c>
      <c r="F13" s="1">
        <f t="shared" si="0"/>
        <v>3.2739853653225737E-2</v>
      </c>
      <c r="H13" s="17">
        <f t="shared" ref="H13:H21" si="2">(100+F13)/100</f>
        <v>1.0003273985365322</v>
      </c>
      <c r="I13" s="24">
        <f t="shared" si="1"/>
        <v>1.0003300201334342</v>
      </c>
    </row>
    <row r="14" spans="1:9" x14ac:dyDescent="0.25">
      <c r="C14" s="13">
        <v>339</v>
      </c>
      <c r="D14" s="22">
        <v>16.420000000000002</v>
      </c>
      <c r="E14" s="23">
        <v>0.84411168270223536</v>
      </c>
      <c r="F14" s="1">
        <f t="shared" si="0"/>
        <v>9.273985365322801E-2</v>
      </c>
      <c r="H14" s="17">
        <f t="shared" si="2"/>
        <v>1.0009273985365323</v>
      </c>
      <c r="I14" s="24">
        <f t="shared" si="1"/>
        <v>1.0003300201334342</v>
      </c>
    </row>
    <row r="15" spans="1:9" x14ac:dyDescent="0.25">
      <c r="C15" s="13">
        <v>385</v>
      </c>
      <c r="D15" s="22">
        <v>16.39</v>
      </c>
      <c r="E15" s="23">
        <v>0.42020364803384008</v>
      </c>
      <c r="F15" s="1">
        <f t="shared" si="0"/>
        <v>6.2739853653226874E-2</v>
      </c>
      <c r="H15" s="17">
        <f t="shared" si="2"/>
        <v>1.0006273985365324</v>
      </c>
      <c r="I15" s="24">
        <f t="shared" si="1"/>
        <v>1.0003300201334342</v>
      </c>
    </row>
    <row r="16" spans="1:9" x14ac:dyDescent="0.25">
      <c r="C16" s="13">
        <v>428</v>
      </c>
      <c r="D16" s="22">
        <v>16.149999999999999</v>
      </c>
      <c r="E16" s="25">
        <v>-2.9710606293132216</v>
      </c>
      <c r="F16" s="1">
        <f t="shared" si="0"/>
        <v>-0.17726014634677512</v>
      </c>
      <c r="H16" s="17">
        <f t="shared" si="2"/>
        <v>0.9982273985365322</v>
      </c>
      <c r="I16" s="24">
        <f t="shared" si="1"/>
        <v>1.0003300201334342</v>
      </c>
    </row>
    <row r="17" spans="3:9" x14ac:dyDescent="0.25">
      <c r="C17" s="13">
        <v>446</v>
      </c>
      <c r="D17" s="22">
        <v>16.37</v>
      </c>
      <c r="E17" s="23">
        <v>0.13759829158825998</v>
      </c>
      <c r="F17" s="1">
        <f t="shared" si="0"/>
        <v>4.27398536532273E-2</v>
      </c>
      <c r="H17" s="17">
        <f t="shared" si="2"/>
        <v>1.0004273985365324</v>
      </c>
      <c r="I17" s="24">
        <f t="shared" si="1"/>
        <v>1.0003300201334342</v>
      </c>
    </row>
    <row r="18" spans="3:9" x14ac:dyDescent="0.25">
      <c r="C18" s="13">
        <v>509</v>
      </c>
      <c r="D18" s="22">
        <v>16.29</v>
      </c>
      <c r="E18" s="23">
        <v>-0.99282313419411072</v>
      </c>
      <c r="F18" s="1">
        <f t="shared" si="0"/>
        <v>-3.7260146346774548E-2</v>
      </c>
      <c r="H18" s="17">
        <f t="shared" si="2"/>
        <v>0.99962739853653237</v>
      </c>
      <c r="I18" s="24">
        <f t="shared" si="1"/>
        <v>1.0003300201334342</v>
      </c>
    </row>
    <row r="19" spans="3:9" x14ac:dyDescent="0.25">
      <c r="C19" s="13">
        <v>512</v>
      </c>
      <c r="D19" s="22">
        <v>16.34</v>
      </c>
      <c r="E19" s="23">
        <v>-0.28630974308013529</v>
      </c>
      <c r="F19" s="1">
        <f t="shared" si="0"/>
        <v>1.2739853653226163E-2</v>
      </c>
      <c r="H19" s="17">
        <f t="shared" si="2"/>
        <v>1.0001273985365322</v>
      </c>
      <c r="I19" s="24">
        <f t="shared" si="1"/>
        <v>1.0003300201334342</v>
      </c>
    </row>
    <row r="20" spans="3:9" x14ac:dyDescent="0.25">
      <c r="C20" s="13">
        <v>551</v>
      </c>
      <c r="D20" s="22">
        <v>16.64</v>
      </c>
      <c r="E20" s="26">
        <v>3.9527706036036667</v>
      </c>
      <c r="F20" s="1">
        <f t="shared" si="0"/>
        <v>0.31273985365322687</v>
      </c>
      <c r="H20" s="17">
        <f t="shared" si="2"/>
        <v>1.0031273985365323</v>
      </c>
      <c r="I20" s="24">
        <f t="shared" si="1"/>
        <v>1.0003300201334342</v>
      </c>
    </row>
    <row r="21" spans="3:9" x14ac:dyDescent="0.25">
      <c r="C21" s="13">
        <v>579</v>
      </c>
      <c r="D21" s="22">
        <v>16.32</v>
      </c>
      <c r="E21" s="23">
        <v>-0.5689150995257154</v>
      </c>
      <c r="F21" s="1">
        <f t="shared" si="0"/>
        <v>-7.2601463467734106E-3</v>
      </c>
      <c r="H21" s="17">
        <f t="shared" si="2"/>
        <v>0.99992739853653234</v>
      </c>
      <c r="I21" s="24">
        <f t="shared" si="1"/>
        <v>1.0003300201334342</v>
      </c>
    </row>
    <row r="22" spans="3:9" x14ac:dyDescent="0.25">
      <c r="C22" s="13">
        <v>591</v>
      </c>
      <c r="D22" s="22">
        <v>16.41</v>
      </c>
      <c r="E22" s="23">
        <v>0.70280900447942019</v>
      </c>
      <c r="F22" s="1">
        <f t="shared" si="0"/>
        <v>8.2739853653226447E-2</v>
      </c>
      <c r="H22" s="17">
        <f t="shared" ref="H22:H24" si="3">(100+F22)/100</f>
        <v>1.0008273985365321</v>
      </c>
      <c r="I22" s="24">
        <f t="shared" si="1"/>
        <v>1.0003300201334342</v>
      </c>
    </row>
    <row r="23" spans="3:9" x14ac:dyDescent="0.25">
      <c r="C23" s="13">
        <v>644</v>
      </c>
      <c r="D23" s="22">
        <v>16.329999999999998</v>
      </c>
      <c r="E23" s="23">
        <v>-0.42761242130295046</v>
      </c>
      <c r="F23" s="1">
        <f t="shared" si="0"/>
        <v>2.7398536532245998E-3</v>
      </c>
      <c r="H23" s="17">
        <f t="shared" si="3"/>
        <v>1.0000273985365322</v>
      </c>
      <c r="I23" s="24">
        <f t="shared" si="1"/>
        <v>1.0003300201334342</v>
      </c>
    </row>
    <row r="24" spans="3:9" x14ac:dyDescent="0.25">
      <c r="C24" s="13">
        <v>689</v>
      </c>
      <c r="D24" s="22">
        <v>16.37</v>
      </c>
      <c r="E24" s="23">
        <v>0.13759829158825998</v>
      </c>
      <c r="F24" s="1">
        <f t="shared" si="0"/>
        <v>4.27398536532273E-2</v>
      </c>
      <c r="H24" s="17">
        <f t="shared" si="3"/>
        <v>1.0004273985365324</v>
      </c>
      <c r="I24" s="24">
        <f t="shared" si="1"/>
        <v>1.0003300201334342</v>
      </c>
    </row>
    <row r="25" spans="3:9" x14ac:dyDescent="0.25">
      <c r="C25" s="16">
        <v>744</v>
      </c>
      <c r="D25" s="22">
        <v>16.43</v>
      </c>
      <c r="E25" s="23">
        <v>0.98541436092500034</v>
      </c>
      <c r="F25" s="1">
        <f t="shared" ref="F25" si="4">(D25-D$2)</f>
        <v>0.10273985365322602</v>
      </c>
      <c r="H25" s="17">
        <f t="shared" ref="H25" si="5">(100+F25)/100</f>
        <v>1.0010273985365321</v>
      </c>
      <c r="I25" s="24">
        <f t="shared" si="1"/>
        <v>1.0003300201334342</v>
      </c>
    </row>
    <row r="26" spans="3:9" x14ac:dyDescent="0.25">
      <c r="C26" s="16">
        <v>807</v>
      </c>
      <c r="D26" s="22">
        <v>16.309999999999999</v>
      </c>
      <c r="E26" s="23">
        <v>-0.71021777774853057</v>
      </c>
      <c r="F26" s="1">
        <f t="shared" ref="F26:F28" si="6">(D26-D$2)</f>
        <v>-1.7260146346774974E-2</v>
      </c>
      <c r="H26" s="17">
        <f t="shared" ref="H26" si="7">(100+F26)/100</f>
        <v>0.99982739853653224</v>
      </c>
      <c r="I26" s="24">
        <f t="shared" si="1"/>
        <v>1.0003300201334342</v>
      </c>
    </row>
    <row r="27" spans="3:9" x14ac:dyDescent="0.25">
      <c r="C27" s="13">
        <v>904</v>
      </c>
      <c r="D27" s="12">
        <v>16.350000000000001</v>
      </c>
      <c r="E27" s="23">
        <v>-0.14500706485732012</v>
      </c>
      <c r="F27" s="1">
        <f t="shared" si="6"/>
        <v>2.2739853653227726E-2</v>
      </c>
      <c r="H27" s="17">
        <f t="shared" ref="H27:H28" si="8">(100+F27)/100</f>
        <v>1.0002273985365324</v>
      </c>
      <c r="I27" s="24">
        <f t="shared" si="1"/>
        <v>1.0003300201334342</v>
      </c>
    </row>
    <row r="28" spans="3:9" x14ac:dyDescent="0.25">
      <c r="C28" s="27">
        <v>928</v>
      </c>
      <c r="D28" s="1">
        <v>15.81</v>
      </c>
      <c r="E28" s="26">
        <v>-7.7753516888881586</v>
      </c>
      <c r="F28" s="1">
        <f t="shared" si="6"/>
        <v>-0.5172601463467732</v>
      </c>
      <c r="H28" s="17">
        <f t="shared" si="8"/>
        <v>0.99482739853653224</v>
      </c>
      <c r="I28" s="24">
        <f t="shared" si="1"/>
        <v>1.0003300201334342</v>
      </c>
    </row>
    <row r="29" spans="3:9" x14ac:dyDescent="0.25">
      <c r="C29" s="28"/>
    </row>
    <row r="30" spans="3:9" x14ac:dyDescent="0.25">
      <c r="C30" s="28"/>
    </row>
  </sheetData>
  <sheetProtection algorithmName="SHA-512" hashValue="bYdo3cVDPnDCrV315npWkjcy8zzEIDhpFnqV6Sb2n6xedmlfzboPnugFXfjqi2ntHHYpix9Pwa+Fhtp0MpOY0A==" saltValue="BFx0scTgV/Hn3c2erklSWg==" spinCount="100000" sheet="1" objects="1" scenarios="1"/>
  <sortState ref="C11:F24">
    <sortCondition ref="C11"/>
  </sortState>
  <pageMargins left="0.7" right="0.7" top="0.75" bottom="0.75" header="0.3" footer="0.3"/>
  <pageSetup paperSize="9" scale="56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E0E4A-7F45-42EE-88A4-29DBD85C2624}">
  <sheetPr codeName="Sheet21"/>
  <dimension ref="A1:I30"/>
  <sheetViews>
    <sheetView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.42578125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39</v>
      </c>
      <c r="E1" s="3"/>
      <c r="F1" s="4"/>
    </row>
    <row r="2" spans="1:9" x14ac:dyDescent="0.25">
      <c r="C2" s="5" t="s">
        <v>3</v>
      </c>
      <c r="D2" s="20">
        <v>16.465718793246658</v>
      </c>
      <c r="E2" s="1" t="s">
        <v>14</v>
      </c>
    </row>
    <row r="3" spans="1:9" x14ac:dyDescent="0.25">
      <c r="C3" s="5" t="s">
        <v>21</v>
      </c>
      <c r="D3" s="20">
        <v>16.504448547262811</v>
      </c>
      <c r="E3" s="1" t="s">
        <v>14</v>
      </c>
      <c r="F3" s="7"/>
    </row>
    <row r="4" spans="1:9" x14ac:dyDescent="0.25">
      <c r="C4" s="5" t="s">
        <v>22</v>
      </c>
      <c r="D4" s="20">
        <v>7.5340589457731824E-2</v>
      </c>
      <c r="E4" s="1" t="s">
        <v>14</v>
      </c>
      <c r="F4" s="7"/>
    </row>
    <row r="5" spans="1:9" x14ac:dyDescent="0.25">
      <c r="C5" s="5" t="s">
        <v>23</v>
      </c>
      <c r="D5" s="21">
        <f>(D4/D3)*100</f>
        <v>0.45648656022637435</v>
      </c>
      <c r="E5" s="1" t="s">
        <v>2</v>
      </c>
      <c r="F5" s="7"/>
    </row>
    <row r="6" spans="1:9" x14ac:dyDescent="0.25">
      <c r="C6" s="5" t="s">
        <v>6</v>
      </c>
      <c r="D6" s="5">
        <v>18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16</v>
      </c>
    </row>
    <row r="10" spans="1:9" x14ac:dyDescent="0.25">
      <c r="A10" s="11"/>
      <c r="D10" s="7"/>
      <c r="E10" s="7"/>
      <c r="F10" s="7"/>
      <c r="H10" s="12" t="s">
        <v>69</v>
      </c>
      <c r="I10" s="12" t="s">
        <v>70</v>
      </c>
    </row>
    <row r="11" spans="1:9" x14ac:dyDescent="0.25">
      <c r="C11" s="13">
        <v>223</v>
      </c>
      <c r="D11" s="22">
        <v>16.600000000000001</v>
      </c>
      <c r="E11" s="23">
        <v>1.2682599568828352</v>
      </c>
      <c r="F11" s="1">
        <f t="shared" ref="F11:F28" si="0">(D11-D$2)</f>
        <v>0.13428120675334299</v>
      </c>
      <c r="H11" s="17">
        <f>(100+F11)/100</f>
        <v>1.0013428120675334</v>
      </c>
      <c r="I11" s="24">
        <f>1+($D$3-$D$2)/100</f>
        <v>1.0003872975401615</v>
      </c>
    </row>
    <row r="12" spans="1:9" x14ac:dyDescent="0.25">
      <c r="C12" s="13">
        <v>225</v>
      </c>
      <c r="D12" s="22">
        <v>16.5</v>
      </c>
      <c r="E12" s="23">
        <v>-5.9045825030435088E-2</v>
      </c>
      <c r="F12" s="1">
        <f t="shared" si="0"/>
        <v>3.4281206753341564E-2</v>
      </c>
      <c r="H12" s="17">
        <f>(100+F12)/100</f>
        <v>1.0003428120675335</v>
      </c>
      <c r="I12" s="24">
        <f t="shared" ref="I12:I28" si="1">1+($D$3-$D$2)/100</f>
        <v>1.0003872975401615</v>
      </c>
    </row>
    <row r="13" spans="1:9" x14ac:dyDescent="0.25">
      <c r="C13" s="13">
        <v>295</v>
      </c>
      <c r="D13" s="22">
        <v>16.5</v>
      </c>
      <c r="E13" s="23">
        <v>-5.9045825030435088E-2</v>
      </c>
      <c r="F13" s="1">
        <f t="shared" si="0"/>
        <v>3.4281206753341564E-2</v>
      </c>
      <c r="H13" s="17">
        <f t="shared" ref="H13:H26" si="2">(100+F13)/100</f>
        <v>1.0003428120675335</v>
      </c>
      <c r="I13" s="24">
        <f t="shared" si="1"/>
        <v>1.0003872975401615</v>
      </c>
    </row>
    <row r="14" spans="1:9" x14ac:dyDescent="0.25">
      <c r="C14" s="13">
        <v>339</v>
      </c>
      <c r="D14" s="22">
        <v>16.57</v>
      </c>
      <c r="E14" s="23">
        <v>0.87006822230884462</v>
      </c>
      <c r="F14" s="1">
        <f t="shared" si="0"/>
        <v>0.10428120675334185</v>
      </c>
      <c r="H14" s="17">
        <f t="shared" si="2"/>
        <v>1.0010428120675334</v>
      </c>
      <c r="I14" s="24">
        <f t="shared" si="1"/>
        <v>1.0003872975401615</v>
      </c>
    </row>
    <row r="15" spans="1:9" x14ac:dyDescent="0.25">
      <c r="C15" s="13">
        <v>385</v>
      </c>
      <c r="D15" s="22">
        <v>16.55</v>
      </c>
      <c r="E15" s="23">
        <v>0.60460706592620006</v>
      </c>
      <c r="F15" s="1">
        <f t="shared" si="0"/>
        <v>8.4281206753342275E-2</v>
      </c>
      <c r="H15" s="17">
        <f t="shared" si="2"/>
        <v>1.0008428120675334</v>
      </c>
      <c r="I15" s="24">
        <f t="shared" si="1"/>
        <v>1.0003872975401615</v>
      </c>
    </row>
    <row r="16" spans="1:9" x14ac:dyDescent="0.25">
      <c r="C16" s="13">
        <v>428</v>
      </c>
      <c r="D16" s="22">
        <v>16.3</v>
      </c>
      <c r="E16" s="25">
        <v>-2.7136573888569284</v>
      </c>
      <c r="F16" s="1">
        <f t="shared" si="0"/>
        <v>-0.16571879324665773</v>
      </c>
      <c r="H16" s="17">
        <f t="shared" si="2"/>
        <v>0.9983428120675335</v>
      </c>
      <c r="I16" s="24">
        <f t="shared" si="1"/>
        <v>1.0003872975401615</v>
      </c>
    </row>
    <row r="17" spans="3:9" x14ac:dyDescent="0.25">
      <c r="C17" s="13">
        <v>446</v>
      </c>
      <c r="D17" s="22">
        <v>16.52</v>
      </c>
      <c r="E17" s="23">
        <v>0.20641533135220952</v>
      </c>
      <c r="F17" s="1">
        <f t="shared" si="0"/>
        <v>5.4281206753341138E-2</v>
      </c>
      <c r="H17" s="17">
        <f t="shared" si="2"/>
        <v>1.0005428120675335</v>
      </c>
      <c r="I17" s="24">
        <f t="shared" si="1"/>
        <v>1.0003872975401615</v>
      </c>
    </row>
    <row r="18" spans="3:9" x14ac:dyDescent="0.25">
      <c r="C18" s="13">
        <v>509</v>
      </c>
      <c r="D18" s="22">
        <v>16.43</v>
      </c>
      <c r="E18" s="23">
        <v>-0.98815987236971481</v>
      </c>
      <c r="F18" s="1">
        <f t="shared" si="0"/>
        <v>-3.571879324665872E-2</v>
      </c>
      <c r="H18" s="17">
        <f t="shared" si="2"/>
        <v>0.99964281206753336</v>
      </c>
      <c r="I18" s="24">
        <f t="shared" si="1"/>
        <v>1.0003872975401615</v>
      </c>
    </row>
    <row r="19" spans="3:9" x14ac:dyDescent="0.25">
      <c r="C19" s="13">
        <v>512</v>
      </c>
      <c r="D19" s="22">
        <v>16.5</v>
      </c>
      <c r="E19" s="23">
        <v>-5.9045825030435088E-2</v>
      </c>
      <c r="F19" s="1">
        <f t="shared" si="0"/>
        <v>3.4281206753341564E-2</v>
      </c>
      <c r="H19" s="17">
        <f t="shared" si="2"/>
        <v>1.0003428120675335</v>
      </c>
      <c r="I19" s="24">
        <f t="shared" si="1"/>
        <v>1.0003872975401615</v>
      </c>
    </row>
    <row r="20" spans="3:9" x14ac:dyDescent="0.25">
      <c r="C20" s="13">
        <v>551</v>
      </c>
      <c r="D20" s="22">
        <v>16.79</v>
      </c>
      <c r="E20" s="26">
        <v>3.7901409425179824</v>
      </c>
      <c r="F20" s="1">
        <f t="shared" si="0"/>
        <v>0.32428120675334071</v>
      </c>
      <c r="H20" s="17">
        <f t="shared" si="2"/>
        <v>1.0032428120675334</v>
      </c>
      <c r="I20" s="24">
        <f t="shared" si="1"/>
        <v>1.0003872975401615</v>
      </c>
    </row>
    <row r="21" spans="3:9" x14ac:dyDescent="0.25">
      <c r="C21" s="13">
        <v>579</v>
      </c>
      <c r="D21" s="22">
        <v>16.45</v>
      </c>
      <c r="E21" s="23">
        <v>-0.72269871598707014</v>
      </c>
      <c r="F21" s="1">
        <f t="shared" si="0"/>
        <v>-1.5718793246659146E-2</v>
      </c>
      <c r="H21" s="17">
        <f t="shared" si="2"/>
        <v>0.99984281206753334</v>
      </c>
      <c r="I21" s="24">
        <f t="shared" si="1"/>
        <v>1.0003872975401615</v>
      </c>
    </row>
    <row r="22" spans="3:9" x14ac:dyDescent="0.25">
      <c r="C22" s="13">
        <v>591</v>
      </c>
      <c r="D22" s="22">
        <v>16.55</v>
      </c>
      <c r="E22" s="23">
        <v>0.60460706592620006</v>
      </c>
      <c r="F22" s="1">
        <f t="shared" si="0"/>
        <v>8.4281206753342275E-2</v>
      </c>
      <c r="H22" s="17">
        <f t="shared" si="2"/>
        <v>1.0008428120675334</v>
      </c>
      <c r="I22" s="24">
        <f t="shared" si="1"/>
        <v>1.0003872975401615</v>
      </c>
    </row>
    <row r="23" spans="3:9" x14ac:dyDescent="0.25">
      <c r="C23" s="13">
        <v>644</v>
      </c>
      <c r="D23" s="22">
        <v>16.47</v>
      </c>
      <c r="E23" s="23">
        <v>-0.45723755960442558</v>
      </c>
      <c r="F23" s="1">
        <f t="shared" si="0"/>
        <v>4.2812067533404274E-3</v>
      </c>
      <c r="H23" s="17">
        <f t="shared" si="2"/>
        <v>1.0000428120675335</v>
      </c>
      <c r="I23" s="24">
        <f t="shared" si="1"/>
        <v>1.0003872975401615</v>
      </c>
    </row>
    <row r="24" spans="3:9" x14ac:dyDescent="0.25">
      <c r="C24" s="13">
        <v>689</v>
      </c>
      <c r="D24" s="22">
        <v>16.52</v>
      </c>
      <c r="E24" s="23">
        <v>0.20641533135220952</v>
      </c>
      <c r="F24" s="1">
        <f t="shared" si="0"/>
        <v>5.4281206753341138E-2</v>
      </c>
      <c r="H24" s="17">
        <f t="shared" si="2"/>
        <v>1.0005428120675335</v>
      </c>
      <c r="I24" s="24">
        <f t="shared" si="1"/>
        <v>1.0003872975401615</v>
      </c>
    </row>
    <row r="25" spans="3:9" x14ac:dyDescent="0.25">
      <c r="C25" s="16">
        <v>744</v>
      </c>
      <c r="D25" s="22">
        <v>16.579999999999998</v>
      </c>
      <c r="E25" s="23">
        <v>1.0027988005001434</v>
      </c>
      <c r="F25" s="1">
        <f t="shared" si="0"/>
        <v>0.11428120675333986</v>
      </c>
      <c r="H25" s="17">
        <f t="shared" si="2"/>
        <v>1.0011428120675334</v>
      </c>
      <c r="I25" s="24">
        <f t="shared" si="1"/>
        <v>1.0003872975401615</v>
      </c>
    </row>
    <row r="26" spans="3:9" x14ac:dyDescent="0.25">
      <c r="C26" s="16">
        <v>807</v>
      </c>
      <c r="D26" s="22">
        <v>16.45</v>
      </c>
      <c r="E26" s="23">
        <v>-0.72269871598707014</v>
      </c>
      <c r="F26" s="1">
        <f t="shared" si="0"/>
        <v>-1.5718793246659146E-2</v>
      </c>
      <c r="H26" s="17">
        <f t="shared" si="2"/>
        <v>0.99984281206753334</v>
      </c>
      <c r="I26" s="24">
        <f t="shared" si="1"/>
        <v>1.0003872975401615</v>
      </c>
    </row>
    <row r="27" spans="3:9" x14ac:dyDescent="0.25">
      <c r="C27" s="13">
        <v>904</v>
      </c>
      <c r="D27" s="12">
        <v>16.489999999999998</v>
      </c>
      <c r="E27" s="23">
        <v>-0.19177640322178097</v>
      </c>
      <c r="F27" s="1">
        <f t="shared" si="0"/>
        <v>2.4281206753340001E-2</v>
      </c>
      <c r="H27" s="17">
        <f t="shared" ref="H27:H28" si="3">(100+F27)/100</f>
        <v>1.0002428120675335</v>
      </c>
      <c r="I27" s="24">
        <f t="shared" si="1"/>
        <v>1.0003872975401615</v>
      </c>
    </row>
    <row r="28" spans="3:9" x14ac:dyDescent="0.25">
      <c r="C28" s="27">
        <v>928</v>
      </c>
      <c r="D28" s="1">
        <v>15.94</v>
      </c>
      <c r="E28" s="26">
        <v>-7.491958203744649</v>
      </c>
      <c r="F28" s="1">
        <f t="shared" si="0"/>
        <v>-0.52571879324665893</v>
      </c>
      <c r="H28" s="17">
        <f t="shared" si="3"/>
        <v>0.99474281206753346</v>
      </c>
      <c r="I28" s="24">
        <f t="shared" si="1"/>
        <v>1.0003872975401615</v>
      </c>
    </row>
    <row r="29" spans="3:9" x14ac:dyDescent="0.25">
      <c r="C29" s="28"/>
    </row>
    <row r="30" spans="3:9" x14ac:dyDescent="0.25">
      <c r="C30" s="28"/>
    </row>
  </sheetData>
  <sheetProtection algorithmName="SHA-512" hashValue="3u4wl9yKVcpHVkz3HKCYhv0zukOWFL7J67TvlTAjfhjiKsr9LsBKNzxL03kZG/Hix+XG29Coa2v8WQWatJT6+Q==" saltValue="2/C92vVD4IoxWQl4NLqbIw==" spinCount="100000" sheet="1" objects="1" scenarios="1"/>
  <pageMargins left="0.7" right="0.7" top="0.75" bottom="0.75" header="0.3" footer="0.3"/>
  <pageSetup paperSize="9" scale="56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2"/>
  <dimension ref="A1:I28"/>
  <sheetViews>
    <sheetView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1.7109375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40</v>
      </c>
      <c r="E1" s="3"/>
      <c r="F1" s="4"/>
    </row>
    <row r="2" spans="1:9" x14ac:dyDescent="0.25">
      <c r="C2" s="5" t="s">
        <v>3</v>
      </c>
      <c r="D2" s="6">
        <v>3.3430998938967571</v>
      </c>
      <c r="E2" s="1" t="s">
        <v>2</v>
      </c>
    </row>
    <row r="3" spans="1:9" x14ac:dyDescent="0.25">
      <c r="C3" s="5" t="s">
        <v>21</v>
      </c>
      <c r="D3" s="6" t="s">
        <v>73</v>
      </c>
      <c r="E3" s="1" t="s">
        <v>2</v>
      </c>
      <c r="F3" s="7"/>
    </row>
    <row r="4" spans="1:9" x14ac:dyDescent="0.25">
      <c r="C4" s="5" t="s">
        <v>22</v>
      </c>
      <c r="D4" s="6" t="s">
        <v>74</v>
      </c>
      <c r="E4" s="1" t="s">
        <v>2</v>
      </c>
      <c r="F4" s="7"/>
    </row>
    <row r="5" spans="1:9" x14ac:dyDescent="0.25">
      <c r="C5" s="5" t="s">
        <v>23</v>
      </c>
      <c r="D5" s="8">
        <f>D4/D3</f>
        <v>2.904902539870053E-2</v>
      </c>
      <c r="E5" s="1" t="s">
        <v>2</v>
      </c>
      <c r="F5" s="7"/>
    </row>
    <row r="6" spans="1:9" x14ac:dyDescent="0.25">
      <c r="C6" s="5" t="s">
        <v>6</v>
      </c>
      <c r="D6" s="9">
        <v>18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8</v>
      </c>
    </row>
    <row r="10" spans="1:9" x14ac:dyDescent="0.25">
      <c r="A10" s="11"/>
      <c r="D10" s="7"/>
      <c r="E10" s="7"/>
      <c r="F10" s="7"/>
      <c r="H10" s="12" t="s">
        <v>69</v>
      </c>
      <c r="I10" s="12" t="s">
        <v>70</v>
      </c>
    </row>
    <row r="11" spans="1:9" x14ac:dyDescent="0.25">
      <c r="C11" s="13">
        <v>223</v>
      </c>
      <c r="D11" s="19">
        <v>3.36</v>
      </c>
      <c r="E11" s="15">
        <v>-0.26</v>
      </c>
      <c r="F11" s="16">
        <f t="shared" ref="F11" si="0">((D11-D$2)/D$2)*100</f>
        <v>0.50552201967090515</v>
      </c>
      <c r="H11" s="17">
        <f>(100+F11)/100</f>
        <v>1.0050552201967091</v>
      </c>
      <c r="I11" s="1">
        <f>1+($D$3-$D$2)/$D$2</f>
        <v>1.0128324332101359</v>
      </c>
    </row>
    <row r="12" spans="1:9" x14ac:dyDescent="0.25">
      <c r="C12" s="13">
        <v>225</v>
      </c>
      <c r="D12" s="19">
        <v>3.31</v>
      </c>
      <c r="E12" s="15">
        <v>-0.77</v>
      </c>
      <c r="F12" s="16">
        <f t="shared" ref="F12:F28" si="1">((D12-D$2)/D$2)*100</f>
        <v>-0.99009586752657341</v>
      </c>
      <c r="H12" s="17">
        <f t="shared" ref="H12:H26" si="2">(100+F12)/100</f>
        <v>0.99009904132473425</v>
      </c>
      <c r="I12" s="1">
        <f t="shared" ref="I12:I28" si="3">1+($D$3-$D$2)/$D$2</f>
        <v>1.0128324332101359</v>
      </c>
    </row>
    <row r="13" spans="1:9" x14ac:dyDescent="0.25">
      <c r="C13" s="13">
        <v>295</v>
      </c>
      <c r="D13" s="19">
        <v>3.34</v>
      </c>
      <c r="E13" s="15">
        <v>-0.47</v>
      </c>
      <c r="F13" s="16">
        <f t="shared" si="1"/>
        <v>-9.2725135208088894E-2</v>
      </c>
      <c r="H13" s="17">
        <f t="shared" si="2"/>
        <v>0.99907274864791917</v>
      </c>
      <c r="I13" s="1">
        <f t="shared" si="3"/>
        <v>1.0128324332101359</v>
      </c>
    </row>
    <row r="14" spans="1:9" x14ac:dyDescent="0.25">
      <c r="C14" s="13">
        <v>339</v>
      </c>
      <c r="D14" s="19">
        <v>3.3</v>
      </c>
      <c r="E14" s="15">
        <v>-0.87</v>
      </c>
      <c r="F14" s="16">
        <f t="shared" si="1"/>
        <v>-1.289219444966077</v>
      </c>
      <c r="H14" s="17">
        <f t="shared" si="2"/>
        <v>0.98710780555033917</v>
      </c>
      <c r="I14" s="1">
        <f t="shared" si="3"/>
        <v>1.0128324332101359</v>
      </c>
    </row>
    <row r="15" spans="1:9" x14ac:dyDescent="0.25">
      <c r="C15" s="13">
        <v>385</v>
      </c>
      <c r="D15" s="19">
        <v>3.36</v>
      </c>
      <c r="E15" s="15">
        <v>-0.26</v>
      </c>
      <c r="F15" s="16">
        <f t="shared" si="1"/>
        <v>0.50552201967090515</v>
      </c>
      <c r="H15" s="17">
        <f t="shared" si="2"/>
        <v>1.0050552201967091</v>
      </c>
      <c r="I15" s="1">
        <f t="shared" si="3"/>
        <v>1.0128324332101359</v>
      </c>
    </row>
    <row r="16" spans="1:9" x14ac:dyDescent="0.25">
      <c r="C16" s="13">
        <v>428</v>
      </c>
      <c r="D16" s="19">
        <v>3.49</v>
      </c>
      <c r="E16" s="15">
        <v>1.06</v>
      </c>
      <c r="F16" s="16">
        <f t="shared" si="1"/>
        <v>4.3941285263843728</v>
      </c>
      <c r="H16" s="17">
        <f t="shared" si="2"/>
        <v>1.0439412852638439</v>
      </c>
      <c r="I16" s="1">
        <f t="shared" si="3"/>
        <v>1.0128324332101359</v>
      </c>
    </row>
    <row r="17" spans="3:9" x14ac:dyDescent="0.25">
      <c r="C17" s="13">
        <v>446</v>
      </c>
      <c r="D17" s="19">
        <v>3.47</v>
      </c>
      <c r="E17" s="15">
        <v>0.85</v>
      </c>
      <c r="F17" s="16">
        <f t="shared" si="1"/>
        <v>3.795881371505379</v>
      </c>
      <c r="H17" s="17">
        <f t="shared" si="2"/>
        <v>1.0379588137150537</v>
      </c>
      <c r="I17" s="1">
        <f t="shared" si="3"/>
        <v>1.0128324332101359</v>
      </c>
    </row>
    <row r="18" spans="3:9" x14ac:dyDescent="0.25">
      <c r="C18" s="13">
        <v>509</v>
      </c>
      <c r="D18" s="19">
        <v>3.44</v>
      </c>
      <c r="E18" s="15">
        <v>0.55000000000000004</v>
      </c>
      <c r="F18" s="16">
        <f t="shared" si="1"/>
        <v>2.8985106391868811</v>
      </c>
      <c r="H18" s="17">
        <f t="shared" si="2"/>
        <v>1.0289851063918689</v>
      </c>
      <c r="I18" s="1">
        <f t="shared" si="3"/>
        <v>1.0128324332101359</v>
      </c>
    </row>
    <row r="19" spans="3:9" x14ac:dyDescent="0.25">
      <c r="C19" s="13">
        <v>512</v>
      </c>
      <c r="D19" s="19">
        <v>3.31</v>
      </c>
      <c r="E19" s="15">
        <v>-0.77</v>
      </c>
      <c r="F19" s="16">
        <f t="shared" si="1"/>
        <v>-0.99009586752657341</v>
      </c>
      <c r="H19" s="17">
        <f t="shared" si="2"/>
        <v>0.99009904132473425</v>
      </c>
      <c r="I19" s="1">
        <f t="shared" si="3"/>
        <v>1.0128324332101359</v>
      </c>
    </row>
    <row r="20" spans="3:9" x14ac:dyDescent="0.25">
      <c r="C20" s="13">
        <v>551</v>
      </c>
      <c r="D20" s="19">
        <v>3.47</v>
      </c>
      <c r="E20" s="15">
        <v>0.85</v>
      </c>
      <c r="F20" s="16">
        <f t="shared" si="1"/>
        <v>3.795881371505379</v>
      </c>
      <c r="H20" s="17">
        <f t="shared" si="2"/>
        <v>1.0379588137150537</v>
      </c>
      <c r="I20" s="1">
        <f t="shared" si="3"/>
        <v>1.0128324332101359</v>
      </c>
    </row>
    <row r="21" spans="3:9" x14ac:dyDescent="0.25">
      <c r="C21" s="13">
        <v>579</v>
      </c>
      <c r="D21" s="19">
        <v>3.27</v>
      </c>
      <c r="E21" s="15">
        <v>-1.18</v>
      </c>
      <c r="F21" s="16">
        <f t="shared" si="1"/>
        <v>-2.1865901772845615</v>
      </c>
      <c r="H21" s="17">
        <f t="shared" si="2"/>
        <v>0.97813409822715447</v>
      </c>
      <c r="I21" s="1">
        <f t="shared" si="3"/>
        <v>1.0128324332101359</v>
      </c>
    </row>
    <row r="22" spans="3:9" x14ac:dyDescent="0.25">
      <c r="C22" s="13">
        <v>591</v>
      </c>
      <c r="D22" s="19">
        <v>3.16</v>
      </c>
      <c r="E22" s="18">
        <v>-2.2999999999999998</v>
      </c>
      <c r="F22" s="16">
        <f t="shared" si="1"/>
        <v>-5.4769495291190218</v>
      </c>
      <c r="H22" s="17">
        <f t="shared" si="2"/>
        <v>0.94523050470880976</v>
      </c>
      <c r="I22" s="1">
        <f t="shared" si="3"/>
        <v>1.0128324332101359</v>
      </c>
    </row>
    <row r="23" spans="3:9" x14ac:dyDescent="0.25">
      <c r="C23" s="13">
        <v>644</v>
      </c>
      <c r="D23" s="19">
        <v>3.64</v>
      </c>
      <c r="E23" s="18">
        <v>2.58</v>
      </c>
      <c r="F23" s="16">
        <f t="shared" si="1"/>
        <v>8.8809821879768212</v>
      </c>
      <c r="H23" s="17">
        <f t="shared" si="2"/>
        <v>1.0888098218797682</v>
      </c>
      <c r="I23" s="1">
        <f t="shared" si="3"/>
        <v>1.0128324332101359</v>
      </c>
    </row>
    <row r="24" spans="3:9" x14ac:dyDescent="0.25">
      <c r="C24" s="13">
        <v>689</v>
      </c>
      <c r="D24" s="19">
        <v>3.38</v>
      </c>
      <c r="E24" s="15">
        <v>-0.06</v>
      </c>
      <c r="F24" s="16">
        <f t="shared" si="1"/>
        <v>1.1037691745498992</v>
      </c>
      <c r="H24" s="17">
        <f t="shared" si="2"/>
        <v>1.0110376917454991</v>
      </c>
      <c r="I24" s="1">
        <f t="shared" si="3"/>
        <v>1.0128324332101359</v>
      </c>
    </row>
    <row r="25" spans="3:9" x14ac:dyDescent="0.25">
      <c r="C25" s="16">
        <v>744</v>
      </c>
      <c r="D25" s="19">
        <v>3.4</v>
      </c>
      <c r="E25" s="15">
        <v>0.14000000000000001</v>
      </c>
      <c r="F25" s="16">
        <f t="shared" si="1"/>
        <v>1.702016329428893</v>
      </c>
      <c r="H25" s="17">
        <f t="shared" si="2"/>
        <v>1.0170201632942888</v>
      </c>
      <c r="I25" s="1">
        <f t="shared" si="3"/>
        <v>1.0128324332101359</v>
      </c>
    </row>
    <row r="26" spans="3:9" x14ac:dyDescent="0.25">
      <c r="C26" s="16">
        <v>807</v>
      </c>
      <c r="D26" s="19">
        <v>3.33</v>
      </c>
      <c r="E26" s="15">
        <v>-0.56999999999999995</v>
      </c>
      <c r="F26" s="16">
        <f t="shared" si="1"/>
        <v>-0.39184871264757926</v>
      </c>
      <c r="H26" s="17">
        <f t="shared" si="2"/>
        <v>0.99608151287352431</v>
      </c>
      <c r="I26" s="1">
        <f t="shared" si="3"/>
        <v>1.0128324332101359</v>
      </c>
    </row>
    <row r="27" spans="3:9" x14ac:dyDescent="0.25">
      <c r="C27" s="16">
        <v>904</v>
      </c>
      <c r="D27" s="1">
        <v>3.51</v>
      </c>
      <c r="E27" s="15">
        <v>1.26</v>
      </c>
      <c r="F27" s="16">
        <f t="shared" si="1"/>
        <v>4.9923756812633533</v>
      </c>
      <c r="H27" s="17">
        <f t="shared" ref="H27:H28" si="4">(100+F27)/100</f>
        <v>1.0499237568126336</v>
      </c>
      <c r="I27" s="1">
        <f t="shared" si="3"/>
        <v>1.0128324332101359</v>
      </c>
    </row>
    <row r="28" spans="3:9" x14ac:dyDescent="0.25">
      <c r="C28" s="16">
        <v>928</v>
      </c>
      <c r="D28" s="1">
        <v>3.43</v>
      </c>
      <c r="E28" s="15">
        <v>0.45</v>
      </c>
      <c r="F28" s="16">
        <f t="shared" si="1"/>
        <v>2.5993870617473909</v>
      </c>
      <c r="H28" s="17">
        <f t="shared" si="4"/>
        <v>1.0259938706174738</v>
      </c>
      <c r="I28" s="1">
        <f t="shared" si="3"/>
        <v>1.0128324332101359</v>
      </c>
    </row>
  </sheetData>
  <sheetProtection algorithmName="SHA-512" hashValue="Qa8BbDSmf86CjYrJ+XpFQDmZ7pE6e6BsBU6eNVqHOc1m2iduIlPflPRBSemVspRBCpAXatzQl7hKms0Uh7LVEg==" saltValue="skIl6FNGzgL3LCutU/pH2Q==" spinCount="100000" sheet="1" objects="1" scenarios="1"/>
  <sortState ref="C11:F24">
    <sortCondition ref="C11"/>
  </sortState>
  <pageMargins left="0.7" right="0.7" top="0.75" bottom="0.75" header="0.3" footer="0.3"/>
  <pageSetup paperSize="9" scale="56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I28"/>
  <sheetViews>
    <sheetView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1.7109375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30</v>
      </c>
      <c r="E1" s="3"/>
      <c r="F1" s="4"/>
    </row>
    <row r="2" spans="1:9" x14ac:dyDescent="0.25">
      <c r="C2" s="5" t="s">
        <v>3</v>
      </c>
      <c r="D2" s="6">
        <v>3.3430998938967562</v>
      </c>
      <c r="E2" s="1" t="s">
        <v>2</v>
      </c>
    </row>
    <row r="3" spans="1:9" x14ac:dyDescent="0.25">
      <c r="C3" s="5" t="s">
        <v>21</v>
      </c>
      <c r="D3" s="6" t="s">
        <v>75</v>
      </c>
      <c r="E3" s="1" t="s">
        <v>2</v>
      </c>
      <c r="F3" s="7"/>
    </row>
    <row r="4" spans="1:9" x14ac:dyDescent="0.25">
      <c r="C4" s="5" t="s">
        <v>22</v>
      </c>
      <c r="D4" s="6" t="s">
        <v>76</v>
      </c>
      <c r="E4" s="1" t="s">
        <v>2</v>
      </c>
      <c r="F4" s="7"/>
    </row>
    <row r="5" spans="1:9" x14ac:dyDescent="0.25">
      <c r="C5" s="5" t="s">
        <v>23</v>
      </c>
      <c r="D5" s="8">
        <f>D4/D3</f>
        <v>3.4746760895170786E-2</v>
      </c>
      <c r="E5" s="1" t="s">
        <v>2</v>
      </c>
      <c r="F5" s="7"/>
    </row>
    <row r="6" spans="1:9" x14ac:dyDescent="0.25">
      <c r="C6" s="5" t="s">
        <v>6</v>
      </c>
      <c r="D6" s="9">
        <v>18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8</v>
      </c>
    </row>
    <row r="10" spans="1:9" x14ac:dyDescent="0.25">
      <c r="A10" s="11"/>
      <c r="D10" s="7"/>
      <c r="E10" s="7"/>
      <c r="F10" s="7"/>
      <c r="H10" s="12" t="s">
        <v>69</v>
      </c>
      <c r="I10" s="12" t="s">
        <v>70</v>
      </c>
    </row>
    <row r="11" spans="1:9" x14ac:dyDescent="0.25">
      <c r="C11" s="13">
        <v>223</v>
      </c>
      <c r="D11" s="14">
        <v>3.35</v>
      </c>
      <c r="E11" s="15">
        <v>-0.39</v>
      </c>
      <c r="F11" s="16">
        <f t="shared" ref="F11:F23" si="0">((D11-D$2)/D$2)*100</f>
        <v>0.20639844223144138</v>
      </c>
      <c r="H11" s="17">
        <f>(100+F11)/100</f>
        <v>1.0020639844223145</v>
      </c>
      <c r="I11" s="1">
        <f t="shared" ref="I11:I28" si="1">1+($D$3-$D$2)/$D$2</f>
        <v>1.0158236689845312</v>
      </c>
    </row>
    <row r="12" spans="1:9" x14ac:dyDescent="0.25">
      <c r="C12" s="13">
        <v>225</v>
      </c>
      <c r="D12" s="14">
        <v>3.3</v>
      </c>
      <c r="E12" s="15">
        <v>-0.81</v>
      </c>
      <c r="F12" s="16">
        <f t="shared" si="0"/>
        <v>-1.2892194449660508</v>
      </c>
      <c r="H12" s="17">
        <f>(100+F12)/100</f>
        <v>0.9871078055503395</v>
      </c>
      <c r="I12" s="1">
        <f t="shared" si="1"/>
        <v>1.0158236689845312</v>
      </c>
    </row>
    <row r="13" spans="1:9" x14ac:dyDescent="0.25">
      <c r="C13" s="13">
        <v>295</v>
      </c>
      <c r="D13" s="14">
        <v>3.34</v>
      </c>
      <c r="E13" s="15">
        <v>-0.47</v>
      </c>
      <c r="F13" s="16">
        <f t="shared" si="0"/>
        <v>-9.2725135208062345E-2</v>
      </c>
      <c r="H13" s="17">
        <f t="shared" ref="H13:H20" si="2">(100+F13)/100</f>
        <v>0.9990727486479194</v>
      </c>
      <c r="I13" s="1">
        <f t="shared" si="1"/>
        <v>1.0158236689845312</v>
      </c>
    </row>
    <row r="14" spans="1:9" x14ac:dyDescent="0.25">
      <c r="C14" s="13">
        <v>339</v>
      </c>
      <c r="D14" s="14">
        <v>3.3</v>
      </c>
      <c r="E14" s="15">
        <v>-0.81</v>
      </c>
      <c r="F14" s="16">
        <f t="shared" si="0"/>
        <v>-1.2892194449660508</v>
      </c>
      <c r="H14" s="17">
        <f t="shared" si="2"/>
        <v>0.9871078055503395</v>
      </c>
      <c r="I14" s="1">
        <f t="shared" si="1"/>
        <v>1.0158236689845312</v>
      </c>
    </row>
    <row r="15" spans="1:9" x14ac:dyDescent="0.25">
      <c r="C15" s="13">
        <v>385</v>
      </c>
      <c r="D15" s="14">
        <v>3.36</v>
      </c>
      <c r="E15" s="15">
        <v>-0.31</v>
      </c>
      <c r="F15" s="16">
        <f t="shared" si="0"/>
        <v>0.5055220196709318</v>
      </c>
      <c r="H15" s="17">
        <f t="shared" si="2"/>
        <v>1.0050552201967093</v>
      </c>
      <c r="I15" s="1">
        <f t="shared" si="1"/>
        <v>1.0158236689845312</v>
      </c>
    </row>
    <row r="16" spans="1:9" x14ac:dyDescent="0.25">
      <c r="C16" s="13">
        <v>428</v>
      </c>
      <c r="D16" s="14">
        <v>3.49</v>
      </c>
      <c r="E16" s="15">
        <v>0.8</v>
      </c>
      <c r="F16" s="16">
        <f t="shared" si="0"/>
        <v>4.3941285263844003</v>
      </c>
      <c r="H16" s="17">
        <f t="shared" si="2"/>
        <v>1.0439412852638441</v>
      </c>
      <c r="I16" s="1">
        <f t="shared" si="1"/>
        <v>1.0158236689845312</v>
      </c>
    </row>
    <row r="17" spans="3:9" x14ac:dyDescent="0.25">
      <c r="C17" s="13">
        <v>446</v>
      </c>
      <c r="D17" s="14">
        <v>3.47</v>
      </c>
      <c r="E17" s="15">
        <v>0.63</v>
      </c>
      <c r="F17" s="16">
        <f t="shared" si="0"/>
        <v>3.7958813715054065</v>
      </c>
      <c r="H17" s="17">
        <f t="shared" si="2"/>
        <v>1.0379588137150539</v>
      </c>
      <c r="I17" s="1">
        <f t="shared" si="1"/>
        <v>1.0158236689845312</v>
      </c>
    </row>
    <row r="18" spans="3:9" x14ac:dyDescent="0.25">
      <c r="C18" s="13">
        <v>509</v>
      </c>
      <c r="D18" s="14">
        <v>3.43</v>
      </c>
      <c r="E18" s="15">
        <v>0.28999999999999998</v>
      </c>
      <c r="F18" s="16">
        <f t="shared" si="0"/>
        <v>2.599387061747418</v>
      </c>
      <c r="H18" s="17">
        <f t="shared" si="2"/>
        <v>1.0259938706174743</v>
      </c>
      <c r="I18" s="1">
        <f t="shared" si="1"/>
        <v>1.0158236689845312</v>
      </c>
    </row>
    <row r="19" spans="3:9" x14ac:dyDescent="0.25">
      <c r="C19" s="13">
        <v>512</v>
      </c>
      <c r="D19" s="14">
        <v>3.31</v>
      </c>
      <c r="E19" s="15">
        <v>-0.73</v>
      </c>
      <c r="F19" s="16">
        <f t="shared" si="0"/>
        <v>-0.99009586752654699</v>
      </c>
      <c r="H19" s="17">
        <f t="shared" si="2"/>
        <v>0.99009904132473447</v>
      </c>
      <c r="I19" s="1">
        <f t="shared" si="1"/>
        <v>1.0158236689845312</v>
      </c>
    </row>
    <row r="20" spans="3:9" x14ac:dyDescent="0.25">
      <c r="C20" s="13">
        <v>551</v>
      </c>
      <c r="D20" s="14">
        <v>3.57</v>
      </c>
      <c r="E20" s="15">
        <v>1.47</v>
      </c>
      <c r="F20" s="16">
        <f t="shared" si="0"/>
        <v>6.787117145900365</v>
      </c>
      <c r="H20" s="17">
        <f t="shared" si="2"/>
        <v>1.0678711714590037</v>
      </c>
      <c r="I20" s="1">
        <f t="shared" si="1"/>
        <v>1.0158236689845312</v>
      </c>
    </row>
    <row r="21" spans="3:9" x14ac:dyDescent="0.25">
      <c r="C21" s="13">
        <v>579</v>
      </c>
      <c r="D21" s="14">
        <v>3.26</v>
      </c>
      <c r="E21" s="15">
        <v>-1.1499999999999999</v>
      </c>
      <c r="F21" s="16">
        <f t="shared" si="0"/>
        <v>-2.4857137547240389</v>
      </c>
      <c r="H21" s="17">
        <f t="shared" ref="H21:H23" si="3">(100+F21)/100</f>
        <v>0.9751428624527595</v>
      </c>
      <c r="I21" s="1">
        <f t="shared" si="1"/>
        <v>1.0158236689845312</v>
      </c>
    </row>
    <row r="22" spans="3:9" x14ac:dyDescent="0.25">
      <c r="C22" s="13">
        <v>591</v>
      </c>
      <c r="D22" s="14">
        <v>3.16</v>
      </c>
      <c r="E22" s="15">
        <v>-2</v>
      </c>
      <c r="F22" s="16">
        <f t="shared" si="0"/>
        <v>-5.4769495291189969</v>
      </c>
      <c r="H22" s="17">
        <f t="shared" si="3"/>
        <v>0.94523050470880998</v>
      </c>
      <c r="I22" s="1">
        <f t="shared" si="1"/>
        <v>1.0158236689845312</v>
      </c>
    </row>
    <row r="23" spans="3:9" x14ac:dyDescent="0.25">
      <c r="C23" s="13">
        <v>644</v>
      </c>
      <c r="D23" s="14">
        <v>3.64</v>
      </c>
      <c r="E23" s="18">
        <v>2.0699999999999998</v>
      </c>
      <c r="F23" s="16">
        <f t="shared" si="0"/>
        <v>8.8809821879768513</v>
      </c>
      <c r="H23" s="17">
        <f t="shared" si="3"/>
        <v>1.0888098218797686</v>
      </c>
      <c r="I23" s="1">
        <f t="shared" si="1"/>
        <v>1.0158236689845312</v>
      </c>
    </row>
    <row r="24" spans="3:9" x14ac:dyDescent="0.25">
      <c r="C24" s="13">
        <v>689</v>
      </c>
      <c r="D24" s="14">
        <v>3.4</v>
      </c>
      <c r="E24" s="15">
        <v>0.03</v>
      </c>
      <c r="F24" s="16">
        <f t="shared" ref="F24" si="4">((D24-D$2)/D$2)*100</f>
        <v>1.7020163294289201</v>
      </c>
      <c r="H24" s="17">
        <f t="shared" ref="H24" si="5">(100+F24)/100</f>
        <v>1.0170201632942892</v>
      </c>
      <c r="I24" s="1">
        <f t="shared" si="1"/>
        <v>1.0158236689845312</v>
      </c>
    </row>
    <row r="25" spans="3:9" x14ac:dyDescent="0.25">
      <c r="C25" s="16">
        <v>744</v>
      </c>
      <c r="D25" s="14">
        <v>3.5</v>
      </c>
      <c r="E25" s="15">
        <v>0.88</v>
      </c>
      <c r="F25" s="16">
        <f t="shared" ref="F25:F28" si="6">((D25-D$2)/D$2)*100</f>
        <v>4.693252103823891</v>
      </c>
      <c r="H25" s="17">
        <f t="shared" ref="H25" si="7">(100+F25)/100</f>
        <v>1.046932521038239</v>
      </c>
      <c r="I25" s="1">
        <f t="shared" si="1"/>
        <v>1.0158236689845312</v>
      </c>
    </row>
    <row r="26" spans="3:9" x14ac:dyDescent="0.25">
      <c r="C26" s="16">
        <v>807</v>
      </c>
      <c r="D26" s="14">
        <v>3.34</v>
      </c>
      <c r="E26" s="15">
        <v>-0.47</v>
      </c>
      <c r="F26" s="16">
        <f t="shared" si="6"/>
        <v>-9.2725135208062345E-2</v>
      </c>
      <c r="H26" s="17">
        <f>(100+F26)/100</f>
        <v>0.9990727486479194</v>
      </c>
      <c r="I26" s="1">
        <f t="shared" si="1"/>
        <v>1.0158236689845312</v>
      </c>
    </row>
    <row r="27" spans="3:9" x14ac:dyDescent="0.25">
      <c r="C27" s="16">
        <v>904</v>
      </c>
      <c r="D27" s="12">
        <v>3.5</v>
      </c>
      <c r="E27" s="15">
        <v>0.88</v>
      </c>
      <c r="F27" s="16">
        <f t="shared" si="6"/>
        <v>4.693252103823891</v>
      </c>
      <c r="H27" s="17">
        <f t="shared" ref="H27:H28" si="8">(100+F27)/100</f>
        <v>1.046932521038239</v>
      </c>
      <c r="I27" s="1">
        <f t="shared" si="1"/>
        <v>1.0158236689845312</v>
      </c>
    </row>
    <row r="28" spans="3:9" x14ac:dyDescent="0.25">
      <c r="C28" s="16">
        <v>928</v>
      </c>
      <c r="D28" s="1">
        <v>3.41</v>
      </c>
      <c r="E28" s="15">
        <v>0.12</v>
      </c>
      <c r="F28" s="16">
        <f t="shared" si="6"/>
        <v>2.0011399068684241</v>
      </c>
      <c r="H28" s="17">
        <f t="shared" si="8"/>
        <v>1.0200113990686841</v>
      </c>
      <c r="I28" s="1">
        <f t="shared" si="1"/>
        <v>1.0158236689845312</v>
      </c>
    </row>
  </sheetData>
  <sheetProtection algorithmName="SHA-512" hashValue="mXUq5t7dfTJ2NSq1QH5gO2gf50EeqTS0NlSZzGSEX+lPpDMIe1w77QWt7q6VccOB9U6SCBGUcMyD0soVUnQJKg==" saltValue="ZcBoeM0+Yx3YSXKFLv/QBw==" spinCount="100000" sheet="1" objects="1" scenarios="1"/>
  <sortState ref="C11:F24">
    <sortCondition ref="C11"/>
  </sortState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42"/>
  <sheetViews>
    <sheetView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31</v>
      </c>
      <c r="E1" s="3"/>
      <c r="F1" s="4"/>
    </row>
    <row r="2" spans="1:9" ht="18" x14ac:dyDescent="0.25">
      <c r="C2" s="5" t="s">
        <v>3</v>
      </c>
      <c r="D2" s="5">
        <v>107.47995764051167</v>
      </c>
      <c r="E2" s="1" t="s">
        <v>4</v>
      </c>
    </row>
    <row r="3" spans="1:9" ht="18" x14ac:dyDescent="0.25">
      <c r="C3" s="5" t="s">
        <v>21</v>
      </c>
      <c r="D3" s="5" t="s">
        <v>45</v>
      </c>
      <c r="E3" s="1" t="s">
        <v>4</v>
      </c>
      <c r="F3" s="7"/>
    </row>
    <row r="4" spans="1:9" ht="18" x14ac:dyDescent="0.25">
      <c r="C4" s="5" t="s">
        <v>22</v>
      </c>
      <c r="D4" s="5" t="s">
        <v>46</v>
      </c>
      <c r="E4" s="1" t="s">
        <v>4</v>
      </c>
      <c r="F4" s="7"/>
    </row>
    <row r="5" spans="1:9" x14ac:dyDescent="0.25">
      <c r="C5" s="5" t="s">
        <v>23</v>
      </c>
      <c r="D5" s="32">
        <f>(D4/D3)*100</f>
        <v>2.5238970588235294</v>
      </c>
      <c r="E5" s="1" t="s">
        <v>2</v>
      </c>
      <c r="F5" s="7"/>
    </row>
    <row r="6" spans="1:9" x14ac:dyDescent="0.25">
      <c r="C6" s="5" t="s">
        <v>6</v>
      </c>
      <c r="D6" s="9">
        <v>18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8</v>
      </c>
    </row>
    <row r="10" spans="1:9" x14ac:dyDescent="0.25">
      <c r="A10" s="11"/>
      <c r="D10" s="7"/>
      <c r="E10" s="7"/>
      <c r="F10" s="7"/>
      <c r="H10" s="12" t="s">
        <v>69</v>
      </c>
      <c r="I10" s="12" t="s">
        <v>70</v>
      </c>
    </row>
    <row r="11" spans="1:9" x14ac:dyDescent="0.25">
      <c r="B11" s="47"/>
      <c r="C11" s="48">
        <v>223</v>
      </c>
      <c r="D11" s="14">
        <v>110</v>
      </c>
      <c r="E11" s="15">
        <v>0.44</v>
      </c>
      <c r="F11" s="11">
        <f t="shared" ref="F11:F24" si="0">((D11-D$2)/D$2)*100</f>
        <v>2.3446625908777499</v>
      </c>
      <c r="H11" s="17">
        <f t="shared" ref="H11:H20" si="1">(100+F11)/100</f>
        <v>1.0234466259087776</v>
      </c>
      <c r="I11" s="1">
        <f t="shared" ref="I11:I28" si="2">1+($D$3-$D$2)/$D$2</f>
        <v>1.0122817536261364</v>
      </c>
    </row>
    <row r="12" spans="1:9" x14ac:dyDescent="0.25">
      <c r="B12" s="47"/>
      <c r="C12" s="48">
        <v>225</v>
      </c>
      <c r="D12" s="14">
        <v>108</v>
      </c>
      <c r="E12" s="15">
        <v>-0.28999999999999998</v>
      </c>
      <c r="F12" s="11">
        <f t="shared" si="0"/>
        <v>0.48385054377088171</v>
      </c>
      <c r="H12" s="17">
        <f t="shared" si="1"/>
        <v>1.0048385054377089</v>
      </c>
      <c r="I12" s="1">
        <f t="shared" si="2"/>
        <v>1.0122817536261364</v>
      </c>
    </row>
    <row r="13" spans="1:9" x14ac:dyDescent="0.25">
      <c r="B13" s="47"/>
      <c r="C13" s="48">
        <v>295</v>
      </c>
      <c r="D13" s="14">
        <v>106</v>
      </c>
      <c r="E13" s="15">
        <v>-1.02</v>
      </c>
      <c r="F13" s="11">
        <f t="shared" si="0"/>
        <v>-1.3769615033359865</v>
      </c>
      <c r="H13" s="17">
        <f t="shared" si="1"/>
        <v>0.98623038496664006</v>
      </c>
      <c r="I13" s="1">
        <f t="shared" si="2"/>
        <v>1.0122817536261364</v>
      </c>
    </row>
    <row r="14" spans="1:9" x14ac:dyDescent="0.25">
      <c r="B14" s="47"/>
      <c r="C14" s="48">
        <v>339</v>
      </c>
      <c r="D14" s="14">
        <v>110</v>
      </c>
      <c r="E14" s="15">
        <v>0.44</v>
      </c>
      <c r="F14" s="11">
        <f t="shared" si="0"/>
        <v>2.3446625908777499</v>
      </c>
      <c r="H14" s="17">
        <f t="shared" si="1"/>
        <v>1.0234466259087776</v>
      </c>
      <c r="I14" s="1">
        <f t="shared" si="2"/>
        <v>1.0122817536261364</v>
      </c>
    </row>
    <row r="15" spans="1:9" x14ac:dyDescent="0.25">
      <c r="B15" s="16"/>
      <c r="C15" s="48">
        <v>385</v>
      </c>
      <c r="D15" s="14">
        <v>115</v>
      </c>
      <c r="E15" s="18">
        <v>2.2599999999999998</v>
      </c>
      <c r="F15" s="11">
        <f t="shared" si="0"/>
        <v>6.9966927086449209</v>
      </c>
      <c r="H15" s="17">
        <f t="shared" si="1"/>
        <v>1.0699669270864491</v>
      </c>
      <c r="I15" s="1">
        <f t="shared" si="2"/>
        <v>1.0122817536261364</v>
      </c>
    </row>
    <row r="16" spans="1:9" x14ac:dyDescent="0.25">
      <c r="C16" s="48">
        <v>428</v>
      </c>
      <c r="D16" s="14">
        <v>108</v>
      </c>
      <c r="E16" s="15">
        <v>-0.28999999999999998</v>
      </c>
      <c r="F16" s="11">
        <f t="shared" si="0"/>
        <v>0.48385054377088171</v>
      </c>
      <c r="H16" s="17">
        <f t="shared" si="1"/>
        <v>1.0048385054377089</v>
      </c>
      <c r="I16" s="1">
        <f t="shared" si="2"/>
        <v>1.0122817536261364</v>
      </c>
    </row>
    <row r="17" spans="3:9" x14ac:dyDescent="0.25">
      <c r="C17" s="48">
        <v>446</v>
      </c>
      <c r="D17" s="14">
        <v>112</v>
      </c>
      <c r="E17" s="15">
        <v>1.17</v>
      </c>
      <c r="F17" s="11">
        <f t="shared" si="0"/>
        <v>4.2054746379846177</v>
      </c>
      <c r="H17" s="17">
        <f t="shared" si="1"/>
        <v>1.0420547463798462</v>
      </c>
      <c r="I17" s="1">
        <f t="shared" si="2"/>
        <v>1.0122817536261364</v>
      </c>
    </row>
    <row r="18" spans="3:9" x14ac:dyDescent="0.25">
      <c r="C18" s="48">
        <v>509</v>
      </c>
      <c r="D18" s="14">
        <v>108</v>
      </c>
      <c r="E18" s="15">
        <v>-0.28999999999999998</v>
      </c>
      <c r="F18" s="11">
        <f t="shared" si="0"/>
        <v>0.48385054377088171</v>
      </c>
      <c r="H18" s="17">
        <f t="shared" si="1"/>
        <v>1.0048385054377089</v>
      </c>
      <c r="I18" s="1">
        <f t="shared" si="2"/>
        <v>1.0122817536261364</v>
      </c>
    </row>
    <row r="19" spans="3:9" x14ac:dyDescent="0.25">
      <c r="C19" s="48">
        <v>512</v>
      </c>
      <c r="D19" s="14">
        <v>108</v>
      </c>
      <c r="E19" s="15">
        <v>-0.28999999999999998</v>
      </c>
      <c r="F19" s="11">
        <f t="shared" si="0"/>
        <v>0.48385054377088171</v>
      </c>
      <c r="H19" s="17">
        <f t="shared" si="1"/>
        <v>1.0048385054377089</v>
      </c>
      <c r="I19" s="1">
        <f t="shared" si="2"/>
        <v>1.0122817536261364</v>
      </c>
    </row>
    <row r="20" spans="3:9" x14ac:dyDescent="0.25">
      <c r="C20" s="49">
        <v>551</v>
      </c>
      <c r="D20" s="14">
        <v>107</v>
      </c>
      <c r="E20" s="15">
        <v>-0.66</v>
      </c>
      <c r="F20" s="11">
        <f t="shared" si="0"/>
        <v>-0.44655547978255244</v>
      </c>
      <c r="H20" s="17">
        <f t="shared" si="1"/>
        <v>0.99553444520217449</v>
      </c>
      <c r="I20" s="1">
        <f t="shared" si="2"/>
        <v>1.0122817536261364</v>
      </c>
    </row>
    <row r="21" spans="3:9" x14ac:dyDescent="0.25">
      <c r="C21" s="48">
        <v>579</v>
      </c>
      <c r="D21" s="14">
        <v>111</v>
      </c>
      <c r="E21" s="15">
        <v>0.8</v>
      </c>
      <c r="F21" s="11">
        <f t="shared" si="0"/>
        <v>3.2750686144311842</v>
      </c>
      <c r="H21" s="17">
        <f t="shared" ref="H21:H23" si="3">(100+F21)/100</f>
        <v>1.0327506861443119</v>
      </c>
      <c r="I21" s="1">
        <f t="shared" si="2"/>
        <v>1.0122817536261364</v>
      </c>
    </row>
    <row r="22" spans="3:9" x14ac:dyDescent="0.25">
      <c r="C22" s="48">
        <v>591</v>
      </c>
      <c r="D22" s="14">
        <v>103</v>
      </c>
      <c r="E22" s="18">
        <v>-2.11</v>
      </c>
      <c r="F22" s="11">
        <f t="shared" si="0"/>
        <v>-4.168179573996289</v>
      </c>
      <c r="H22" s="17">
        <f t="shared" si="3"/>
        <v>0.95831820426003711</v>
      </c>
      <c r="I22" s="1">
        <f t="shared" si="2"/>
        <v>1.0122817536261364</v>
      </c>
    </row>
    <row r="23" spans="3:9" x14ac:dyDescent="0.25">
      <c r="C23" s="48">
        <v>644</v>
      </c>
      <c r="D23" s="14">
        <v>110</v>
      </c>
      <c r="E23" s="15">
        <v>0.44</v>
      </c>
      <c r="F23" s="11">
        <f t="shared" si="0"/>
        <v>2.3446625908777499</v>
      </c>
      <c r="H23" s="17">
        <f t="shared" si="3"/>
        <v>1.0234466259087776</v>
      </c>
      <c r="I23" s="1">
        <f t="shared" si="2"/>
        <v>1.0122817536261364</v>
      </c>
    </row>
    <row r="24" spans="3:9" x14ac:dyDescent="0.25">
      <c r="C24" s="48">
        <v>689</v>
      </c>
      <c r="D24" s="14">
        <v>106</v>
      </c>
      <c r="E24" s="15">
        <v>-1.02</v>
      </c>
      <c r="F24" s="11">
        <f t="shared" si="0"/>
        <v>-1.3769615033359865</v>
      </c>
      <c r="H24" s="17">
        <f t="shared" ref="H24" si="4">(100+F24)/100</f>
        <v>0.98623038496664006</v>
      </c>
      <c r="I24" s="1">
        <f t="shared" si="2"/>
        <v>1.0122817536261364</v>
      </c>
    </row>
    <row r="25" spans="3:9" x14ac:dyDescent="0.25">
      <c r="C25" s="48">
        <v>744</v>
      </c>
      <c r="D25" s="14">
        <v>118</v>
      </c>
      <c r="E25" s="33">
        <v>3.35</v>
      </c>
      <c r="F25" s="11">
        <f t="shared" ref="F25:F28" si="5">((D25-D$2)/D$2)*100</f>
        <v>9.7879107793052231</v>
      </c>
      <c r="H25" s="17">
        <f t="shared" ref="H25:H26" si="6">(100+F25)/100</f>
        <v>1.0978791077930523</v>
      </c>
      <c r="I25" s="1">
        <f t="shared" si="2"/>
        <v>1.0122817536261364</v>
      </c>
    </row>
    <row r="26" spans="3:9" x14ac:dyDescent="0.25">
      <c r="C26" s="48">
        <v>807</v>
      </c>
      <c r="D26" s="14">
        <v>109</v>
      </c>
      <c r="E26" s="15">
        <v>7.0000000000000007E-2</v>
      </c>
      <c r="F26" s="11">
        <f t="shared" si="5"/>
        <v>1.4142565673243157</v>
      </c>
      <c r="H26" s="17">
        <f t="shared" si="6"/>
        <v>1.0141425656732432</v>
      </c>
      <c r="I26" s="1">
        <f t="shared" si="2"/>
        <v>1.0122817536261364</v>
      </c>
    </row>
    <row r="27" spans="3:9" x14ac:dyDescent="0.25">
      <c r="C27" s="16">
        <v>904</v>
      </c>
      <c r="D27" s="12">
        <v>109</v>
      </c>
      <c r="E27" s="15">
        <v>7.0000000000000007E-2</v>
      </c>
      <c r="F27" s="11">
        <f t="shared" si="5"/>
        <v>1.4142565673243157</v>
      </c>
      <c r="H27" s="17">
        <f t="shared" ref="H27:H28" si="7">(100+F27)/100</f>
        <v>1.0141425656732432</v>
      </c>
      <c r="I27" s="1">
        <f t="shared" si="2"/>
        <v>1.0122817536261364</v>
      </c>
    </row>
    <row r="28" spans="3:9" x14ac:dyDescent="0.25">
      <c r="C28" s="16">
        <v>928</v>
      </c>
      <c r="D28" s="1">
        <v>106</v>
      </c>
      <c r="E28" s="15">
        <v>-1.02</v>
      </c>
      <c r="F28" s="11">
        <f t="shared" si="5"/>
        <v>-1.3769615033359865</v>
      </c>
      <c r="H28" s="17">
        <f t="shared" si="7"/>
        <v>0.98623038496664006</v>
      </c>
      <c r="I28" s="1">
        <f t="shared" si="2"/>
        <v>1.0122817536261364</v>
      </c>
    </row>
    <row r="42" spans="8:8" x14ac:dyDescent="0.25">
      <c r="H42" s="1" t="s">
        <v>1</v>
      </c>
    </row>
  </sheetData>
  <sheetProtection algorithmName="SHA-512" hashValue="cS8MnurLsUPqRQfT1e3G+iYQULXHhThhP2EFsFRC9tfX20O00Izkbf8gGkzU+4X/Rpf39UkeoQ+jL9haVfBcLA==" saltValue="311tCOY7IKRT2s4pJT9J5g==" spinCount="100000" sheet="1" objects="1" scenarios="1"/>
  <sortState ref="C11:F24">
    <sortCondition ref="C11:C24"/>
  </sortState>
  <pageMargins left="0.7" right="0.7" top="0.75" bottom="0.75" header="0.3" footer="0.3"/>
  <pageSetup paperSize="9" scale="5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I28"/>
  <sheetViews>
    <sheetView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1.5703125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32</v>
      </c>
      <c r="E1" s="3"/>
      <c r="F1" s="4"/>
    </row>
    <row r="2" spans="1:9" ht="18" x14ac:dyDescent="0.25">
      <c r="C2" s="5" t="s">
        <v>3</v>
      </c>
      <c r="D2" s="6">
        <v>80.073846799559817</v>
      </c>
      <c r="E2" s="1" t="s">
        <v>4</v>
      </c>
    </row>
    <row r="3" spans="1:9" ht="18" x14ac:dyDescent="0.25">
      <c r="C3" s="5" t="s">
        <v>21</v>
      </c>
      <c r="D3" s="6" t="s">
        <v>47</v>
      </c>
      <c r="E3" s="1" t="s">
        <v>4</v>
      </c>
      <c r="F3" s="7"/>
    </row>
    <row r="4" spans="1:9" ht="18" x14ac:dyDescent="0.25">
      <c r="C4" s="5" t="s">
        <v>22</v>
      </c>
      <c r="D4" s="6" t="s">
        <v>48</v>
      </c>
      <c r="E4" s="1" t="s">
        <v>4</v>
      </c>
      <c r="F4" s="7"/>
    </row>
    <row r="5" spans="1:9" x14ac:dyDescent="0.25">
      <c r="C5" s="5" t="s">
        <v>23</v>
      </c>
      <c r="D5" s="32">
        <f>(D4/D3)*100</f>
        <v>7.0915921751522228</v>
      </c>
      <c r="E5" s="1" t="s">
        <v>2</v>
      </c>
      <c r="F5" s="7"/>
    </row>
    <row r="6" spans="1:9" x14ac:dyDescent="0.25">
      <c r="C6" s="5" t="s">
        <v>6</v>
      </c>
      <c r="D6" s="9">
        <v>17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8</v>
      </c>
    </row>
    <row r="10" spans="1:9" x14ac:dyDescent="0.25">
      <c r="A10" s="11"/>
      <c r="C10" s="16"/>
      <c r="E10" s="16"/>
      <c r="F10" s="16"/>
      <c r="H10" s="12" t="s">
        <v>69</v>
      </c>
      <c r="I10" s="12" t="s">
        <v>70</v>
      </c>
    </row>
    <row r="11" spans="1:9" x14ac:dyDescent="0.25">
      <c r="A11" s="16"/>
      <c r="B11" s="16"/>
      <c r="C11" s="13">
        <v>223</v>
      </c>
      <c r="D11" s="14">
        <v>75.599999999999994</v>
      </c>
      <c r="E11" s="15">
        <v>-0.28999999999999998</v>
      </c>
      <c r="F11" s="16">
        <f t="shared" ref="F11:F19" si="0">((D11-D$2)/D$2)*100</f>
        <v>-5.5871510841220333</v>
      </c>
      <c r="G11" s="46"/>
      <c r="H11" s="17">
        <f t="shared" ref="H11:H28" si="1">(100+F11)/100</f>
        <v>0.94412848915877978</v>
      </c>
      <c r="I11" s="1">
        <f t="shared" ref="I11:I28" si="2">1+($D$3-$D$2)/$D$2</f>
        <v>0.96398515976410326</v>
      </c>
    </row>
    <row r="12" spans="1:9" x14ac:dyDescent="0.25">
      <c r="A12" s="16"/>
      <c r="B12" s="16"/>
      <c r="C12" s="13">
        <v>225</v>
      </c>
      <c r="D12" s="14">
        <v>79.099999999999994</v>
      </c>
      <c r="E12" s="15">
        <v>0.35</v>
      </c>
      <c r="F12" s="16">
        <f t="shared" si="0"/>
        <v>-1.2161858565350907</v>
      </c>
      <c r="G12" s="46"/>
      <c r="H12" s="17">
        <f t="shared" si="1"/>
        <v>0.9878381414346491</v>
      </c>
      <c r="I12" s="1">
        <f t="shared" si="2"/>
        <v>0.96398515976410326</v>
      </c>
    </row>
    <row r="13" spans="1:9" x14ac:dyDescent="0.25">
      <c r="A13" s="16"/>
      <c r="B13" s="16"/>
      <c r="C13" s="13">
        <v>295</v>
      </c>
      <c r="D13" s="14">
        <v>78</v>
      </c>
      <c r="E13" s="15">
        <v>0.15</v>
      </c>
      <c r="F13" s="16">
        <f t="shared" si="0"/>
        <v>-2.5899177852052655</v>
      </c>
      <c r="G13" s="46"/>
      <c r="H13" s="17">
        <f t="shared" si="1"/>
        <v>0.97410082214794746</v>
      </c>
      <c r="I13" s="1">
        <f t="shared" si="2"/>
        <v>0.96398515976410326</v>
      </c>
    </row>
    <row r="14" spans="1:9" x14ac:dyDescent="0.25">
      <c r="A14" s="16"/>
      <c r="B14" s="16"/>
      <c r="C14" s="13">
        <v>339</v>
      </c>
      <c r="D14" s="14">
        <v>77</v>
      </c>
      <c r="E14" s="15">
        <v>-0.03</v>
      </c>
      <c r="F14" s="16">
        <f t="shared" si="0"/>
        <v>-3.8387649930872492</v>
      </c>
      <c r="G14" s="46"/>
      <c r="H14" s="17">
        <f t="shared" si="1"/>
        <v>0.96161235006912749</v>
      </c>
      <c r="I14" s="1">
        <f t="shared" si="2"/>
        <v>0.96398515976410326</v>
      </c>
    </row>
    <row r="15" spans="1:9" x14ac:dyDescent="0.25">
      <c r="C15" s="13">
        <v>385</v>
      </c>
      <c r="D15" s="14">
        <v>80.5</v>
      </c>
      <c r="E15" s="15">
        <v>0.6</v>
      </c>
      <c r="F15" s="16">
        <f t="shared" si="0"/>
        <v>0.53220023449969378</v>
      </c>
      <c r="G15" s="46"/>
      <c r="H15" s="17">
        <f t="shared" si="1"/>
        <v>1.0053220023449969</v>
      </c>
      <c r="I15" s="1">
        <f t="shared" si="2"/>
        <v>0.96398515976410326</v>
      </c>
    </row>
    <row r="16" spans="1:9" x14ac:dyDescent="0.25">
      <c r="C16" s="13">
        <v>428</v>
      </c>
      <c r="D16" s="14">
        <v>82.5</v>
      </c>
      <c r="E16" s="15">
        <v>0.97</v>
      </c>
      <c r="F16" s="16">
        <f t="shared" si="0"/>
        <v>3.0298946502636612</v>
      </c>
      <c r="G16" s="46"/>
      <c r="H16" s="17">
        <f t="shared" si="1"/>
        <v>1.0302989465026366</v>
      </c>
      <c r="I16" s="1">
        <f t="shared" si="2"/>
        <v>0.96398515976410326</v>
      </c>
    </row>
    <row r="17" spans="3:9" x14ac:dyDescent="0.25">
      <c r="C17" s="13">
        <v>446</v>
      </c>
      <c r="D17" s="14">
        <v>77.099999999999994</v>
      </c>
      <c r="E17" s="15">
        <v>-0.02</v>
      </c>
      <c r="F17" s="16">
        <f t="shared" si="0"/>
        <v>-3.7138802722990585</v>
      </c>
      <c r="G17" s="46"/>
      <c r="H17" s="17">
        <f t="shared" si="1"/>
        <v>0.96286119727700936</v>
      </c>
      <c r="I17" s="1">
        <f t="shared" si="2"/>
        <v>0.96398515976410326</v>
      </c>
    </row>
    <row r="18" spans="3:9" x14ac:dyDescent="0.25">
      <c r="C18" s="13">
        <v>509</v>
      </c>
      <c r="D18" s="14">
        <v>74.900000000000006</v>
      </c>
      <c r="E18" s="15">
        <v>-0.42</v>
      </c>
      <c r="F18" s="16">
        <f t="shared" si="0"/>
        <v>-6.4613441296394081</v>
      </c>
      <c r="G18" s="46"/>
      <c r="H18" s="17">
        <f t="shared" si="1"/>
        <v>0.93538655870360587</v>
      </c>
      <c r="I18" s="1">
        <f t="shared" si="2"/>
        <v>0.96398515976410326</v>
      </c>
    </row>
    <row r="19" spans="3:9" x14ac:dyDescent="0.25">
      <c r="C19" s="13">
        <v>512</v>
      </c>
      <c r="D19" s="14">
        <v>62.2</v>
      </c>
      <c r="E19" s="18">
        <v>-2.74</v>
      </c>
      <c r="F19" s="16">
        <f t="shared" si="0"/>
        <v>-22.321703669740607</v>
      </c>
      <c r="G19" s="46"/>
      <c r="H19" s="17">
        <f t="shared" si="1"/>
        <v>0.776782963302594</v>
      </c>
      <c r="I19" s="1">
        <f t="shared" si="2"/>
        <v>0.96398515976410326</v>
      </c>
    </row>
    <row r="20" spans="3:9" x14ac:dyDescent="0.25">
      <c r="C20" s="13">
        <v>551</v>
      </c>
      <c r="D20" s="14" t="s">
        <v>72</v>
      </c>
      <c r="E20" s="33"/>
      <c r="F20" s="16"/>
      <c r="G20" s="46"/>
      <c r="H20" s="17"/>
      <c r="I20" s="1">
        <f t="shared" si="2"/>
        <v>0.96398515976410326</v>
      </c>
    </row>
    <row r="21" spans="3:9" x14ac:dyDescent="0.25">
      <c r="C21" s="13">
        <v>579</v>
      </c>
      <c r="D21" s="14">
        <v>73.8</v>
      </c>
      <c r="E21" s="15">
        <v>-0.62</v>
      </c>
      <c r="F21" s="16">
        <f t="shared" ref="F21:F22" si="3">((D21-D$2)/D$2)*100</f>
        <v>-7.8350760583096006</v>
      </c>
      <c r="H21" s="17">
        <f t="shared" si="1"/>
        <v>0.92164923941690402</v>
      </c>
      <c r="I21" s="1">
        <f t="shared" si="2"/>
        <v>0.96398515976410326</v>
      </c>
    </row>
    <row r="22" spans="3:9" x14ac:dyDescent="0.25">
      <c r="C22" s="13">
        <v>591</v>
      </c>
      <c r="D22" s="14">
        <v>73.3</v>
      </c>
      <c r="E22" s="15">
        <v>-0.71</v>
      </c>
      <c r="F22" s="16">
        <f t="shared" si="3"/>
        <v>-8.4594996622505931</v>
      </c>
      <c r="H22" s="17">
        <f t="shared" si="1"/>
        <v>0.91540500337749409</v>
      </c>
      <c r="I22" s="1">
        <f t="shared" si="2"/>
        <v>0.96398515976410326</v>
      </c>
    </row>
    <row r="23" spans="3:9" x14ac:dyDescent="0.25">
      <c r="C23" s="13">
        <v>644</v>
      </c>
      <c r="D23" s="14">
        <v>73</v>
      </c>
      <c r="E23" s="15">
        <v>-0.77</v>
      </c>
      <c r="F23" s="16">
        <f>((D23-D$2)/D$2)*100</f>
        <v>-8.8341538246151838</v>
      </c>
      <c r="H23" s="17">
        <f t="shared" si="1"/>
        <v>0.91165846175384813</v>
      </c>
      <c r="I23" s="1">
        <f t="shared" si="2"/>
        <v>0.96398515976410326</v>
      </c>
    </row>
    <row r="24" spans="3:9" x14ac:dyDescent="0.25">
      <c r="C24" s="13">
        <v>689</v>
      </c>
      <c r="D24" s="14">
        <v>87.2</v>
      </c>
      <c r="E24" s="15">
        <v>1.83</v>
      </c>
      <c r="F24" s="16">
        <f t="shared" ref="F24" si="4">((D24-D$2)/D$2)*100</f>
        <v>8.8994765273089893</v>
      </c>
      <c r="H24" s="17">
        <f t="shared" si="1"/>
        <v>1.0889947652730898</v>
      </c>
      <c r="I24" s="1">
        <f t="shared" si="2"/>
        <v>0.96398515976410326</v>
      </c>
    </row>
    <row r="25" spans="3:9" x14ac:dyDescent="0.25">
      <c r="C25" s="16">
        <v>744</v>
      </c>
      <c r="D25" s="14">
        <v>74.2</v>
      </c>
      <c r="E25" s="15">
        <v>-0.55000000000000004</v>
      </c>
      <c r="F25" s="16">
        <f t="shared" ref="F25:F28" si="5">((D25-D$2)/D$2)*100</f>
        <v>-7.3355371751568006</v>
      </c>
      <c r="H25" s="17">
        <f t="shared" si="1"/>
        <v>0.92664462824843197</v>
      </c>
      <c r="I25" s="1">
        <f t="shared" si="2"/>
        <v>0.96398515976410326</v>
      </c>
    </row>
    <row r="26" spans="3:9" x14ac:dyDescent="0.25">
      <c r="C26" s="16">
        <v>807</v>
      </c>
      <c r="D26" s="14">
        <v>82.5</v>
      </c>
      <c r="E26" s="15">
        <v>0.97</v>
      </c>
      <c r="F26" s="16">
        <f t="shared" si="5"/>
        <v>3.0298946502636612</v>
      </c>
      <c r="H26" s="17">
        <f t="shared" si="1"/>
        <v>1.0302989465026366</v>
      </c>
      <c r="I26" s="1">
        <f t="shared" si="2"/>
        <v>0.96398515976410326</v>
      </c>
    </row>
    <row r="27" spans="3:9" x14ac:dyDescent="0.25">
      <c r="C27" s="16">
        <v>904</v>
      </c>
      <c r="D27" s="12">
        <v>71</v>
      </c>
      <c r="E27" s="15">
        <v>-1.1299999999999999</v>
      </c>
      <c r="F27" s="16">
        <f t="shared" si="5"/>
        <v>-11.331848240379152</v>
      </c>
      <c r="H27" s="17">
        <f t="shared" si="1"/>
        <v>0.8866815175962085</v>
      </c>
      <c r="I27" s="1">
        <f t="shared" si="2"/>
        <v>0.96398515976410326</v>
      </c>
    </row>
    <row r="28" spans="3:9" x14ac:dyDescent="0.25">
      <c r="C28" s="16">
        <v>928</v>
      </c>
      <c r="D28" s="1">
        <v>91</v>
      </c>
      <c r="E28" s="18">
        <v>2.52</v>
      </c>
      <c r="F28" s="16">
        <f t="shared" si="5"/>
        <v>13.645095917260525</v>
      </c>
      <c r="H28" s="17">
        <f t="shared" si="1"/>
        <v>1.1364509591726053</v>
      </c>
      <c r="I28" s="1">
        <f t="shared" si="2"/>
        <v>0.96398515976410326</v>
      </c>
    </row>
  </sheetData>
  <sheetProtection algorithmName="SHA-512" hashValue="DSF2LCdbpsbVtSVtTmKfriMSb0AnOakJmrQSEqiF9hxXbmUTU+xxcKnIPPprBKjEtw4ry/8nV3dQ5mcfsSK2PA==" saltValue="mxy3G+R/TzQ22tem0Ne+Gw==" spinCount="100000" sheet="1" objects="1" scenarios="1"/>
  <sortState ref="C10:F24">
    <sortCondition ref="C10:C24"/>
  </sortState>
  <pageMargins left="0.7" right="0.7" top="0.75" bottom="0.75" header="0.3" footer="0.3"/>
  <pageSetup paperSize="9"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I28"/>
  <sheetViews>
    <sheetView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1.5703125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33</v>
      </c>
      <c r="E1" s="3"/>
      <c r="F1" s="4"/>
    </row>
    <row r="2" spans="1:9" ht="18" x14ac:dyDescent="0.25">
      <c r="C2" s="5" t="s">
        <v>3</v>
      </c>
      <c r="D2" s="6">
        <v>68.030851431402255</v>
      </c>
      <c r="E2" s="1" t="s">
        <v>4</v>
      </c>
    </row>
    <row r="3" spans="1:9" ht="18" x14ac:dyDescent="0.25">
      <c r="C3" s="5" t="s">
        <v>21</v>
      </c>
      <c r="D3" s="6" t="s">
        <v>49</v>
      </c>
      <c r="E3" s="1" t="s">
        <v>4</v>
      </c>
      <c r="F3" s="7"/>
    </row>
    <row r="4" spans="1:9" ht="18" x14ac:dyDescent="0.25">
      <c r="C4" s="5" t="s">
        <v>22</v>
      </c>
      <c r="D4" s="6" t="s">
        <v>50</v>
      </c>
      <c r="E4" s="1" t="s">
        <v>4</v>
      </c>
      <c r="F4" s="7"/>
    </row>
    <row r="5" spans="1:9" x14ac:dyDescent="0.25">
      <c r="C5" s="5" t="s">
        <v>23</v>
      </c>
      <c r="D5" s="32">
        <f>(D4/D3)*100</f>
        <v>6.3349868689816153</v>
      </c>
      <c r="E5" s="1" t="s">
        <v>2</v>
      </c>
      <c r="F5" s="7"/>
    </row>
    <row r="6" spans="1:9" x14ac:dyDescent="0.25">
      <c r="C6" s="5" t="s">
        <v>6</v>
      </c>
      <c r="D6" s="9">
        <v>17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8</v>
      </c>
    </row>
    <row r="10" spans="1:9" x14ac:dyDescent="0.25">
      <c r="A10" s="11"/>
      <c r="D10" s="7"/>
      <c r="E10" s="7"/>
      <c r="F10" s="7"/>
      <c r="H10" s="12" t="s">
        <v>69</v>
      </c>
      <c r="I10" s="12" t="s">
        <v>70</v>
      </c>
    </row>
    <row r="11" spans="1:9" x14ac:dyDescent="0.25">
      <c r="A11" s="16"/>
      <c r="B11" s="16"/>
      <c r="C11" s="13">
        <v>223</v>
      </c>
      <c r="D11" s="14">
        <v>68.599999999999994</v>
      </c>
      <c r="E11" s="15">
        <v>0.01</v>
      </c>
      <c r="F11" s="16">
        <f t="shared" ref="F11:F19" si="0">((D11-D$2)/D$2)*100</f>
        <v>0.8366036241243151</v>
      </c>
      <c r="H11" s="17">
        <f t="shared" ref="H11:H19" si="1">(100+F11)/100</f>
        <v>1.008366036241243</v>
      </c>
      <c r="I11" s="1">
        <f t="shared" ref="I11:I28" si="2">1+($D$3-$D$2)/$D$2</f>
        <v>1.0074840834398662</v>
      </c>
    </row>
    <row r="12" spans="1:9" x14ac:dyDescent="0.25">
      <c r="A12" s="16"/>
      <c r="B12" s="16"/>
      <c r="C12" s="13">
        <v>225</v>
      </c>
      <c r="D12" s="14">
        <v>70.400000000000006</v>
      </c>
      <c r="E12" s="15">
        <v>0.43</v>
      </c>
      <c r="F12" s="16">
        <f t="shared" si="0"/>
        <v>3.482462028255874</v>
      </c>
      <c r="H12" s="17">
        <f t="shared" si="1"/>
        <v>1.0348246202825586</v>
      </c>
      <c r="I12" s="1">
        <f t="shared" si="2"/>
        <v>1.0074840834398662</v>
      </c>
    </row>
    <row r="13" spans="1:9" x14ac:dyDescent="0.25">
      <c r="A13" s="16"/>
      <c r="B13" s="16"/>
      <c r="C13" s="13">
        <v>295</v>
      </c>
      <c r="D13" s="14">
        <v>69</v>
      </c>
      <c r="E13" s="15">
        <v>0.11</v>
      </c>
      <c r="F13" s="16">
        <f t="shared" si="0"/>
        <v>1.4245721583757773</v>
      </c>
      <c r="H13" s="17">
        <f t="shared" si="1"/>
        <v>1.0142457215837579</v>
      </c>
      <c r="I13" s="1">
        <f t="shared" si="2"/>
        <v>1.0074840834398662</v>
      </c>
    </row>
    <row r="14" spans="1:9" x14ac:dyDescent="0.25">
      <c r="A14" s="16"/>
      <c r="B14" s="16"/>
      <c r="C14" s="13">
        <v>339</v>
      </c>
      <c r="D14" s="14">
        <v>66</v>
      </c>
      <c r="E14" s="15">
        <v>-0.57999999999999996</v>
      </c>
      <c r="F14" s="16">
        <f t="shared" si="0"/>
        <v>-2.9851918485101261</v>
      </c>
      <c r="H14" s="17">
        <f t="shared" si="1"/>
        <v>0.97014808151489873</v>
      </c>
      <c r="I14" s="1">
        <f t="shared" si="2"/>
        <v>1.0074840834398662</v>
      </c>
    </row>
    <row r="15" spans="1:9" x14ac:dyDescent="0.25">
      <c r="C15" s="13">
        <v>385</v>
      </c>
      <c r="D15" s="14">
        <v>67.400000000000006</v>
      </c>
      <c r="E15" s="15">
        <v>-0.26</v>
      </c>
      <c r="F15" s="16">
        <f t="shared" si="0"/>
        <v>-0.92730197863002939</v>
      </c>
      <c r="H15" s="17">
        <f t="shared" si="1"/>
        <v>0.99072698021369976</v>
      </c>
      <c r="I15" s="1">
        <f t="shared" si="2"/>
        <v>1.0074840834398662</v>
      </c>
    </row>
    <row r="16" spans="1:9" x14ac:dyDescent="0.25">
      <c r="C16" s="13">
        <v>428</v>
      </c>
      <c r="D16" s="14">
        <v>72.400000000000006</v>
      </c>
      <c r="E16" s="15">
        <v>0.89</v>
      </c>
      <c r="F16" s="16">
        <f t="shared" si="0"/>
        <v>6.422304699513143</v>
      </c>
      <c r="H16" s="17">
        <f t="shared" si="1"/>
        <v>1.0642230469951315</v>
      </c>
      <c r="I16" s="1">
        <f t="shared" si="2"/>
        <v>1.0074840834398662</v>
      </c>
    </row>
    <row r="17" spans="3:9" x14ac:dyDescent="0.25">
      <c r="C17" s="13">
        <v>446</v>
      </c>
      <c r="D17" s="14">
        <v>66.599999999999994</v>
      </c>
      <c r="E17" s="15">
        <v>-0.45</v>
      </c>
      <c r="F17" s="16">
        <f t="shared" si="0"/>
        <v>-2.1032390471329538</v>
      </c>
      <c r="H17" s="17">
        <f t="shared" si="1"/>
        <v>0.97896760952867046</v>
      </c>
      <c r="I17" s="1">
        <f t="shared" si="2"/>
        <v>1.0074840834398662</v>
      </c>
    </row>
    <row r="18" spans="3:9" x14ac:dyDescent="0.25">
      <c r="C18" s="13">
        <v>509</v>
      </c>
      <c r="D18" s="14">
        <v>69</v>
      </c>
      <c r="E18" s="15">
        <v>0.11</v>
      </c>
      <c r="F18" s="16">
        <f t="shared" si="0"/>
        <v>1.4245721583757773</v>
      </c>
      <c r="H18" s="17">
        <f t="shared" si="1"/>
        <v>1.0142457215837579</v>
      </c>
      <c r="I18" s="1">
        <f t="shared" si="2"/>
        <v>1.0074840834398662</v>
      </c>
    </row>
    <row r="19" spans="3:9" x14ac:dyDescent="0.25">
      <c r="C19" s="13">
        <v>512</v>
      </c>
      <c r="D19" s="14">
        <v>64.599999999999994</v>
      </c>
      <c r="E19" s="15">
        <v>-0.91</v>
      </c>
      <c r="F19" s="16">
        <f t="shared" si="0"/>
        <v>-5.0430817183902228</v>
      </c>
      <c r="H19" s="17">
        <f t="shared" si="1"/>
        <v>0.9495691828160977</v>
      </c>
      <c r="I19" s="1">
        <f t="shared" si="2"/>
        <v>1.0074840834398662</v>
      </c>
    </row>
    <row r="20" spans="3:9" x14ac:dyDescent="0.25">
      <c r="C20" s="13">
        <v>551</v>
      </c>
      <c r="D20" s="14" t="s">
        <v>72</v>
      </c>
      <c r="E20" s="16" t="s">
        <v>71</v>
      </c>
      <c r="F20" s="16"/>
      <c r="H20" s="17"/>
      <c r="I20" s="1">
        <f t="shared" si="2"/>
        <v>1.0074840834398662</v>
      </c>
    </row>
    <row r="21" spans="3:9" x14ac:dyDescent="0.25">
      <c r="C21" s="13">
        <v>579</v>
      </c>
      <c r="D21" s="14">
        <v>67.099999999999994</v>
      </c>
      <c r="E21" s="15">
        <v>-0.33</v>
      </c>
      <c r="F21" s="16">
        <f t="shared" ref="F21" si="3">((D21-D$2)/D$2)*100</f>
        <v>-1.3682783793186366</v>
      </c>
      <c r="H21" s="17">
        <f t="shared" ref="H21:H23" si="4">(100+F21)/100</f>
        <v>0.98631721620681356</v>
      </c>
      <c r="I21" s="1">
        <f t="shared" si="2"/>
        <v>1.0074840834398662</v>
      </c>
    </row>
    <row r="22" spans="3:9" x14ac:dyDescent="0.25">
      <c r="C22" s="13">
        <v>591</v>
      </c>
      <c r="D22" s="14">
        <v>65.599999999999994</v>
      </c>
      <c r="E22" s="15">
        <v>-0.68</v>
      </c>
      <c r="F22" s="16">
        <f>((D22-D$2)/D$2)*100</f>
        <v>-3.5731603827615879</v>
      </c>
      <c r="H22" s="17">
        <f t="shared" si="4"/>
        <v>0.96426839617238413</v>
      </c>
      <c r="I22" s="1">
        <f t="shared" si="2"/>
        <v>1.0074840834398662</v>
      </c>
    </row>
    <row r="23" spans="3:9" x14ac:dyDescent="0.25">
      <c r="C23" s="13">
        <v>644</v>
      </c>
      <c r="D23" s="14">
        <v>65</v>
      </c>
      <c r="E23" s="15">
        <v>-0.82</v>
      </c>
      <c r="F23" s="16">
        <f>((D23-D$2)/D$2)*100</f>
        <v>-4.455113184138761</v>
      </c>
      <c r="H23" s="17">
        <f t="shared" si="4"/>
        <v>0.9554488681586123</v>
      </c>
      <c r="I23" s="1">
        <f t="shared" si="2"/>
        <v>1.0074840834398662</v>
      </c>
    </row>
    <row r="24" spans="3:9" x14ac:dyDescent="0.25">
      <c r="C24" s="13">
        <v>689</v>
      </c>
      <c r="D24" s="14">
        <v>80.5</v>
      </c>
      <c r="E24" s="18">
        <v>2.75</v>
      </c>
      <c r="F24" s="16">
        <f t="shared" ref="F24" si="5">((D24-D$2)/D$2)*100</f>
        <v>18.328667518105075</v>
      </c>
      <c r="H24" s="17">
        <f t="shared" ref="H24" si="6">(100+F24)/100</f>
        <v>1.1832866751810507</v>
      </c>
      <c r="I24" s="1">
        <f t="shared" si="2"/>
        <v>1.0074840834398662</v>
      </c>
    </row>
    <row r="25" spans="3:9" x14ac:dyDescent="0.25">
      <c r="C25" s="16">
        <v>744</v>
      </c>
      <c r="D25" s="14">
        <v>64.8</v>
      </c>
      <c r="E25" s="15">
        <v>-0.86</v>
      </c>
      <c r="F25" s="16">
        <f t="shared" ref="F25:F28" si="7">((D25-D$2)/D$2)*100</f>
        <v>-4.7490974512644915</v>
      </c>
      <c r="H25" s="17">
        <f t="shared" ref="H25:H26" si="8">(100+F25)/100</f>
        <v>0.95250902548735505</v>
      </c>
      <c r="I25" s="1">
        <f t="shared" si="2"/>
        <v>1.0074840834398662</v>
      </c>
    </row>
    <row r="26" spans="3:9" x14ac:dyDescent="0.25">
      <c r="C26" s="16">
        <v>807</v>
      </c>
      <c r="D26" s="14">
        <v>75.2</v>
      </c>
      <c r="E26" s="15">
        <v>1.53</v>
      </c>
      <c r="F26" s="16">
        <f t="shared" si="7"/>
        <v>10.538084439273316</v>
      </c>
      <c r="H26" s="17">
        <f t="shared" si="8"/>
        <v>1.1053808443927331</v>
      </c>
      <c r="I26" s="1">
        <f t="shared" si="2"/>
        <v>1.0074840834398662</v>
      </c>
    </row>
    <row r="27" spans="3:9" x14ac:dyDescent="0.25">
      <c r="C27" s="16">
        <v>904</v>
      </c>
      <c r="D27" s="12">
        <v>63.6</v>
      </c>
      <c r="E27" s="15">
        <v>-1.1399999999999999</v>
      </c>
      <c r="F27" s="16">
        <f t="shared" si="7"/>
        <v>-6.5130030540188466</v>
      </c>
      <c r="H27" s="17">
        <f t="shared" ref="H27:H28" si="9">(100+F27)/100</f>
        <v>0.93486996945981149</v>
      </c>
      <c r="I27" s="1">
        <f t="shared" si="2"/>
        <v>1.0074840834398662</v>
      </c>
    </row>
    <row r="28" spans="3:9" x14ac:dyDescent="0.25">
      <c r="C28" s="16">
        <v>928</v>
      </c>
      <c r="D28" s="1">
        <v>75.2</v>
      </c>
      <c r="E28" s="15">
        <v>1.53</v>
      </c>
      <c r="F28" s="16">
        <f t="shared" si="7"/>
        <v>10.538084439273316</v>
      </c>
      <c r="H28" s="17">
        <f t="shared" si="9"/>
        <v>1.1053808443927331</v>
      </c>
      <c r="I28" s="1">
        <f t="shared" si="2"/>
        <v>1.0074840834398662</v>
      </c>
    </row>
  </sheetData>
  <sheetProtection algorithmName="SHA-512" hashValue="p4O5tjfZbwusmVOrFoHEMtXcfEcNpBhZuUYtXPswVQ0FpSx6XmEz5XmKvA3gC/KWMzsUR8XBTpWImCA65yil9A==" saltValue="vRaEx19SjUEQ0SatCKd+/A==" spinCount="100000" sheet="1" objects="1" scenarios="1"/>
  <sortState ref="C11:F24">
    <sortCondition ref="C11:C24"/>
  </sortState>
  <pageMargins left="0.7" right="0.7" top="0.75" bottom="0.75" header="0.3" footer="0.3"/>
  <pageSetup paperSize="9" scale="5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I28"/>
  <sheetViews>
    <sheetView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1.5703125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17</v>
      </c>
      <c r="E1" s="3"/>
      <c r="F1" s="4"/>
    </row>
    <row r="2" spans="1:9" ht="18" x14ac:dyDescent="0.25">
      <c r="C2" s="5" t="s">
        <v>3</v>
      </c>
      <c r="D2" s="6">
        <v>60.124128439580467</v>
      </c>
      <c r="E2" s="1" t="s">
        <v>4</v>
      </c>
    </row>
    <row r="3" spans="1:9" ht="18" x14ac:dyDescent="0.25">
      <c r="C3" s="5" t="s">
        <v>21</v>
      </c>
      <c r="D3" s="6" t="s">
        <v>51</v>
      </c>
      <c r="E3" s="1" t="s">
        <v>4</v>
      </c>
      <c r="F3" s="7"/>
    </row>
    <row r="4" spans="1:9" ht="18" x14ac:dyDescent="0.25">
      <c r="C4" s="5" t="s">
        <v>22</v>
      </c>
      <c r="D4" s="6" t="s">
        <v>52</v>
      </c>
      <c r="E4" s="1" t="s">
        <v>4</v>
      </c>
      <c r="F4" s="7"/>
    </row>
    <row r="5" spans="1:9" x14ac:dyDescent="0.25">
      <c r="C5" s="5" t="s">
        <v>23</v>
      </c>
      <c r="D5" s="32">
        <f>(D4/D3)*100</f>
        <v>7.861211807353703</v>
      </c>
      <c r="E5" s="1" t="s">
        <v>2</v>
      </c>
      <c r="F5" s="7"/>
    </row>
    <row r="6" spans="1:9" x14ac:dyDescent="0.25">
      <c r="C6" s="5" t="s">
        <v>6</v>
      </c>
      <c r="D6" s="9">
        <v>17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8</v>
      </c>
    </row>
    <row r="10" spans="1:9" x14ac:dyDescent="0.25">
      <c r="A10" s="11"/>
      <c r="D10" s="7"/>
      <c r="E10" s="7"/>
      <c r="F10" s="7"/>
      <c r="H10" s="12" t="s">
        <v>69</v>
      </c>
      <c r="I10" s="12" t="s">
        <v>70</v>
      </c>
    </row>
    <row r="11" spans="1:9" x14ac:dyDescent="0.25">
      <c r="A11" s="16"/>
      <c r="B11" s="16"/>
      <c r="C11" s="13">
        <v>223</v>
      </c>
      <c r="D11" s="14">
        <v>57.7</v>
      </c>
      <c r="E11" s="15">
        <v>-0.05</v>
      </c>
      <c r="F11" s="16">
        <f t="shared" ref="F11:F21" si="0">((D11-D$2)/D$2)*100</f>
        <v>-4.0318728977776415</v>
      </c>
      <c r="H11" s="17">
        <f t="shared" ref="H11:H19" si="1">(100+F11)/100</f>
        <v>0.95968127102222356</v>
      </c>
      <c r="I11" s="1">
        <f t="shared" ref="I11:I28" si="2">1+($D$3-$D$2)/$D$2</f>
        <v>0.96350669030012837</v>
      </c>
    </row>
    <row r="12" spans="1:9" x14ac:dyDescent="0.25">
      <c r="A12" s="16"/>
      <c r="B12" s="16"/>
      <c r="C12" s="13">
        <v>225</v>
      </c>
      <c r="D12" s="14">
        <v>58.1</v>
      </c>
      <c r="E12" s="15">
        <v>0.04</v>
      </c>
      <c r="F12" s="16">
        <f t="shared" si="0"/>
        <v>-3.3665825885767955</v>
      </c>
      <c r="H12" s="17">
        <f t="shared" si="1"/>
        <v>0.96633417411423206</v>
      </c>
      <c r="I12" s="1">
        <f t="shared" si="2"/>
        <v>0.96350669030012837</v>
      </c>
    </row>
    <row r="13" spans="1:9" x14ac:dyDescent="0.25">
      <c r="A13" s="16"/>
      <c r="B13" s="16"/>
      <c r="C13" s="13">
        <v>295</v>
      </c>
      <c r="D13" s="14">
        <v>59</v>
      </c>
      <c r="E13" s="15">
        <v>0.23</v>
      </c>
      <c r="F13" s="16">
        <f t="shared" si="0"/>
        <v>-1.8696793928748896</v>
      </c>
      <c r="H13" s="17">
        <f t="shared" si="1"/>
        <v>0.9813032060712511</v>
      </c>
      <c r="I13" s="1">
        <f t="shared" si="2"/>
        <v>0.96350669030012837</v>
      </c>
    </row>
    <row r="14" spans="1:9" x14ac:dyDescent="0.25">
      <c r="A14" s="16"/>
      <c r="B14" s="16"/>
      <c r="C14" s="13">
        <v>339</v>
      </c>
      <c r="D14" s="14">
        <v>55</v>
      </c>
      <c r="E14" s="15">
        <v>-0.64</v>
      </c>
      <c r="F14" s="16">
        <f t="shared" si="0"/>
        <v>-8.5225824848833724</v>
      </c>
      <c r="H14" s="17">
        <f t="shared" si="1"/>
        <v>0.91477417515116632</v>
      </c>
      <c r="I14" s="1">
        <f t="shared" si="2"/>
        <v>0.96350669030012837</v>
      </c>
    </row>
    <row r="15" spans="1:9" x14ac:dyDescent="0.25">
      <c r="C15" s="13">
        <v>385</v>
      </c>
      <c r="D15" s="14">
        <v>62.6</v>
      </c>
      <c r="E15" s="15">
        <v>1.03</v>
      </c>
      <c r="F15" s="16"/>
      <c r="H15" s="17"/>
      <c r="I15" s="1">
        <f t="shared" si="2"/>
        <v>0.96350669030012837</v>
      </c>
    </row>
    <row r="16" spans="1:9" x14ac:dyDescent="0.25">
      <c r="C16" s="13">
        <v>428</v>
      </c>
      <c r="D16" s="14">
        <v>63.2</v>
      </c>
      <c r="E16" s="15">
        <v>1.1599999999999999</v>
      </c>
      <c r="F16" s="16">
        <f t="shared" si="0"/>
        <v>5.1158688537340211</v>
      </c>
      <c r="H16" s="17">
        <f t="shared" si="1"/>
        <v>1.0511586885373401</v>
      </c>
      <c r="I16" s="1">
        <f t="shared" si="2"/>
        <v>0.96350669030012837</v>
      </c>
    </row>
    <row r="17" spans="3:9" x14ac:dyDescent="0.25">
      <c r="C17" s="13">
        <v>446</v>
      </c>
      <c r="D17" s="14">
        <v>58.4</v>
      </c>
      <c r="E17" s="15">
        <v>0.1</v>
      </c>
      <c r="F17" s="16">
        <f t="shared" si="0"/>
        <v>-2.8676148566761643</v>
      </c>
      <c r="H17" s="17">
        <f t="shared" si="1"/>
        <v>0.97132385143323829</v>
      </c>
      <c r="I17" s="1">
        <f t="shared" si="2"/>
        <v>0.96350669030012837</v>
      </c>
    </row>
    <row r="18" spans="3:9" x14ac:dyDescent="0.25">
      <c r="C18" s="13">
        <v>509</v>
      </c>
      <c r="D18" s="14">
        <v>53.8</v>
      </c>
      <c r="E18" s="15">
        <v>-0.91</v>
      </c>
      <c r="F18" s="16">
        <f t="shared" si="0"/>
        <v>-10.518453412485922</v>
      </c>
      <c r="H18" s="17">
        <f t="shared" si="1"/>
        <v>0.89481546587514071</v>
      </c>
      <c r="I18" s="1">
        <f t="shared" si="2"/>
        <v>0.96350669030012837</v>
      </c>
    </row>
    <row r="19" spans="3:9" x14ac:dyDescent="0.25">
      <c r="C19" s="13">
        <v>512</v>
      </c>
      <c r="D19" s="14">
        <v>52.5</v>
      </c>
      <c r="E19" s="15">
        <v>-1.19</v>
      </c>
      <c r="F19" s="16">
        <f t="shared" si="0"/>
        <v>-12.680646917388675</v>
      </c>
      <c r="H19" s="17">
        <f t="shared" si="1"/>
        <v>0.87319353082611328</v>
      </c>
      <c r="I19" s="1">
        <f t="shared" si="2"/>
        <v>0.96350669030012837</v>
      </c>
    </row>
    <row r="20" spans="3:9" x14ac:dyDescent="0.25">
      <c r="C20" s="13">
        <v>551</v>
      </c>
      <c r="D20" s="14" t="s">
        <v>72</v>
      </c>
      <c r="E20" s="16" t="s">
        <v>71</v>
      </c>
      <c r="F20" s="16"/>
      <c r="H20" s="17"/>
      <c r="I20" s="1">
        <f t="shared" si="2"/>
        <v>0.96350669030012837</v>
      </c>
    </row>
    <row r="21" spans="3:9" x14ac:dyDescent="0.25">
      <c r="C21" s="13">
        <v>579</v>
      </c>
      <c r="D21" s="14">
        <v>56.4</v>
      </c>
      <c r="E21" s="15">
        <v>-0.34</v>
      </c>
      <c r="F21" s="16">
        <f t="shared" si="0"/>
        <v>-6.1940664026804049</v>
      </c>
      <c r="H21" s="17">
        <f t="shared" ref="H21:H23" si="3">(100+F21)/100</f>
        <v>0.93805933597319591</v>
      </c>
      <c r="I21" s="1">
        <f t="shared" si="2"/>
        <v>0.96350669030012837</v>
      </c>
    </row>
    <row r="22" spans="3:9" x14ac:dyDescent="0.25">
      <c r="C22" s="13">
        <v>591</v>
      </c>
      <c r="D22" s="14">
        <v>56.5</v>
      </c>
      <c r="E22" s="15">
        <v>-0.31</v>
      </c>
      <c r="F22" s="16">
        <f>((D22-D$2)/D$2)*100</f>
        <v>-6.0277438253801909</v>
      </c>
      <c r="H22" s="17">
        <f t="shared" si="3"/>
        <v>0.93972256174619817</v>
      </c>
      <c r="I22" s="1">
        <f t="shared" si="2"/>
        <v>0.96350669030012837</v>
      </c>
    </row>
    <row r="23" spans="3:9" x14ac:dyDescent="0.25">
      <c r="C23" s="13">
        <v>644</v>
      </c>
      <c r="D23" s="14">
        <v>55</v>
      </c>
      <c r="E23" s="15">
        <v>-0.64</v>
      </c>
      <c r="F23" s="16">
        <f>((D23-D$2)/D$2)*100</f>
        <v>-8.5225824848833724</v>
      </c>
      <c r="H23" s="17">
        <f t="shared" si="3"/>
        <v>0.91477417515116632</v>
      </c>
      <c r="I23" s="1">
        <f t="shared" si="2"/>
        <v>0.96350669030012837</v>
      </c>
    </row>
    <row r="24" spans="3:9" x14ac:dyDescent="0.25">
      <c r="C24" s="13">
        <v>689</v>
      </c>
      <c r="D24" s="14">
        <v>70.5</v>
      </c>
      <c r="E24" s="18">
        <v>2.76</v>
      </c>
      <c r="F24" s="16">
        <f t="shared" ref="F24" si="4">((D24-D$2)/D$2)*100</f>
        <v>17.257416996649496</v>
      </c>
      <c r="H24" s="17">
        <f t="shared" ref="H24" si="5">(100+F24)/100</f>
        <v>1.1725741699664949</v>
      </c>
      <c r="I24" s="1">
        <f t="shared" si="2"/>
        <v>0.96350669030012837</v>
      </c>
    </row>
    <row r="25" spans="3:9" x14ac:dyDescent="0.25">
      <c r="C25" s="16">
        <v>744</v>
      </c>
      <c r="D25" s="14">
        <v>54.8</v>
      </c>
      <c r="E25" s="15">
        <v>-0.69</v>
      </c>
      <c r="F25" s="16">
        <f t="shared" ref="F25:F28" si="6">((D25-D$2)/D$2)*100</f>
        <v>-8.8552276394838003</v>
      </c>
      <c r="H25" s="17">
        <f t="shared" ref="H25:H26" si="7">(100+F25)/100</f>
        <v>0.91144772360516202</v>
      </c>
      <c r="I25" s="1">
        <f t="shared" si="2"/>
        <v>0.96350669030012837</v>
      </c>
    </row>
    <row r="26" spans="3:9" x14ac:dyDescent="0.25">
      <c r="C26" s="16">
        <v>807</v>
      </c>
      <c r="D26" s="14">
        <v>60</v>
      </c>
      <c r="E26" s="15">
        <v>0.45</v>
      </c>
      <c r="F26" s="16">
        <f t="shared" si="6"/>
        <v>-0.20645361987276911</v>
      </c>
      <c r="H26" s="17">
        <f t="shared" si="7"/>
        <v>0.99793546380127229</v>
      </c>
      <c r="I26" s="1">
        <f t="shared" si="2"/>
        <v>0.96350669030012837</v>
      </c>
    </row>
    <row r="27" spans="3:9" x14ac:dyDescent="0.25">
      <c r="C27" s="16">
        <v>904</v>
      </c>
      <c r="D27" s="12">
        <v>52.3</v>
      </c>
      <c r="E27" s="15">
        <v>-1.24</v>
      </c>
      <c r="F27" s="16">
        <f t="shared" si="6"/>
        <v>-13.013292071989103</v>
      </c>
      <c r="H27" s="17">
        <f t="shared" ref="H27:H28" si="8">(100+F27)/100</f>
        <v>0.86986707928010898</v>
      </c>
      <c r="I27" s="1">
        <f t="shared" si="2"/>
        <v>0.96350669030012837</v>
      </c>
    </row>
    <row r="28" spans="3:9" x14ac:dyDescent="0.25">
      <c r="C28" s="16">
        <v>928</v>
      </c>
      <c r="D28" s="1">
        <v>69.5</v>
      </c>
      <c r="E28" s="18">
        <v>2.54</v>
      </c>
      <c r="F28" s="16">
        <f t="shared" si="6"/>
        <v>15.594191223647375</v>
      </c>
      <c r="H28" s="17">
        <f t="shared" si="8"/>
        <v>1.1559419122364738</v>
      </c>
      <c r="I28" s="1">
        <f t="shared" si="2"/>
        <v>0.96350669030012837</v>
      </c>
    </row>
  </sheetData>
  <sheetProtection algorithmName="SHA-512" hashValue="AhC3Zz7YuZFVXJCV7BwF1+687wLu4r4EnKqe7yyg3DXzydNCLEYgD3AmE1U95ZNDiUOs1auwcngUnzlT6OIIWQ==" saltValue="sU/X+6jGt+IVDYmR51VTpg==" spinCount="100000" sheet="1" objects="1" scenarios="1"/>
  <sortState ref="C11:F24">
    <sortCondition ref="C11:C24"/>
  </sortState>
  <pageMargins left="0.7" right="0.7" top="0.75" bottom="0.75" header="0.3" footer="0.3"/>
  <pageSetup paperSize="9" scale="5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1:I28"/>
  <sheetViews>
    <sheetView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1.5703125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34</v>
      </c>
      <c r="E1" s="3"/>
      <c r="F1" s="4"/>
    </row>
    <row r="2" spans="1:9" ht="18" x14ac:dyDescent="0.25">
      <c r="C2" s="5" t="s">
        <v>3</v>
      </c>
      <c r="D2" s="6">
        <v>88.384367958138668</v>
      </c>
      <c r="E2" s="1" t="s">
        <v>4</v>
      </c>
    </row>
    <row r="3" spans="1:9" ht="18" x14ac:dyDescent="0.25">
      <c r="C3" s="5" t="s">
        <v>21</v>
      </c>
      <c r="D3" s="6" t="s">
        <v>53</v>
      </c>
      <c r="E3" s="1" t="s">
        <v>4</v>
      </c>
      <c r="F3" s="7"/>
    </row>
    <row r="4" spans="1:9" ht="18" x14ac:dyDescent="0.25">
      <c r="C4" s="5" t="s">
        <v>22</v>
      </c>
      <c r="D4" s="6" t="s">
        <v>54</v>
      </c>
      <c r="E4" s="1" t="s">
        <v>4</v>
      </c>
      <c r="F4" s="7"/>
    </row>
    <row r="5" spans="1:9" x14ac:dyDescent="0.25">
      <c r="C5" s="5" t="s">
        <v>23</v>
      </c>
      <c r="D5" s="32">
        <f>(D4/D3)*100</f>
        <v>5.4341419179324415</v>
      </c>
      <c r="E5" s="1" t="s">
        <v>2</v>
      </c>
      <c r="F5" s="7"/>
    </row>
    <row r="6" spans="1:9" x14ac:dyDescent="0.25">
      <c r="C6" s="5" t="s">
        <v>6</v>
      </c>
      <c r="D6" s="9">
        <v>17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8</v>
      </c>
    </row>
    <row r="10" spans="1:9" x14ac:dyDescent="0.25">
      <c r="A10" s="11"/>
      <c r="C10" s="16"/>
      <c r="E10" s="16"/>
      <c r="F10" s="16"/>
      <c r="H10" s="12" t="s">
        <v>69</v>
      </c>
      <c r="I10" s="12" t="s">
        <v>70</v>
      </c>
    </row>
    <row r="11" spans="1:9" x14ac:dyDescent="0.25">
      <c r="A11" s="16"/>
      <c r="B11" s="16"/>
      <c r="C11" s="13">
        <v>223</v>
      </c>
      <c r="D11" s="14">
        <v>87.3</v>
      </c>
      <c r="E11" s="15">
        <v>-0.19</v>
      </c>
      <c r="F11" s="16">
        <f t="shared" ref="F11:F22" si="0">((D11-D$2)/D$2)*100</f>
        <v>-1.2268775386302002</v>
      </c>
      <c r="G11" s="46"/>
      <c r="H11" s="17">
        <f t="shared" ref="H11:H24" si="1">(100+F11)/100</f>
        <v>0.987731224613698</v>
      </c>
      <c r="I11" s="1">
        <f t="shared" ref="I11:I28" si="2">1+($D$3-$D$2)/$D$2</f>
        <v>0.99814030510218144</v>
      </c>
    </row>
    <row r="12" spans="1:9" x14ac:dyDescent="0.25">
      <c r="A12" s="16"/>
      <c r="B12" s="16"/>
      <c r="C12" s="13">
        <v>225</v>
      </c>
      <c r="D12" s="14">
        <v>90.2</v>
      </c>
      <c r="E12" s="15">
        <v>0.41</v>
      </c>
      <c r="F12" s="16">
        <f t="shared" si="0"/>
        <v>2.054245658826535</v>
      </c>
      <c r="G12" s="46"/>
      <c r="H12" s="17">
        <f t="shared" si="1"/>
        <v>1.0205424565882653</v>
      </c>
      <c r="I12" s="1">
        <f t="shared" si="2"/>
        <v>0.99814030510218144</v>
      </c>
    </row>
    <row r="13" spans="1:9" x14ac:dyDescent="0.25">
      <c r="A13" s="16"/>
      <c r="B13" s="16"/>
      <c r="C13" s="13">
        <v>295</v>
      </c>
      <c r="D13" s="14">
        <v>90</v>
      </c>
      <c r="E13" s="15">
        <v>0.37</v>
      </c>
      <c r="F13" s="16">
        <f t="shared" si="0"/>
        <v>1.8279613003812403</v>
      </c>
      <c r="G13" s="46"/>
      <c r="H13" s="17">
        <f t="shared" si="1"/>
        <v>1.0182796130038125</v>
      </c>
      <c r="I13" s="1">
        <f t="shared" si="2"/>
        <v>0.99814030510218144</v>
      </c>
    </row>
    <row r="14" spans="1:9" x14ac:dyDescent="0.25">
      <c r="A14" s="16"/>
      <c r="B14" s="16"/>
      <c r="C14" s="13">
        <v>339</v>
      </c>
      <c r="D14" s="14">
        <v>86</v>
      </c>
      <c r="E14" s="15">
        <v>-0.46</v>
      </c>
      <c r="F14" s="16">
        <f t="shared" si="0"/>
        <v>-2.6977258685245928</v>
      </c>
      <c r="G14" s="46"/>
      <c r="H14" s="17">
        <f t="shared" si="1"/>
        <v>0.97302274131475397</v>
      </c>
      <c r="I14" s="1">
        <f t="shared" si="2"/>
        <v>0.99814030510218144</v>
      </c>
    </row>
    <row r="15" spans="1:9" x14ac:dyDescent="0.25">
      <c r="C15" s="13">
        <v>385</v>
      </c>
      <c r="D15" s="14">
        <v>90</v>
      </c>
      <c r="E15" s="15">
        <v>0.37</v>
      </c>
      <c r="F15" s="16">
        <f t="shared" si="0"/>
        <v>1.8279613003812403</v>
      </c>
      <c r="G15" s="46"/>
      <c r="H15" s="17">
        <f t="shared" si="1"/>
        <v>1.0182796130038125</v>
      </c>
      <c r="I15" s="1">
        <f t="shared" si="2"/>
        <v>0.99814030510218144</v>
      </c>
    </row>
    <row r="16" spans="1:9" x14ac:dyDescent="0.25">
      <c r="C16" s="13">
        <v>428</v>
      </c>
      <c r="D16" s="14">
        <v>93</v>
      </c>
      <c r="E16" s="15">
        <v>1</v>
      </c>
      <c r="F16" s="16">
        <f t="shared" si="0"/>
        <v>5.2222266770606147</v>
      </c>
      <c r="G16" s="46"/>
      <c r="H16" s="17">
        <f t="shared" si="1"/>
        <v>1.0522222667706063</v>
      </c>
      <c r="I16" s="1">
        <f t="shared" si="2"/>
        <v>0.99814030510218144</v>
      </c>
    </row>
    <row r="17" spans="3:9" x14ac:dyDescent="0.25">
      <c r="C17" s="13">
        <v>446</v>
      </c>
      <c r="D17" s="14">
        <v>84.6</v>
      </c>
      <c r="E17" s="15">
        <v>-0.76</v>
      </c>
      <c r="F17" s="16">
        <f t="shared" si="0"/>
        <v>-4.28171637764164</v>
      </c>
      <c r="G17" s="46"/>
      <c r="H17" s="17">
        <f t="shared" si="1"/>
        <v>0.95718283622358358</v>
      </c>
      <c r="I17" s="1">
        <f t="shared" si="2"/>
        <v>0.99814030510218144</v>
      </c>
    </row>
    <row r="18" spans="3:9" x14ac:dyDescent="0.25">
      <c r="C18" s="13">
        <v>509</v>
      </c>
      <c r="D18" s="14">
        <v>88.2</v>
      </c>
      <c r="E18" s="15">
        <v>0</v>
      </c>
      <c r="F18" s="16">
        <f t="shared" si="0"/>
        <v>-0.20859792562638127</v>
      </c>
      <c r="G18" s="46"/>
      <c r="H18" s="17">
        <f t="shared" si="1"/>
        <v>0.99791402074373625</v>
      </c>
      <c r="I18" s="1">
        <f t="shared" si="2"/>
        <v>0.99814030510218144</v>
      </c>
    </row>
    <row r="19" spans="3:9" x14ac:dyDescent="0.25">
      <c r="C19" s="13">
        <v>512</v>
      </c>
      <c r="D19" s="14">
        <v>81.400000000000006</v>
      </c>
      <c r="E19" s="15">
        <v>-1.42</v>
      </c>
      <c r="F19" s="16">
        <f t="shared" si="0"/>
        <v>-7.9022661127662941</v>
      </c>
      <c r="G19" s="46"/>
      <c r="H19" s="17">
        <f t="shared" si="1"/>
        <v>0.92097733887233701</v>
      </c>
      <c r="I19" s="1">
        <f t="shared" si="2"/>
        <v>0.99814030510218144</v>
      </c>
    </row>
    <row r="20" spans="3:9" x14ac:dyDescent="0.25">
      <c r="C20" s="13">
        <v>551</v>
      </c>
      <c r="D20" s="14" t="s">
        <v>72</v>
      </c>
      <c r="E20" s="16" t="s">
        <v>71</v>
      </c>
      <c r="F20" s="16"/>
      <c r="G20" s="46"/>
      <c r="H20" s="17"/>
      <c r="I20" s="1">
        <f t="shared" si="2"/>
        <v>0.99814030510218144</v>
      </c>
    </row>
    <row r="21" spans="3:9" x14ac:dyDescent="0.25">
      <c r="C21" s="13">
        <v>579</v>
      </c>
      <c r="D21" s="14">
        <v>86.3</v>
      </c>
      <c r="E21" s="15">
        <v>-0.4</v>
      </c>
      <c r="F21" s="16">
        <f t="shared" si="0"/>
        <v>-2.3582993308566582</v>
      </c>
      <c r="H21" s="17">
        <f t="shared" si="1"/>
        <v>0.9764170066914335</v>
      </c>
      <c r="I21" s="1">
        <f t="shared" si="2"/>
        <v>0.99814030510218144</v>
      </c>
    </row>
    <row r="22" spans="3:9" x14ac:dyDescent="0.25">
      <c r="C22" s="13">
        <v>591</v>
      </c>
      <c r="D22" s="14">
        <v>84.1</v>
      </c>
      <c r="E22" s="15">
        <v>-0.86</v>
      </c>
      <c r="F22" s="16">
        <f t="shared" si="0"/>
        <v>-4.8474272737548691</v>
      </c>
      <c r="H22" s="17">
        <f t="shared" si="1"/>
        <v>0.95152572726245122</v>
      </c>
      <c r="I22" s="1">
        <f t="shared" si="2"/>
        <v>0.99814030510218144</v>
      </c>
    </row>
    <row r="23" spans="3:9" x14ac:dyDescent="0.25">
      <c r="C23" s="13">
        <v>644</v>
      </c>
      <c r="D23" s="14">
        <v>85</v>
      </c>
      <c r="E23" s="15">
        <v>-0.67</v>
      </c>
      <c r="F23" s="16">
        <f>((D23-D$2)/D$2)*100</f>
        <v>-3.8291476607510506</v>
      </c>
      <c r="H23" s="17">
        <f t="shared" si="1"/>
        <v>0.96170852339248958</v>
      </c>
      <c r="I23" s="1">
        <f t="shared" si="2"/>
        <v>0.99814030510218144</v>
      </c>
    </row>
    <row r="24" spans="3:9" x14ac:dyDescent="0.25">
      <c r="C24" s="13">
        <v>689</v>
      </c>
      <c r="D24" s="14">
        <v>105</v>
      </c>
      <c r="E24" s="33">
        <v>3.5</v>
      </c>
      <c r="F24" s="16">
        <f t="shared" ref="F24" si="3">((D24-D$2)/D$2)*100</f>
        <v>18.799288183778113</v>
      </c>
      <c r="H24" s="17">
        <f t="shared" si="1"/>
        <v>1.1879928818377812</v>
      </c>
      <c r="I24" s="1">
        <f t="shared" si="2"/>
        <v>0.99814030510218144</v>
      </c>
    </row>
    <row r="25" spans="3:9" x14ac:dyDescent="0.25">
      <c r="C25" s="16">
        <v>744</v>
      </c>
      <c r="D25" s="14">
        <v>85.6</v>
      </c>
      <c r="E25" s="15">
        <v>-0.55000000000000004</v>
      </c>
      <c r="F25" s="16">
        <f t="shared" ref="F25:F28" si="4">((D25-D$2)/D$2)*100</f>
        <v>-3.1502945854151823</v>
      </c>
      <c r="H25" s="17">
        <f t="shared" ref="H25:H26" si="5">(100+F25)/100</f>
        <v>0.96849705414584819</v>
      </c>
      <c r="I25" s="1">
        <f t="shared" si="2"/>
        <v>0.99814030510218144</v>
      </c>
    </row>
    <row r="26" spans="3:9" x14ac:dyDescent="0.25">
      <c r="C26" s="16">
        <v>807</v>
      </c>
      <c r="D26" s="14">
        <v>93.4</v>
      </c>
      <c r="E26" s="15">
        <v>1.08</v>
      </c>
      <c r="F26" s="16">
        <f t="shared" si="4"/>
        <v>5.6747953939512046</v>
      </c>
      <c r="H26" s="17">
        <f t="shared" si="5"/>
        <v>1.0567479539395119</v>
      </c>
      <c r="I26" s="1">
        <f t="shared" si="2"/>
        <v>0.99814030510218144</v>
      </c>
    </row>
    <row r="27" spans="3:9" x14ac:dyDescent="0.25">
      <c r="C27" s="16">
        <v>904</v>
      </c>
      <c r="D27" s="12">
        <v>83.8</v>
      </c>
      <c r="E27" s="15">
        <v>-0.92</v>
      </c>
      <c r="F27" s="16">
        <f t="shared" si="4"/>
        <v>-5.1868538114228038</v>
      </c>
      <c r="H27" s="17">
        <f t="shared" ref="H27:H28" si="6">(100+F27)/100</f>
        <v>0.94813146188577191</v>
      </c>
      <c r="I27" s="1">
        <f t="shared" si="2"/>
        <v>0.99814030510218144</v>
      </c>
    </row>
    <row r="28" spans="3:9" x14ac:dyDescent="0.25">
      <c r="C28" s="16">
        <v>928</v>
      </c>
      <c r="D28" s="1">
        <v>97</v>
      </c>
      <c r="E28" s="15">
        <v>1.83</v>
      </c>
      <c r="F28" s="16">
        <f t="shared" si="4"/>
        <v>9.7479138459664476</v>
      </c>
      <c r="H28" s="17">
        <f t="shared" si="6"/>
        <v>1.0974791384596645</v>
      </c>
      <c r="I28" s="1">
        <f t="shared" si="2"/>
        <v>0.99814030510218144</v>
      </c>
    </row>
  </sheetData>
  <sheetProtection algorithmName="SHA-512" hashValue="REjoJ2b7BsGEX5ihzQEGPmZGPaIETTRve1KkTJ9ejIQuZRsEm6P4wrFxUqFkOwyBJY8+JZb66RsRX+eRjl0c9Q==" saltValue="9BCgGPNW+4lyJLmtK9GmAw==" spinCount="100000" sheet="1" objects="1" scenarios="1"/>
  <pageMargins left="0.7" right="0.7" top="0.75" bottom="0.75" header="0.3" footer="0.3"/>
  <pageSetup paperSize="9" scale="5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I28"/>
  <sheetViews>
    <sheetView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1.5703125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24</v>
      </c>
      <c r="E1" s="3"/>
      <c r="F1" s="4"/>
    </row>
    <row r="2" spans="1:9" ht="18" x14ac:dyDescent="0.25">
      <c r="C2" s="5" t="s">
        <v>3</v>
      </c>
      <c r="D2" s="6">
        <v>88.384367958138654</v>
      </c>
      <c r="E2" s="1" t="s">
        <v>4</v>
      </c>
    </row>
    <row r="3" spans="1:9" ht="18" x14ac:dyDescent="0.25">
      <c r="C3" s="5" t="s">
        <v>21</v>
      </c>
      <c r="D3" s="6" t="s">
        <v>55</v>
      </c>
      <c r="E3" s="1" t="s">
        <v>4</v>
      </c>
      <c r="F3" s="7"/>
    </row>
    <row r="4" spans="1:9" ht="18" x14ac:dyDescent="0.25">
      <c r="C4" s="5" t="s">
        <v>22</v>
      </c>
      <c r="D4" s="6" t="s">
        <v>56</v>
      </c>
      <c r="E4" s="1" t="s">
        <v>4</v>
      </c>
      <c r="F4" s="7"/>
    </row>
    <row r="5" spans="1:9" x14ac:dyDescent="0.25">
      <c r="C5" s="5" t="s">
        <v>23</v>
      </c>
      <c r="D5" s="32">
        <f>(D4/D3)*100</f>
        <v>5.5124400821730193</v>
      </c>
      <c r="E5" s="1" t="s">
        <v>2</v>
      </c>
      <c r="F5" s="7"/>
    </row>
    <row r="6" spans="1:9" x14ac:dyDescent="0.25">
      <c r="C6" s="5" t="s">
        <v>6</v>
      </c>
      <c r="D6" s="9">
        <v>17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8</v>
      </c>
    </row>
    <row r="10" spans="1:9" x14ac:dyDescent="0.25">
      <c r="A10" s="11"/>
      <c r="C10" s="16"/>
      <c r="E10" s="16"/>
      <c r="F10" s="16"/>
      <c r="H10" s="12" t="s">
        <v>69</v>
      </c>
      <c r="I10" s="12" t="s">
        <v>70</v>
      </c>
    </row>
    <row r="11" spans="1:9" x14ac:dyDescent="0.25">
      <c r="A11" s="16"/>
      <c r="B11" s="40"/>
      <c r="C11" s="13">
        <v>223</v>
      </c>
      <c r="D11" s="14">
        <v>86.5</v>
      </c>
      <c r="E11" s="15">
        <v>-0.23</v>
      </c>
      <c r="F11" s="16">
        <f t="shared" ref="F11:F19" si="0">((D11-D$2)/D$2)*100</f>
        <v>-2.1320149724113477</v>
      </c>
      <c r="H11" s="17">
        <f t="shared" ref="H11:H19" si="1">(100+F11)/100</f>
        <v>0.97867985027588644</v>
      </c>
      <c r="I11" s="1">
        <f t="shared" ref="I11:I28" si="2">1+($D$3-$D$2)/$D$2</f>
        <v>0.99135177434882293</v>
      </c>
    </row>
    <row r="12" spans="1:9" x14ac:dyDescent="0.25">
      <c r="A12" s="16"/>
      <c r="B12" s="40"/>
      <c r="C12" s="13">
        <v>225</v>
      </c>
      <c r="D12" s="14">
        <v>88.5</v>
      </c>
      <c r="E12" s="15">
        <v>0.18</v>
      </c>
      <c r="F12" s="16">
        <f t="shared" si="0"/>
        <v>0.13082861204156909</v>
      </c>
      <c r="H12" s="17">
        <f t="shared" si="1"/>
        <v>1.0013082861204157</v>
      </c>
      <c r="I12" s="1">
        <f t="shared" si="2"/>
        <v>0.99135177434882293</v>
      </c>
    </row>
    <row r="13" spans="1:9" x14ac:dyDescent="0.25">
      <c r="A13" s="16"/>
      <c r="B13" s="40"/>
      <c r="C13" s="13">
        <v>295</v>
      </c>
      <c r="D13" s="14">
        <v>88</v>
      </c>
      <c r="E13" s="15">
        <v>0.08</v>
      </c>
      <c r="F13" s="16">
        <f t="shared" si="0"/>
        <v>-0.43488228407166007</v>
      </c>
      <c r="H13" s="17">
        <f t="shared" si="1"/>
        <v>0.99565117715928342</v>
      </c>
      <c r="I13" s="1">
        <f t="shared" si="2"/>
        <v>0.99135177434882293</v>
      </c>
    </row>
    <row r="14" spans="1:9" x14ac:dyDescent="0.25">
      <c r="A14" s="16"/>
      <c r="B14" s="40"/>
      <c r="C14" s="13">
        <v>339</v>
      </c>
      <c r="D14" s="14">
        <v>87</v>
      </c>
      <c r="E14" s="15">
        <v>-0.13</v>
      </c>
      <c r="F14" s="16">
        <f t="shared" si="0"/>
        <v>-1.5663040762981184</v>
      </c>
      <c r="H14" s="17">
        <f t="shared" si="1"/>
        <v>0.9843369592370188</v>
      </c>
      <c r="I14" s="1">
        <f t="shared" si="2"/>
        <v>0.99135177434882293</v>
      </c>
    </row>
    <row r="15" spans="1:9" x14ac:dyDescent="0.25">
      <c r="B15" s="40"/>
      <c r="C15" s="13">
        <v>385</v>
      </c>
      <c r="D15" s="14">
        <v>91.6</v>
      </c>
      <c r="E15" s="15">
        <v>0.82</v>
      </c>
      <c r="F15" s="16">
        <f t="shared" si="0"/>
        <v>3.6382361679435835</v>
      </c>
      <c r="H15" s="17">
        <f t="shared" si="1"/>
        <v>1.0363823616794359</v>
      </c>
      <c r="I15" s="1">
        <f t="shared" si="2"/>
        <v>0.99135177434882293</v>
      </c>
    </row>
    <row r="16" spans="1:9" x14ac:dyDescent="0.25">
      <c r="B16" s="40"/>
      <c r="C16" s="13">
        <v>428</v>
      </c>
      <c r="D16" s="14">
        <v>93.3</v>
      </c>
      <c r="E16" s="15">
        <v>1.18</v>
      </c>
      <c r="F16" s="16">
        <f t="shared" si="0"/>
        <v>5.5616532147285662</v>
      </c>
      <c r="H16" s="17">
        <f>(100+F16)/100</f>
        <v>1.0556165321472857</v>
      </c>
      <c r="I16" s="1">
        <f t="shared" si="2"/>
        <v>0.99135177434882293</v>
      </c>
    </row>
    <row r="17" spans="2:9" x14ac:dyDescent="0.25">
      <c r="B17" s="40"/>
      <c r="C17" s="13">
        <v>446</v>
      </c>
      <c r="D17" s="14">
        <v>85.3</v>
      </c>
      <c r="E17" s="15">
        <v>-0.48</v>
      </c>
      <c r="F17" s="16">
        <f t="shared" si="0"/>
        <v>-3.4897211230831013</v>
      </c>
      <c r="H17" s="17">
        <f t="shared" si="1"/>
        <v>0.965102788769169</v>
      </c>
      <c r="I17" s="1">
        <f t="shared" si="2"/>
        <v>0.99135177434882293</v>
      </c>
    </row>
    <row r="18" spans="2:9" x14ac:dyDescent="0.25">
      <c r="B18" s="40"/>
      <c r="C18" s="13">
        <v>509</v>
      </c>
      <c r="D18" s="14">
        <v>86.9</v>
      </c>
      <c r="E18" s="15">
        <v>-0.15</v>
      </c>
      <c r="F18" s="16">
        <f t="shared" si="0"/>
        <v>-1.6794462555207581</v>
      </c>
      <c r="H18" s="17">
        <f t="shared" si="1"/>
        <v>0.98320553744479244</v>
      </c>
      <c r="I18" s="1">
        <f t="shared" si="2"/>
        <v>0.99135177434882293</v>
      </c>
    </row>
    <row r="19" spans="2:9" x14ac:dyDescent="0.25">
      <c r="B19" s="40"/>
      <c r="C19" s="13">
        <v>512</v>
      </c>
      <c r="D19" s="14">
        <v>81.7</v>
      </c>
      <c r="E19" s="15">
        <v>-1.23</v>
      </c>
      <c r="F19" s="16">
        <f t="shared" si="0"/>
        <v>-7.5628395750983444</v>
      </c>
      <c r="H19" s="17">
        <f t="shared" si="1"/>
        <v>0.92437160424901665</v>
      </c>
      <c r="I19" s="1">
        <f t="shared" si="2"/>
        <v>0.99135177434882293</v>
      </c>
    </row>
    <row r="20" spans="2:9" x14ac:dyDescent="0.25">
      <c r="B20" s="40"/>
      <c r="C20" s="13">
        <v>551</v>
      </c>
      <c r="D20" s="14" t="s">
        <v>72</v>
      </c>
      <c r="E20" s="16" t="s">
        <v>71</v>
      </c>
      <c r="F20" s="16"/>
      <c r="H20" s="17"/>
      <c r="I20" s="1">
        <f t="shared" si="2"/>
        <v>0.99135177434882293</v>
      </c>
    </row>
    <row r="21" spans="2:9" x14ac:dyDescent="0.25">
      <c r="B21" s="40"/>
      <c r="C21" s="13">
        <v>579</v>
      </c>
      <c r="D21" s="14">
        <v>84.8</v>
      </c>
      <c r="E21" s="15">
        <v>-0.57999999999999996</v>
      </c>
      <c r="F21" s="16">
        <f t="shared" ref="F21:F24" si="3">((D21-D$2)/D$2)*100</f>
        <v>-4.0554320191963305</v>
      </c>
      <c r="H21" s="17">
        <f t="shared" ref="H21:H23" si="4">(100+F21)/100</f>
        <v>0.95944567980803663</v>
      </c>
      <c r="I21" s="1">
        <f t="shared" si="2"/>
        <v>0.99135177434882293</v>
      </c>
    </row>
    <row r="22" spans="2:9" x14ac:dyDescent="0.25">
      <c r="B22" s="40"/>
      <c r="C22" s="13">
        <v>591</v>
      </c>
      <c r="D22" s="14">
        <v>84.1</v>
      </c>
      <c r="E22" s="15">
        <v>-0.73</v>
      </c>
      <c r="F22" s="16">
        <f t="shared" si="3"/>
        <v>-4.847427273754854</v>
      </c>
      <c r="H22" s="17">
        <f t="shared" si="4"/>
        <v>0.95152572726245144</v>
      </c>
      <c r="I22" s="1">
        <f t="shared" si="2"/>
        <v>0.99135177434882293</v>
      </c>
    </row>
    <row r="23" spans="2:9" x14ac:dyDescent="0.25">
      <c r="B23" s="40"/>
      <c r="C23" s="13">
        <v>644</v>
      </c>
      <c r="D23" s="14">
        <v>84</v>
      </c>
      <c r="E23" s="15">
        <v>-0.75</v>
      </c>
      <c r="F23" s="16">
        <f t="shared" si="3"/>
        <v>-4.9605694529774942</v>
      </c>
      <c r="H23" s="17">
        <f t="shared" si="4"/>
        <v>0.95039430547022508</v>
      </c>
      <c r="I23" s="1">
        <f t="shared" si="2"/>
        <v>0.99135177434882293</v>
      </c>
    </row>
    <row r="24" spans="2:9" x14ac:dyDescent="0.25">
      <c r="B24" s="40"/>
      <c r="C24" s="13">
        <v>689</v>
      </c>
      <c r="D24" s="14">
        <v>104</v>
      </c>
      <c r="E24" s="33">
        <v>3.39</v>
      </c>
      <c r="F24" s="16">
        <f t="shared" si="3"/>
        <v>17.667866391551673</v>
      </c>
      <c r="H24" s="17">
        <f t="shared" ref="H24" si="5">(100+F24)/100</f>
        <v>1.1766786639155167</v>
      </c>
      <c r="I24" s="1">
        <f t="shared" si="2"/>
        <v>0.99135177434882293</v>
      </c>
    </row>
    <row r="25" spans="2:9" x14ac:dyDescent="0.25">
      <c r="C25" s="16">
        <v>744</v>
      </c>
      <c r="D25" s="14">
        <v>85.3</v>
      </c>
      <c r="E25" s="15">
        <v>-0.48</v>
      </c>
      <c r="F25" s="16">
        <f t="shared" ref="F25:F28" si="6">((D25-D$2)/D$2)*100</f>
        <v>-3.4897211230831013</v>
      </c>
      <c r="H25" s="17">
        <f t="shared" ref="H25:H26" si="7">(100+F25)/100</f>
        <v>0.965102788769169</v>
      </c>
      <c r="I25" s="1">
        <f t="shared" si="2"/>
        <v>0.99135177434882293</v>
      </c>
    </row>
    <row r="26" spans="2:9" x14ac:dyDescent="0.25">
      <c r="C26" s="16">
        <v>807</v>
      </c>
      <c r="D26" s="14">
        <v>91.5</v>
      </c>
      <c r="E26" s="15">
        <v>0.8</v>
      </c>
      <c r="F26" s="16">
        <f t="shared" si="6"/>
        <v>3.5250939887209438</v>
      </c>
      <c r="H26" s="17">
        <f t="shared" si="7"/>
        <v>1.0352509398872094</v>
      </c>
      <c r="I26" s="1">
        <f t="shared" si="2"/>
        <v>0.99135177434882293</v>
      </c>
    </row>
    <row r="27" spans="2:9" x14ac:dyDescent="0.25">
      <c r="C27" s="16">
        <v>904</v>
      </c>
      <c r="D27" s="12">
        <v>81.3</v>
      </c>
      <c r="E27" s="15">
        <v>-1.31</v>
      </c>
      <c r="F27" s="16">
        <f t="shared" si="6"/>
        <v>-8.0154082919889351</v>
      </c>
      <c r="H27" s="17">
        <f t="shared" ref="H27:H28" si="8">(100+F27)/100</f>
        <v>0.91984591708011065</v>
      </c>
      <c r="I27" s="1">
        <f t="shared" si="2"/>
        <v>0.99135177434882293</v>
      </c>
    </row>
    <row r="28" spans="2:9" x14ac:dyDescent="0.25">
      <c r="C28" s="16">
        <v>928</v>
      </c>
      <c r="D28" s="1">
        <v>95.2</v>
      </c>
      <c r="E28" s="15">
        <v>1.57</v>
      </c>
      <c r="F28" s="16">
        <f t="shared" si="6"/>
        <v>7.7113546199588434</v>
      </c>
      <c r="H28" s="17">
        <f t="shared" si="8"/>
        <v>1.0771135461995884</v>
      </c>
      <c r="I28" s="1">
        <f t="shared" si="2"/>
        <v>0.99135177434882293</v>
      </c>
    </row>
  </sheetData>
  <sheetProtection algorithmName="SHA-512" hashValue="KOOY995RoqpjaGxKK6nI9Y4xMuwAvFbiQTACbT/390VyW27f53ndN7YNAs4nz389ZJloUQ4FAICeZ67zB2jpqg==" saltValue="DYPkzcjyMv4qZRsTEUKzUA==" spinCount="100000" sheet="1" objects="1" scenarios="1"/>
  <sortState ref="C10:F24">
    <sortCondition ref="C10:C24"/>
  </sortState>
  <pageMargins left="0.7" right="0.7" top="0.75" bottom="0.75" header="0.3" footer="0.3"/>
  <pageSetup paperSize="9" scale="5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I28"/>
  <sheetViews>
    <sheetView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2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27</v>
      </c>
      <c r="E1" s="3"/>
      <c r="F1" s="4"/>
    </row>
    <row r="2" spans="1:9" ht="18" x14ac:dyDescent="0.25">
      <c r="C2" s="5" t="s">
        <v>3</v>
      </c>
      <c r="D2" s="6">
        <v>62.252210907113707</v>
      </c>
      <c r="E2" s="1" t="s">
        <v>4</v>
      </c>
    </row>
    <row r="3" spans="1:9" ht="18" x14ac:dyDescent="0.25">
      <c r="C3" s="5" t="s">
        <v>21</v>
      </c>
      <c r="D3" s="6" t="s">
        <v>57</v>
      </c>
      <c r="E3" s="1" t="s">
        <v>4</v>
      </c>
      <c r="F3" s="7"/>
    </row>
    <row r="4" spans="1:9" ht="18" x14ac:dyDescent="0.25">
      <c r="C4" s="5" t="s">
        <v>22</v>
      </c>
      <c r="D4" s="6" t="s">
        <v>58</v>
      </c>
      <c r="E4" s="1" t="s">
        <v>4</v>
      </c>
      <c r="F4" s="7"/>
    </row>
    <row r="5" spans="1:9" x14ac:dyDescent="0.25">
      <c r="C5" s="5" t="s">
        <v>23</v>
      </c>
      <c r="D5" s="32">
        <f>(D4/D3)*100</f>
        <v>10.743815104166666</v>
      </c>
      <c r="E5" s="1" t="s">
        <v>2</v>
      </c>
      <c r="F5" s="7"/>
    </row>
    <row r="6" spans="1:9" x14ac:dyDescent="0.25">
      <c r="C6" s="5" t="s">
        <v>6</v>
      </c>
      <c r="D6" s="9">
        <v>18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8</v>
      </c>
    </row>
    <row r="10" spans="1:9" x14ac:dyDescent="0.25">
      <c r="A10" s="11"/>
      <c r="D10" s="7"/>
      <c r="E10" s="7"/>
      <c r="F10" s="7"/>
      <c r="H10" s="12" t="s">
        <v>69</v>
      </c>
      <c r="I10" s="12" t="s">
        <v>70</v>
      </c>
    </row>
    <row r="11" spans="1:9" x14ac:dyDescent="0.25">
      <c r="C11" s="13">
        <v>223</v>
      </c>
      <c r="D11" s="14">
        <v>66.5</v>
      </c>
      <c r="E11" s="15">
        <v>0.77</v>
      </c>
      <c r="F11" s="16">
        <f t="shared" ref="F11:F23" si="0">((D11-D$2)/D$2)*100</f>
        <v>6.8235152310082672</v>
      </c>
      <c r="H11" s="17">
        <f t="shared" ref="H11:H19" si="1">(100+F11)/100</f>
        <v>1.0682351523100828</v>
      </c>
      <c r="I11" s="1">
        <f t="shared" ref="I11:I28" si="2">1+($D$3-$D$2)/$D$2</f>
        <v>0.98695289861551094</v>
      </c>
    </row>
    <row r="12" spans="1:9" x14ac:dyDescent="0.25">
      <c r="C12" s="13">
        <v>225</v>
      </c>
      <c r="D12" s="14">
        <v>66.099999999999994</v>
      </c>
      <c r="E12" s="15">
        <v>0.71</v>
      </c>
      <c r="F12" s="16">
        <f t="shared" si="0"/>
        <v>6.180967770972118</v>
      </c>
      <c r="H12" s="17">
        <f t="shared" si="1"/>
        <v>1.0618096777097212</v>
      </c>
      <c r="I12" s="1">
        <f t="shared" si="2"/>
        <v>0.98695289861551094</v>
      </c>
    </row>
    <row r="13" spans="1:9" x14ac:dyDescent="0.25">
      <c r="C13" s="13">
        <v>295</v>
      </c>
      <c r="D13" s="14">
        <v>63.6</v>
      </c>
      <c r="E13" s="15">
        <v>0.33</v>
      </c>
      <c r="F13" s="16">
        <f t="shared" si="0"/>
        <v>2.1650461457462544</v>
      </c>
      <c r="H13" s="17">
        <f t="shared" si="1"/>
        <v>1.0216504614574626</v>
      </c>
      <c r="I13" s="1">
        <f t="shared" si="2"/>
        <v>0.98695289861551094</v>
      </c>
    </row>
    <row r="14" spans="1:9" x14ac:dyDescent="0.25">
      <c r="C14" s="13">
        <v>339</v>
      </c>
      <c r="D14" s="14">
        <v>61</v>
      </c>
      <c r="E14" s="15">
        <v>-7.0000000000000007E-2</v>
      </c>
      <c r="F14" s="16">
        <f t="shared" si="0"/>
        <v>-2.0115123444886573</v>
      </c>
      <c r="H14" s="17">
        <f t="shared" si="1"/>
        <v>0.97988487655511347</v>
      </c>
      <c r="I14" s="1">
        <f t="shared" si="2"/>
        <v>0.98695289861551094</v>
      </c>
    </row>
    <row r="15" spans="1:9" x14ac:dyDescent="0.25">
      <c r="C15" s="13">
        <v>385</v>
      </c>
      <c r="D15" s="14">
        <v>65</v>
      </c>
      <c r="E15" s="15">
        <v>0.54</v>
      </c>
      <c r="F15" s="16">
        <f t="shared" si="0"/>
        <v>4.4139622558727423</v>
      </c>
      <c r="H15" s="17">
        <f t="shared" si="1"/>
        <v>1.0441396225587274</v>
      </c>
      <c r="I15" s="1">
        <f t="shared" si="2"/>
        <v>0.98695289861551094</v>
      </c>
    </row>
    <row r="16" spans="1:9" x14ac:dyDescent="0.25">
      <c r="C16" s="13">
        <v>428</v>
      </c>
      <c r="D16" s="14">
        <v>60.7</v>
      </c>
      <c r="E16" s="15">
        <v>-0.11</v>
      </c>
      <c r="F16" s="16">
        <f t="shared" si="0"/>
        <v>-2.4934229395157579</v>
      </c>
      <c r="H16" s="17">
        <f t="shared" si="1"/>
        <v>0.97506577060484245</v>
      </c>
      <c r="I16" s="1">
        <f t="shared" si="2"/>
        <v>0.98695289861551094</v>
      </c>
    </row>
    <row r="17" spans="3:9" x14ac:dyDescent="0.25">
      <c r="C17" s="13">
        <v>446</v>
      </c>
      <c r="D17" s="14">
        <v>63.1</v>
      </c>
      <c r="E17" s="15">
        <v>0.25</v>
      </c>
      <c r="F17" s="16">
        <f t="shared" si="0"/>
        <v>1.3618618207010798</v>
      </c>
      <c r="H17" s="17">
        <f t="shared" si="1"/>
        <v>1.0136186182070108</v>
      </c>
      <c r="I17" s="1">
        <f t="shared" si="2"/>
        <v>0.98695289861551094</v>
      </c>
    </row>
    <row r="18" spans="3:9" x14ac:dyDescent="0.25">
      <c r="C18" s="13">
        <v>509</v>
      </c>
      <c r="D18" s="14">
        <v>69.5</v>
      </c>
      <c r="E18" s="15">
        <v>1.22</v>
      </c>
      <c r="F18" s="16">
        <f t="shared" si="0"/>
        <v>11.642621181279317</v>
      </c>
      <c r="H18" s="17">
        <f t="shared" si="1"/>
        <v>1.116426211812793</v>
      </c>
      <c r="I18" s="1">
        <f t="shared" si="2"/>
        <v>0.98695289861551094</v>
      </c>
    </row>
    <row r="19" spans="3:9" x14ac:dyDescent="0.25">
      <c r="C19" s="13">
        <v>512</v>
      </c>
      <c r="D19" s="14">
        <v>47.1</v>
      </c>
      <c r="E19" s="18">
        <v>-2.17</v>
      </c>
      <c r="F19" s="16">
        <f t="shared" si="0"/>
        <v>-24.340036580744517</v>
      </c>
      <c r="H19" s="17">
        <f t="shared" si="1"/>
        <v>0.75659963419255494</v>
      </c>
      <c r="I19" s="1">
        <f t="shared" si="2"/>
        <v>0.98695289861551094</v>
      </c>
    </row>
    <row r="20" spans="3:9" x14ac:dyDescent="0.25">
      <c r="C20" s="13">
        <v>551</v>
      </c>
      <c r="D20" s="14">
        <v>47</v>
      </c>
      <c r="E20" s="18">
        <v>-2.19</v>
      </c>
      <c r="F20" s="16"/>
      <c r="H20" s="17"/>
      <c r="I20" s="1">
        <f t="shared" si="2"/>
        <v>0.98695289861551094</v>
      </c>
    </row>
    <row r="21" spans="3:9" x14ac:dyDescent="0.25">
      <c r="C21" s="13">
        <v>579</v>
      </c>
      <c r="D21" s="14">
        <v>65.2</v>
      </c>
      <c r="E21" s="15">
        <v>0.56999999999999995</v>
      </c>
      <c r="F21" s="16">
        <f t="shared" si="0"/>
        <v>4.7352359858908164</v>
      </c>
      <c r="H21" s="17">
        <f t="shared" ref="H21:H23" si="3">(100+F21)/100</f>
        <v>1.0473523598589081</v>
      </c>
      <c r="I21" s="1">
        <f t="shared" si="2"/>
        <v>0.98695289861551094</v>
      </c>
    </row>
    <row r="22" spans="3:9" x14ac:dyDescent="0.25">
      <c r="C22" s="13">
        <v>591</v>
      </c>
      <c r="D22" s="14">
        <v>63.3</v>
      </c>
      <c r="E22" s="15">
        <v>0.28000000000000003</v>
      </c>
      <c r="F22" s="16">
        <f t="shared" si="0"/>
        <v>1.6831355507191428</v>
      </c>
      <c r="H22" s="17">
        <f t="shared" si="3"/>
        <v>1.0168313555071915</v>
      </c>
      <c r="I22" s="1">
        <f t="shared" si="2"/>
        <v>0.98695289861551094</v>
      </c>
    </row>
    <row r="23" spans="3:9" x14ac:dyDescent="0.25">
      <c r="C23" s="13">
        <v>644</v>
      </c>
      <c r="D23" s="14">
        <v>73</v>
      </c>
      <c r="E23" s="15">
        <v>1.75</v>
      </c>
      <c r="F23" s="16">
        <f t="shared" si="0"/>
        <v>17.264911456595541</v>
      </c>
      <c r="H23" s="17">
        <f t="shared" si="3"/>
        <v>1.1726491145659554</v>
      </c>
      <c r="I23" s="1">
        <f t="shared" si="2"/>
        <v>0.98695289861551094</v>
      </c>
    </row>
    <row r="24" spans="3:9" x14ac:dyDescent="0.25">
      <c r="C24" s="13">
        <v>689</v>
      </c>
      <c r="D24" s="14">
        <v>58</v>
      </c>
      <c r="E24" s="15">
        <v>-0.52</v>
      </c>
      <c r="F24" s="16">
        <f t="shared" ref="F24" si="4">((D24-D$2)/D$2)*100</f>
        <v>-6.8306182947597076</v>
      </c>
      <c r="H24" s="17">
        <f t="shared" ref="H24" si="5">(100+F24)/100</f>
        <v>0.93169381705240295</v>
      </c>
      <c r="I24" s="1">
        <f t="shared" si="2"/>
        <v>0.98695289861551094</v>
      </c>
    </row>
    <row r="25" spans="3:9" x14ac:dyDescent="0.25">
      <c r="C25" s="16">
        <v>744</v>
      </c>
      <c r="D25" s="14">
        <v>61.6</v>
      </c>
      <c r="E25" s="15">
        <v>0.02</v>
      </c>
      <c r="F25" s="16">
        <f t="shared" ref="F25:F28" si="6">((D25-D$2)/D$2)*100</f>
        <v>-1.0476911544344452</v>
      </c>
      <c r="H25" s="17">
        <f t="shared" ref="H25:H26" si="7">(100+F25)/100</f>
        <v>0.98952308845565551</v>
      </c>
      <c r="I25" s="1">
        <f t="shared" si="2"/>
        <v>0.98695289861551094</v>
      </c>
    </row>
    <row r="26" spans="3:9" x14ac:dyDescent="0.25">
      <c r="C26" s="16">
        <v>807</v>
      </c>
      <c r="D26" s="14">
        <v>51</v>
      </c>
      <c r="E26" s="15">
        <v>-1.58</v>
      </c>
      <c r="F26" s="16">
        <f t="shared" si="6"/>
        <v>-18.075198845392158</v>
      </c>
      <c r="H26" s="17">
        <f t="shared" si="7"/>
        <v>0.81924801154607851</v>
      </c>
      <c r="I26" s="1">
        <f t="shared" si="2"/>
        <v>0.98695289861551094</v>
      </c>
    </row>
    <row r="27" spans="3:9" x14ac:dyDescent="0.25">
      <c r="C27" s="16">
        <v>904</v>
      </c>
      <c r="D27" s="12">
        <v>59</v>
      </c>
      <c r="E27" s="15">
        <v>-0.37</v>
      </c>
      <c r="F27" s="16">
        <f t="shared" si="6"/>
        <v>-5.2242496446693574</v>
      </c>
      <c r="H27" s="17">
        <f t="shared" ref="H27:H28" si="8">(100+F27)/100</f>
        <v>0.94775750355330646</v>
      </c>
      <c r="I27" s="1">
        <f t="shared" si="2"/>
        <v>0.98695289861551094</v>
      </c>
    </row>
    <row r="28" spans="3:9" x14ac:dyDescent="0.25">
      <c r="C28" s="16">
        <v>928</v>
      </c>
      <c r="D28" s="1">
        <v>57.4</v>
      </c>
      <c r="E28" s="15">
        <v>-0.61</v>
      </c>
      <c r="F28" s="16">
        <f t="shared" si="6"/>
        <v>-7.7944394848139193</v>
      </c>
      <c r="H28" s="17">
        <f t="shared" si="8"/>
        <v>0.9220556051518608</v>
      </c>
      <c r="I28" s="1">
        <f t="shared" si="2"/>
        <v>0.98695289861551094</v>
      </c>
    </row>
  </sheetData>
  <sheetProtection algorithmName="SHA-512" hashValue="pi6MWTwhSEmGiqOuKEFZ0qGPSDarhzJVKZLfyL2kLVSrtyVbafRwKnYeypv9hZiC7vthDyOHi82jtsW1c0urzw==" saltValue="biA+/Vq5yzzAua51mk5aoQ==" spinCount="100000" sheet="1" objects="1" scenarios="1"/>
  <sortState ref="C11:F24">
    <sortCondition ref="C11:C24"/>
  </sortState>
  <pageMargins left="0.7" right="0.7" top="0.75" bottom="0.75" header="0.3" footer="0.3"/>
  <pageSetup paperSize="9" scale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ar xmlns="08cda046-0f15-45eb-a9d5-77306d3264cd">2018</Jaar>
    <Ringtest xmlns="eba2475f-4c5c-418a-90c2-2b36802fc485">LABS</Ringtest>
    <DEEL xmlns="08cda046-0f15-45eb-a9d5-77306d3264cd">Deel 3</DEEL>
    <Publicatiedatum xmlns="dda9e79c-c62e-445e-b991-197574827cb3">2021-05-25T07:56:31+00:00</Publicatiedatum>
    <Distributie_x0020_datum xmlns="eba2475f-4c5c-418a-90c2-2b36802fc485">25 januari 2012</Distributie_x0020_datum>
    <PublicURL xmlns="08cda046-0f15-45eb-a9d5-77306d3264cd">https://reflabos.vito.be/ree/LABS_2018-5_Deel3.xlsx</PublicURL>
  </documentManagement>
</p:properties>
</file>

<file path=customXml/itemProps1.xml><?xml version="1.0" encoding="utf-8"?>
<ds:datastoreItem xmlns:ds="http://schemas.openxmlformats.org/officeDocument/2006/customXml" ds:itemID="{F87145DB-C20C-499A-B00C-DE2A6DF04ECA}"/>
</file>

<file path=customXml/itemProps2.xml><?xml version="1.0" encoding="utf-8"?>
<ds:datastoreItem xmlns:ds="http://schemas.openxmlformats.org/officeDocument/2006/customXml" ds:itemID="{D4084014-2CBB-4205-880F-0CC56FABBD98}"/>
</file>

<file path=customXml/itemProps3.xml><?xml version="1.0" encoding="utf-8"?>
<ds:datastoreItem xmlns:ds="http://schemas.openxmlformats.org/officeDocument/2006/customXml" ds:itemID="{8F3B625D-1EBA-4DD7-81A4-0A89429D1E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25</vt:i4>
      </vt:variant>
    </vt:vector>
  </HeadingPairs>
  <TitlesOfParts>
    <vt:vector size="50" baseType="lpstr">
      <vt:lpstr>CO stap 6</vt:lpstr>
      <vt:lpstr>CO stap 7</vt:lpstr>
      <vt:lpstr>CO stap 9</vt:lpstr>
      <vt:lpstr>SO2 stap 1</vt:lpstr>
      <vt:lpstr>SO2 stap 2</vt:lpstr>
      <vt:lpstr>SO2 stap 4</vt:lpstr>
      <vt:lpstr>SO2 stap 6</vt:lpstr>
      <vt:lpstr>SO2 stap 7</vt:lpstr>
      <vt:lpstr>NOx stap 3</vt:lpstr>
      <vt:lpstr>NOx stap 4</vt:lpstr>
      <vt:lpstr>NOx stap 5</vt:lpstr>
      <vt:lpstr>NOx stap 6</vt:lpstr>
      <vt:lpstr>NOx stap 7</vt:lpstr>
      <vt:lpstr>NOx stap 8</vt:lpstr>
      <vt:lpstr>O2 stap 1</vt:lpstr>
      <vt:lpstr>O2 stap 2</vt:lpstr>
      <vt:lpstr>O2 stap 3</vt:lpstr>
      <vt:lpstr>O2 stap 4</vt:lpstr>
      <vt:lpstr>O2 stap 5</vt:lpstr>
      <vt:lpstr>O2 stap 6</vt:lpstr>
      <vt:lpstr>O2 stap 7</vt:lpstr>
      <vt:lpstr>O2 stap 8</vt:lpstr>
      <vt:lpstr>O2 stap 9</vt:lpstr>
      <vt:lpstr>CO2 stap 6</vt:lpstr>
      <vt:lpstr>CO2 stap 7 </vt:lpstr>
      <vt:lpstr>'CO stap 6'!Print_Area</vt:lpstr>
      <vt:lpstr>'CO stap 7'!Print_Area</vt:lpstr>
      <vt:lpstr>'CO stap 9'!Print_Area</vt:lpstr>
      <vt:lpstr>'CO2 stap 6'!Print_Area</vt:lpstr>
      <vt:lpstr>'CO2 stap 7 '!Print_Area</vt:lpstr>
      <vt:lpstr>'NOx stap 3'!Print_Area</vt:lpstr>
      <vt:lpstr>'NOx stap 4'!Print_Area</vt:lpstr>
      <vt:lpstr>'NOx stap 5'!Print_Area</vt:lpstr>
      <vt:lpstr>'NOx stap 6'!Print_Area</vt:lpstr>
      <vt:lpstr>'NOx stap 7'!Print_Area</vt:lpstr>
      <vt:lpstr>'NOx stap 8'!Print_Area</vt:lpstr>
      <vt:lpstr>'O2 stap 1'!Print_Area</vt:lpstr>
      <vt:lpstr>'O2 stap 2'!Print_Area</vt:lpstr>
      <vt:lpstr>'O2 stap 3'!Print_Area</vt:lpstr>
      <vt:lpstr>'O2 stap 4'!Print_Area</vt:lpstr>
      <vt:lpstr>'O2 stap 5'!Print_Area</vt:lpstr>
      <vt:lpstr>'O2 stap 6'!Print_Area</vt:lpstr>
      <vt:lpstr>'O2 stap 7'!Print_Area</vt:lpstr>
      <vt:lpstr>'O2 stap 8'!Print_Area</vt:lpstr>
      <vt:lpstr>'O2 stap 9'!Print_Area</vt:lpstr>
      <vt:lpstr>'SO2 stap 1'!Print_Area</vt:lpstr>
      <vt:lpstr>'SO2 stap 2'!Print_Area</vt:lpstr>
      <vt:lpstr>'SO2 stap 4'!Print_Area</vt:lpstr>
      <vt:lpstr>'SO2 stap 6'!Print_Area</vt:lpstr>
      <vt:lpstr>'SO2 stap 7'!Print_Area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 2018-5</dc:title>
  <dc:creator>BAEYENSB</dc:creator>
  <cp:lastModifiedBy>Baeyens Bart</cp:lastModifiedBy>
  <cp:lastPrinted>2013-08-28T07:21:24Z</cp:lastPrinted>
  <dcterms:created xsi:type="dcterms:W3CDTF">2010-09-21T12:11:22Z</dcterms:created>
  <dcterms:modified xsi:type="dcterms:W3CDTF">2018-12-11T09:46:40Z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  <property fmtid="{D5CDD505-2E9C-101B-9397-08002B2CF9AE}" pid="3" name="Order">
    <vt:r8>8300</vt:r8>
  </property>
  <property fmtid="{D5CDD505-2E9C-101B-9397-08002B2CF9AE}" pid="4" name="DEEL">
    <vt:lpwstr>Deel 3</vt:lpwstr>
  </property>
</Properties>
</file>