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LABS\5. Rapportering\Eindrapport\bijlagen\Deel 3 - per ringtestparameter\"/>
    </mc:Choice>
  </mc:AlternateContent>
  <xr:revisionPtr revIDLastSave="0" documentId="10_ncr:100000_{AA98ACEC-707B-4E14-A351-A1ADCAFDA3AB}" xr6:coauthVersionLast="31" xr6:coauthVersionMax="31" xr10:uidLastSave="{00000000-0000-0000-0000-000000000000}"/>
  <bookViews>
    <workbookView xWindow="210" yWindow="285" windowWidth="17745" windowHeight="9855" tabRatio="849" xr2:uid="{00000000-000D-0000-FFFF-FFFF00000000}"/>
  </bookViews>
  <sheets>
    <sheet name="Tetrachloorethyleen" sheetId="33" r:id="rId1"/>
    <sheet name="1,2-dichloorethaan" sheetId="34" r:id="rId2"/>
    <sheet name="Ethylacetaat" sheetId="29" r:id="rId3"/>
    <sheet name="Cyclohexanon" sheetId="30" r:id="rId4"/>
    <sheet name="Aceton" sheetId="31" r:id="rId5"/>
    <sheet name="1,4-dioxaan" sheetId="32" r:id="rId6"/>
    <sheet name="Di-ethylether" sheetId="26" r:id="rId7"/>
    <sheet name="Butanol" sheetId="27" r:id="rId8"/>
  </sheets>
  <definedNames>
    <definedName name="_xlnm.Print_Area" localSheetId="1">'1,2-dichloorethaan'!$A$1:$W$28</definedName>
    <definedName name="_xlnm.Print_Area" localSheetId="5">'1,4-dioxaan'!$A$1:$W$26</definedName>
    <definedName name="_xlnm.Print_Area" localSheetId="4">Aceton!$A$1:$W$25</definedName>
    <definedName name="_xlnm.Print_Area" localSheetId="7">Butanol!$A$1:$W$27</definedName>
    <definedName name="_xlnm.Print_Area" localSheetId="3">Cyclohexanon!$A$1:$W$27</definedName>
    <definedName name="_xlnm.Print_Area" localSheetId="6">'Di-ethylether'!$A$1:$W$26</definedName>
    <definedName name="_xlnm.Print_Area" localSheetId="2">Ethylacetaat!$A$1:$W$29</definedName>
    <definedName name="_xlnm.Print_Area" localSheetId="0">Tetrachloorethyleen!$A$1:$W$28</definedName>
  </definedNames>
  <calcPr calcId="179017"/>
</workbook>
</file>

<file path=xl/calcChain.xml><?xml version="1.0" encoding="utf-8"?>
<calcChain xmlns="http://schemas.openxmlformats.org/spreadsheetml/2006/main">
  <c r="H14" i="34" l="1"/>
  <c r="H22" i="33"/>
  <c r="F22" i="32"/>
  <c r="F22" i="30"/>
  <c r="F14" i="34"/>
  <c r="F22" i="33"/>
  <c r="H17" i="33"/>
  <c r="H18" i="33"/>
  <c r="H19" i="33"/>
  <c r="H20" i="33"/>
  <c r="H17" i="34"/>
  <c r="H18" i="34"/>
  <c r="H19" i="34"/>
  <c r="H20" i="34"/>
  <c r="H17" i="29"/>
  <c r="H18" i="29"/>
  <c r="H19" i="29"/>
  <c r="H20" i="29"/>
  <c r="H17" i="30"/>
  <c r="H18" i="30"/>
  <c r="H19" i="30"/>
  <c r="H20" i="30"/>
  <c r="H17" i="31"/>
  <c r="H18" i="31"/>
  <c r="H19" i="31"/>
  <c r="H20" i="31"/>
  <c r="H17" i="32"/>
  <c r="H18" i="32"/>
  <c r="H19" i="32"/>
  <c r="H20" i="32"/>
  <c r="H17" i="26"/>
  <c r="H18" i="26"/>
  <c r="H19" i="26"/>
  <c r="H20" i="26"/>
  <c r="H17" i="27"/>
  <c r="H18" i="27"/>
  <c r="H19" i="27"/>
  <c r="H20" i="27"/>
  <c r="F17" i="33"/>
  <c r="F17" i="34"/>
  <c r="F17" i="29"/>
  <c r="F17" i="30"/>
  <c r="F17" i="31"/>
  <c r="F17" i="32"/>
  <c r="F17" i="26"/>
  <c r="F17" i="27"/>
  <c r="F11" i="31"/>
  <c r="H11" i="31"/>
  <c r="I11" i="31"/>
  <c r="F11" i="34"/>
  <c r="H11" i="34"/>
  <c r="I11" i="34"/>
  <c r="F12" i="34"/>
  <c r="H12" i="34"/>
  <c r="I12" i="34"/>
  <c r="F13" i="34"/>
  <c r="H13" i="34" s="1"/>
  <c r="I13" i="34"/>
  <c r="I14" i="34"/>
  <c r="F15" i="34"/>
  <c r="H15" i="34"/>
  <c r="I15" i="34"/>
  <c r="I16" i="34"/>
  <c r="I17" i="34"/>
  <c r="F18" i="34"/>
  <c r="I18" i="34"/>
  <c r="F19" i="34"/>
  <c r="I19" i="34"/>
  <c r="F20" i="34"/>
  <c r="I20" i="34"/>
  <c r="F21" i="34"/>
  <c r="H21" i="34"/>
  <c r="I21" i="34"/>
  <c r="F22" i="34"/>
  <c r="H22" i="34" s="1"/>
  <c r="I22" i="34"/>
  <c r="D5" i="29"/>
  <c r="D5" i="30"/>
  <c r="D5" i="31"/>
  <c r="D5" i="32"/>
  <c r="D5" i="26"/>
  <c r="D5" i="27"/>
  <c r="D5" i="34"/>
  <c r="D5" i="33"/>
  <c r="H22" i="32" l="1"/>
  <c r="H13" i="30"/>
  <c r="H22" i="30"/>
  <c r="F11" i="30"/>
  <c r="H11" i="30" s="1"/>
  <c r="F11" i="27"/>
  <c r="H11" i="27" s="1"/>
  <c r="I11" i="27"/>
  <c r="F12" i="30" l="1"/>
  <c r="H12" i="30" s="1"/>
  <c r="F14" i="30"/>
  <c r="H14" i="30" s="1"/>
  <c r="F15" i="30"/>
  <c r="H15" i="30" s="1"/>
  <c r="F18" i="30"/>
  <c r="F19" i="30"/>
  <c r="F20" i="30"/>
  <c r="F21" i="30"/>
  <c r="H21" i="30" s="1"/>
  <c r="F12" i="29"/>
  <c r="F13" i="29"/>
  <c r="F14" i="29"/>
  <c r="F15" i="29"/>
  <c r="F18" i="29"/>
  <c r="F19" i="29"/>
  <c r="F20" i="29"/>
  <c r="F21" i="29"/>
  <c r="F22" i="29"/>
  <c r="F12" i="31"/>
  <c r="H12" i="31" s="1"/>
  <c r="F13" i="31"/>
  <c r="H13" i="31" s="1"/>
  <c r="F14" i="31"/>
  <c r="H14" i="31" s="1"/>
  <c r="F15" i="31"/>
  <c r="H15" i="31" s="1"/>
  <c r="F18" i="31"/>
  <c r="F19" i="31"/>
  <c r="F20" i="31"/>
  <c r="F21" i="31"/>
  <c r="H21" i="31" s="1"/>
  <c r="F22" i="31"/>
  <c r="H22" i="31" s="1"/>
  <c r="F12" i="32"/>
  <c r="H12" i="32" s="1"/>
  <c r="F13" i="32"/>
  <c r="H13" i="32" s="1"/>
  <c r="F14" i="32"/>
  <c r="H14" i="32" s="1"/>
  <c r="F15" i="32"/>
  <c r="H15" i="32" s="1"/>
  <c r="F18" i="32"/>
  <c r="F19" i="32"/>
  <c r="F20" i="32"/>
  <c r="F21" i="32"/>
  <c r="H21" i="32" s="1"/>
  <c r="F12" i="26"/>
  <c r="F13" i="26"/>
  <c r="H13" i="26" s="1"/>
  <c r="F14" i="26"/>
  <c r="H14" i="26" s="1"/>
  <c r="F15" i="26"/>
  <c r="H15" i="26" s="1"/>
  <c r="F18" i="26"/>
  <c r="F19" i="26"/>
  <c r="F20" i="26"/>
  <c r="F21" i="26"/>
  <c r="H21" i="26" s="1"/>
  <c r="F22" i="26"/>
  <c r="H22" i="26" s="1"/>
  <c r="F12" i="27"/>
  <c r="H12" i="27" s="1"/>
  <c r="F13" i="27"/>
  <c r="H13" i="27" s="1"/>
  <c r="F14" i="27"/>
  <c r="H14" i="27" s="1"/>
  <c r="F15" i="27"/>
  <c r="H15" i="27" s="1"/>
  <c r="F18" i="27"/>
  <c r="F19" i="27"/>
  <c r="F20" i="27"/>
  <c r="F21" i="27"/>
  <c r="H21" i="27" s="1"/>
  <c r="F22" i="27"/>
  <c r="H22" i="27" s="1"/>
  <c r="F18" i="33"/>
  <c r="F19" i="33"/>
  <c r="F20" i="33"/>
  <c r="F21" i="33"/>
  <c r="H21" i="33" s="1"/>
  <c r="F11" i="26"/>
  <c r="H11" i="26" s="1"/>
  <c r="I11" i="26"/>
  <c r="I12" i="27" l="1"/>
  <c r="I13" i="27"/>
  <c r="I14" i="27"/>
  <c r="I15" i="27"/>
  <c r="I16" i="27"/>
  <c r="I17" i="27"/>
  <c r="I18" i="27"/>
  <c r="I19" i="27"/>
  <c r="I20" i="27"/>
  <c r="I21" i="27"/>
  <c r="I22" i="27"/>
  <c r="I12" i="32"/>
  <c r="I13" i="32"/>
  <c r="I14" i="32"/>
  <c r="I15" i="32"/>
  <c r="I16" i="32"/>
  <c r="I17" i="32"/>
  <c r="I18" i="32"/>
  <c r="I19" i="32"/>
  <c r="I20" i="32"/>
  <c r="I21" i="32"/>
  <c r="I22" i="32"/>
  <c r="F11" i="32"/>
  <c r="H11" i="32" s="1"/>
  <c r="I11" i="32"/>
  <c r="I12" i="31"/>
  <c r="I13" i="31"/>
  <c r="I14" i="31"/>
  <c r="I15" i="31"/>
  <c r="I16" i="31"/>
  <c r="I17" i="31"/>
  <c r="I18" i="31"/>
  <c r="I19" i="31"/>
  <c r="I20" i="31"/>
  <c r="I21" i="31"/>
  <c r="I22" i="31"/>
  <c r="I12" i="30"/>
  <c r="I13" i="30"/>
  <c r="I14" i="30"/>
  <c r="I15" i="30"/>
  <c r="I16" i="30"/>
  <c r="I17" i="30"/>
  <c r="I18" i="30"/>
  <c r="I19" i="30"/>
  <c r="I20" i="30"/>
  <c r="I21" i="30"/>
  <c r="I22" i="30"/>
  <c r="I12" i="29"/>
  <c r="I13" i="29"/>
  <c r="I14" i="29"/>
  <c r="I15" i="29"/>
  <c r="I16" i="29"/>
  <c r="I17" i="29"/>
  <c r="I18" i="29"/>
  <c r="I19" i="29"/>
  <c r="I20" i="29"/>
  <c r="I21" i="29"/>
  <c r="I22" i="29"/>
  <c r="I12" i="33"/>
  <c r="I13" i="33"/>
  <c r="I14" i="33"/>
  <c r="I15" i="33"/>
  <c r="I16" i="33"/>
  <c r="I17" i="33"/>
  <c r="I18" i="33"/>
  <c r="I19" i="33"/>
  <c r="I20" i="33"/>
  <c r="I21" i="33"/>
  <c r="I22" i="33"/>
  <c r="H12" i="29"/>
  <c r="H13" i="29"/>
  <c r="H14" i="29"/>
  <c r="H15" i="29"/>
  <c r="H21" i="29"/>
  <c r="H22" i="29"/>
  <c r="F12" i="33"/>
  <c r="H12" i="33" s="1"/>
  <c r="F13" i="33"/>
  <c r="H13" i="33" s="1"/>
  <c r="F14" i="33"/>
  <c r="H14" i="33" s="1"/>
  <c r="F15" i="33"/>
  <c r="H15" i="33" s="1"/>
  <c r="F11" i="33"/>
  <c r="H11" i="33" s="1"/>
  <c r="I11" i="33"/>
  <c r="I12" i="26" l="1"/>
  <c r="I13" i="26"/>
  <c r="I14" i="26"/>
  <c r="I15" i="26"/>
  <c r="I16" i="26"/>
  <c r="I17" i="26"/>
  <c r="I18" i="26"/>
  <c r="I19" i="26"/>
  <c r="I20" i="26"/>
  <c r="I21" i="26"/>
  <c r="I22" i="26"/>
  <c r="H12" i="26"/>
  <c r="I11" i="30"/>
  <c r="F11" i="29"/>
  <c r="I11" i="29"/>
  <c r="H11" i="29" l="1"/>
</calcChain>
</file>

<file path=xl/sharedStrings.xml><?xml version="1.0" encoding="utf-8"?>
<sst xmlns="http://schemas.openxmlformats.org/spreadsheetml/2006/main" count="162" uniqueCount="40">
  <si>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</si>
  <si>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</si>
  <si>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</si>
  <si>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</si>
  <si>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</si>
  <si>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</si>
  <si>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</si>
  <si>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</si>
  <si>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</si>
  <si>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</si>
  <si>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</si>
  <si>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</si>
  <si>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</si>
  <si>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 xml:space="preserve"> </t>
  </si>
  <si>
    <t>11,16</t>
  </si>
  <si>
    <t>70,92</t>
  </si>
  <si>
    <t>5,675</t>
  </si>
  <si>
    <t>24,28</t>
  </si>
  <si>
    <t>1,526</t>
  </si>
  <si>
    <t>96,21</t>
  </si>
  <si>
    <t>120</t>
  </si>
  <si>
    <t>28,83</t>
  </si>
  <si>
    <t>119</t>
  </si>
  <si>
    <t>24,23</t>
  </si>
  <si>
    <t>27,33</t>
  </si>
  <si>
    <t>4,487</t>
  </si>
  <si>
    <t>79,53</t>
  </si>
  <si>
    <t>8,15</t>
  </si>
  <si>
    <t>132,2</t>
  </si>
  <si>
    <t>21,39</t>
  </si>
  <si>
    <t>24,6</t>
  </si>
  <si>
    <t>-</t>
  </si>
  <si>
    <t>Tetrachloorethyleen</t>
  </si>
  <si>
    <t>1,2-dichloorethaan</t>
  </si>
  <si>
    <t>Ethylacetaat</t>
  </si>
  <si>
    <t>Cyclohexanon</t>
  </si>
  <si>
    <t>Aceton</t>
  </si>
  <si>
    <t>1,4-dioxaan</t>
  </si>
  <si>
    <t>Di-ethylether</t>
  </si>
  <si>
    <t>Butanol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</si>
</sst>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9" fontId="4" fillId="2" borderId="0" xfId="5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Alignment="1" applyProtection="1">
      <alignment horizontal="lef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5" fontId="4" fillId="2" borderId="0" xfId="1" applyNumberFormat="1" applyFont="1" applyFill="1" applyBorder="1" applyAlignment="1" applyProtection="1">
      <alignment horizontal="right" vertical="center"/>
      <protection hidden="1"/>
    </xf>
    <xf numFmtId="2" fontId="5" fillId="2" borderId="0" xfId="5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5" applyNumberFormat="1" applyFont="1" applyFill="1" applyBorder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10" fontId="5" fillId="2" borderId="0" xfId="5" applyNumberFormat="1" applyFont="1" applyFill="1" applyBorder="1" applyAlignment="1" applyProtection="1">
      <alignment horizontal="right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10" fillId="4" borderId="0" xfId="0" applyNumberFormat="1" applyFont="1" applyFill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0" xfId="0" quotePrefix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Tetrachloorethyleen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Tetrachloorethyleen!$C$11:$C$22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Tetrachloorethyleen!$H$11:$H$22</c:f>
              <c:numCache>
                <c:formatCode>0.000</c:formatCode>
                <c:ptCount val="12"/>
                <c:pt idx="0">
                  <c:v>0.94165958651939963</c:v>
                </c:pt>
                <c:pt idx="1">
                  <c:v>0.89776267346360794</c:v>
                </c:pt>
                <c:pt idx="2">
                  <c:v>0.94024355706598695</c:v>
                </c:pt>
                <c:pt idx="3">
                  <c:v>1.0705182667799489</c:v>
                </c:pt>
                <c:pt idx="4">
                  <c:v>1.0691022373265364</c:v>
                </c:pt>
                <c:pt idx="6">
                  <c:v>0.98272444066836595</c:v>
                </c:pt>
                <c:pt idx="7">
                  <c:v>1.0421976777116964</c:v>
                </c:pt>
                <c:pt idx="8">
                  <c:v>1.0252053242707448</c:v>
                </c:pt>
                <c:pt idx="9">
                  <c:v>0.93033135089209851</c:v>
                </c:pt>
                <c:pt idx="10">
                  <c:v>1.0237892948173322</c:v>
                </c:pt>
                <c:pt idx="11">
                  <c:v>1.1229113565562163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1-4E48-88F4-A5D91BFD40A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Tetrachloorethyleen!$C$11:$C$22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Tetrachloorethyleen!$I$11:$I$22</c:f>
              <c:numCache>
                <c:formatCode>0.00</c:formatCode>
                <c:ptCount val="12"/>
                <c:pt idx="0">
                  <c:v>1.0042480883602378</c:v>
                </c:pt>
                <c:pt idx="1">
                  <c:v>1.0042480883602378</c:v>
                </c:pt>
                <c:pt idx="2">
                  <c:v>1.0042480883602378</c:v>
                </c:pt>
                <c:pt idx="3">
                  <c:v>1.0042480883602378</c:v>
                </c:pt>
                <c:pt idx="4">
                  <c:v>1.0042480883602378</c:v>
                </c:pt>
                <c:pt idx="5">
                  <c:v>1.0042480883602378</c:v>
                </c:pt>
                <c:pt idx="6">
                  <c:v>1.0042480883602378</c:v>
                </c:pt>
                <c:pt idx="7">
                  <c:v>1.0042480883602378</c:v>
                </c:pt>
                <c:pt idx="8">
                  <c:v>1.0042480883602378</c:v>
                </c:pt>
                <c:pt idx="9">
                  <c:v>1.0042480883602378</c:v>
                </c:pt>
                <c:pt idx="10">
                  <c:v>1.0042480883602378</c:v>
                </c:pt>
                <c:pt idx="11">
                  <c:v>1.0042480883602378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81-4E48-88F4-A5D91BFD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 val="autoZero"/>
        <c:auto val="1"/>
        <c:lblAlgn val="ctr"/>
        <c:lblOffset val="100"/>
        <c:noMultiLvlLbl val="1"/>
      </c:catAx>
      <c:valAx>
        <c:axId val="361674624"/>
        <c:scaling>
          <c:orientation val="minMax"/>
          <c:max val="1.25"/>
          <c:min val="0.740000000000000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672704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1,2-dichloorethaan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640666313544662E-2"/>
          <c:y val="0.13742413044137941"/>
          <c:w val="0.78395478115875528"/>
          <c:h val="0.71150280487848783"/>
        </c:manualLayout>
      </c:layou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cat>
            <c:numRef>
              <c:f>'1,2-dichloorethaan'!$C$11:$C$22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'1,2-dichloorethaan'!$H$11:$H$22</c:f>
              <c:numCache>
                <c:formatCode>0.000</c:formatCode>
                <c:ptCount val="12"/>
                <c:pt idx="0">
                  <c:v>1.0148514851485151</c:v>
                </c:pt>
                <c:pt idx="1">
                  <c:v>0.95297029702970304</c:v>
                </c:pt>
                <c:pt idx="2">
                  <c:v>0.94471947194719474</c:v>
                </c:pt>
                <c:pt idx="3">
                  <c:v>0</c:v>
                </c:pt>
                <c:pt idx="4">
                  <c:v>0.21039603960396036</c:v>
                </c:pt>
                <c:pt idx="6">
                  <c:v>0.99009900990099009</c:v>
                </c:pt>
                <c:pt idx="7">
                  <c:v>1.0437293729372938</c:v>
                </c:pt>
                <c:pt idx="8">
                  <c:v>1.1509900990099009</c:v>
                </c:pt>
                <c:pt idx="9">
                  <c:v>1.0107260726072607</c:v>
                </c:pt>
                <c:pt idx="10">
                  <c:v>1.0478547854785478</c:v>
                </c:pt>
                <c:pt idx="11">
                  <c:v>1.0066006600660067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2-42C3-A17C-733B2B1971A1}"/>
            </c:ext>
          </c:extLst>
        </c:ser>
        <c:ser>
          <c:idx val="1"/>
          <c:order val="1"/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'1,2-dichloorethaan'!$C$11:$C$22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'1,2-dichloorethaan'!$I$11:$I$22</c:f>
              <c:numCache>
                <c:formatCode>0.00</c:formatCode>
                <c:ptCount val="12"/>
                <c:pt idx="0">
                  <c:v>1.0016501650165017</c:v>
                </c:pt>
                <c:pt idx="1">
                  <c:v>1.0016501650165017</c:v>
                </c:pt>
                <c:pt idx="2">
                  <c:v>1.0016501650165017</c:v>
                </c:pt>
                <c:pt idx="3">
                  <c:v>1.0016501650165017</c:v>
                </c:pt>
                <c:pt idx="4">
                  <c:v>1.0016501650165017</c:v>
                </c:pt>
                <c:pt idx="5">
                  <c:v>1.0016501650165017</c:v>
                </c:pt>
                <c:pt idx="6">
                  <c:v>1.0016501650165017</c:v>
                </c:pt>
                <c:pt idx="7">
                  <c:v>1.0016501650165017</c:v>
                </c:pt>
                <c:pt idx="8">
                  <c:v>1.0016501650165017</c:v>
                </c:pt>
                <c:pt idx="9">
                  <c:v>1.0016501650165017</c:v>
                </c:pt>
                <c:pt idx="10">
                  <c:v>1.0016501650165017</c:v>
                </c:pt>
                <c:pt idx="11">
                  <c:v>1.0016501650165017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2-42C3-A17C-733B2B1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60096"/>
        <c:axId val="362615936"/>
      </c:lineChart>
      <c:catAx>
        <c:axId val="361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15936"/>
        <c:crosses val="autoZero"/>
        <c:auto val="1"/>
        <c:lblAlgn val="ctr"/>
        <c:lblOffset val="100"/>
        <c:noMultiLvlLbl val="1"/>
      </c:catAx>
      <c:valAx>
        <c:axId val="362615936"/>
        <c:scaling>
          <c:orientation val="minMax"/>
          <c:max val="1.2"/>
          <c:min val="0.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1860096"/>
        <c:crosses val="autoZero"/>
        <c:crossBetween val="midCat"/>
        <c:majorUnit val="0.1"/>
        <c:min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Ethylacetaat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Ethylacetaat!$C$11:$C$22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Ethylacetaat!$H$11:$H$22</c:f>
              <c:numCache>
                <c:formatCode>0.000</c:formatCode>
                <c:ptCount val="12"/>
                <c:pt idx="0">
                  <c:v>1.1235955056179774</c:v>
                </c:pt>
                <c:pt idx="1">
                  <c:v>0.91209517514871108</c:v>
                </c:pt>
                <c:pt idx="2">
                  <c:v>0.93302489535139899</c:v>
                </c:pt>
                <c:pt idx="3">
                  <c:v>1.1676580744657412</c:v>
                </c:pt>
                <c:pt idx="4">
                  <c:v>1.0068296981714036</c:v>
                </c:pt>
                <c:pt idx="6">
                  <c:v>1.0310641110376735</c:v>
                </c:pt>
                <c:pt idx="7">
                  <c:v>1.0872438863185723</c:v>
                </c:pt>
                <c:pt idx="8">
                  <c:v>0.92090768891826391</c:v>
                </c:pt>
                <c:pt idx="9">
                  <c:v>1.1566424322538003</c:v>
                </c:pt>
                <c:pt idx="10">
                  <c:v>1.0850407578761843</c:v>
                </c:pt>
                <c:pt idx="11">
                  <c:v>1.233751927737387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596-B5DD-320C3F9E24DC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Ethylacetaat!$C$11:$C$22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Ethylacetaat!$I$11:$I$22</c:f>
              <c:numCache>
                <c:formatCode>0.00</c:formatCode>
                <c:ptCount val="12"/>
                <c:pt idx="0">
                  <c:v>1.0598149372108394</c:v>
                </c:pt>
                <c:pt idx="1">
                  <c:v>1.0598149372108394</c:v>
                </c:pt>
                <c:pt idx="2">
                  <c:v>1.0598149372108394</c:v>
                </c:pt>
                <c:pt idx="3">
                  <c:v>1.0598149372108394</c:v>
                </c:pt>
                <c:pt idx="4">
                  <c:v>1.0598149372108394</c:v>
                </c:pt>
                <c:pt idx="5">
                  <c:v>1.0598149372108394</c:v>
                </c:pt>
                <c:pt idx="6">
                  <c:v>1.0598149372108394</c:v>
                </c:pt>
                <c:pt idx="7">
                  <c:v>1.0598149372108394</c:v>
                </c:pt>
                <c:pt idx="8">
                  <c:v>1.0598149372108394</c:v>
                </c:pt>
                <c:pt idx="9">
                  <c:v>1.0598149372108394</c:v>
                </c:pt>
                <c:pt idx="10">
                  <c:v>1.0598149372108394</c:v>
                </c:pt>
                <c:pt idx="11">
                  <c:v>1.0598149372108394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596-B5DD-320C3F9E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2032"/>
        <c:crosses val="autoZero"/>
        <c:auto val="1"/>
        <c:lblAlgn val="ctr"/>
        <c:lblOffset val="100"/>
        <c:noMultiLvlLbl val="1"/>
      </c:catAx>
      <c:valAx>
        <c:axId val="362652032"/>
        <c:scaling>
          <c:orientation val="minMax"/>
          <c:max val="1.25"/>
          <c:min val="0.9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49856"/>
        <c:crosses val="autoZero"/>
        <c:crossBetween val="midCat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Cyclohexanon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Cyclohexanon!$C$11:$C$22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Cyclohexanon!$H$11:$H$22</c:f>
              <c:numCache>
                <c:formatCode>0.000</c:formatCode>
                <c:ptCount val="12"/>
                <c:pt idx="0">
                  <c:v>0.5343802408903795</c:v>
                </c:pt>
                <c:pt idx="1">
                  <c:v>0.68150632718402193</c:v>
                </c:pt>
                <c:pt idx="2">
                  <c:v>1</c:v>
                </c:pt>
                <c:pt idx="3">
                  <c:v>1.0748589724043298</c:v>
                </c:pt>
                <c:pt idx="4">
                  <c:v>1.1587132184784266</c:v>
                </c:pt>
                <c:pt idx="6">
                  <c:v>0.93001982009452666</c:v>
                </c:pt>
                <c:pt idx="7">
                  <c:v>0.95288915993291656</c:v>
                </c:pt>
                <c:pt idx="8">
                  <c:v>0.70742491233419724</c:v>
                </c:pt>
                <c:pt idx="9">
                  <c:v>1.1968287848757431</c:v>
                </c:pt>
                <c:pt idx="10">
                  <c:v>0.96813538649184328</c:v>
                </c:pt>
                <c:pt idx="11">
                  <c:v>0.89190425369720983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C54-ACD2-3B5E7B7AAE10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Cyclohexanon!$C$11:$C$22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Cyclohexanon!$I$11:$I$22</c:f>
              <c:numCache>
                <c:formatCode>0.00</c:formatCode>
                <c:ptCount val="12"/>
                <c:pt idx="0">
                  <c:v>0.91477359353559984</c:v>
                </c:pt>
                <c:pt idx="1">
                  <c:v>0.91477359353559984</c:v>
                </c:pt>
                <c:pt idx="2">
                  <c:v>0.91477359353559984</c:v>
                </c:pt>
                <c:pt idx="3">
                  <c:v>0.91477359353559984</c:v>
                </c:pt>
                <c:pt idx="4">
                  <c:v>0.91477359353559984</c:v>
                </c:pt>
                <c:pt idx="5">
                  <c:v>0.91477359353559984</c:v>
                </c:pt>
                <c:pt idx="6">
                  <c:v>0.91477359353559984</c:v>
                </c:pt>
                <c:pt idx="7">
                  <c:v>0.91477359353559984</c:v>
                </c:pt>
                <c:pt idx="8">
                  <c:v>0.91477359353559984</c:v>
                </c:pt>
                <c:pt idx="9">
                  <c:v>0.91477359353559984</c:v>
                </c:pt>
                <c:pt idx="10">
                  <c:v>0.91477359353559984</c:v>
                </c:pt>
                <c:pt idx="11">
                  <c:v>0.91477359353559984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C54-ACD2-3B5E7B7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9200"/>
        <c:crosses val="autoZero"/>
        <c:auto val="1"/>
        <c:lblAlgn val="ctr"/>
        <c:lblOffset val="100"/>
        <c:noMultiLvlLbl val="1"/>
      </c:catAx>
      <c:valAx>
        <c:axId val="362659200"/>
        <c:scaling>
          <c:orientation val="minMax"/>
          <c:max val="1.2"/>
          <c:min val="0.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65728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Aceton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Aceton!$C$11:$C$22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Aceton!$H$11:$H$22</c:f>
              <c:numCache>
                <c:formatCode>0.000</c:formatCode>
                <c:ptCount val="12"/>
                <c:pt idx="0">
                  <c:v>0.72629843363561408</c:v>
                </c:pt>
                <c:pt idx="1">
                  <c:v>0.83264633140972788</c:v>
                </c:pt>
                <c:pt idx="2">
                  <c:v>0.88211046990931574</c:v>
                </c:pt>
                <c:pt idx="3">
                  <c:v>1.0057708161582852</c:v>
                </c:pt>
                <c:pt idx="4">
                  <c:v>1.2201154163231658</c:v>
                </c:pt>
                <c:pt idx="6">
                  <c:v>0.89035449299258029</c:v>
                </c:pt>
                <c:pt idx="7">
                  <c:v>1.055234954657873</c:v>
                </c:pt>
                <c:pt idx="8">
                  <c:v>1.0799670239076671</c:v>
                </c:pt>
                <c:pt idx="9">
                  <c:v>1.3190436933223413</c:v>
                </c:pt>
                <c:pt idx="10">
                  <c:v>1.0387469084913439</c:v>
                </c:pt>
                <c:pt idx="11">
                  <c:v>0.78318219291014013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B-47CB-8B82-B9D6CED57115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Aceton!$C$11:$C$22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Aceton!$I$11:$I$22</c:f>
              <c:numCache>
                <c:formatCode>0.00</c:formatCode>
                <c:ptCount val="12"/>
                <c:pt idx="0">
                  <c:v>0.98103874690849135</c:v>
                </c:pt>
                <c:pt idx="1">
                  <c:v>0.98103874690849135</c:v>
                </c:pt>
                <c:pt idx="2">
                  <c:v>0.98103874690849135</c:v>
                </c:pt>
                <c:pt idx="3">
                  <c:v>0.98103874690849135</c:v>
                </c:pt>
                <c:pt idx="4">
                  <c:v>0.98103874690849135</c:v>
                </c:pt>
                <c:pt idx="5">
                  <c:v>0.98103874690849135</c:v>
                </c:pt>
                <c:pt idx="6">
                  <c:v>0.98103874690849135</c:v>
                </c:pt>
                <c:pt idx="7">
                  <c:v>0.98103874690849135</c:v>
                </c:pt>
                <c:pt idx="8">
                  <c:v>0.98103874690849135</c:v>
                </c:pt>
                <c:pt idx="9">
                  <c:v>0.98103874690849135</c:v>
                </c:pt>
                <c:pt idx="10">
                  <c:v>0.98103874690849135</c:v>
                </c:pt>
                <c:pt idx="11">
                  <c:v>0.98103874690849135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7CB-8B82-B9D6CED5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29472"/>
        <c:crosses val="autoZero"/>
        <c:auto val="1"/>
        <c:lblAlgn val="ctr"/>
        <c:lblOffset val="100"/>
        <c:noMultiLvlLbl val="1"/>
      </c:catAx>
      <c:valAx>
        <c:axId val="362729472"/>
        <c:scaling>
          <c:orientation val="minMax"/>
          <c:max val="1.35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23200"/>
        <c:crosses val="autoZero"/>
        <c:crossBetween val="midCat"/>
        <c:majorUnit val="5.000000000000001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1,4-dioxaan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'1,4-dioxaan'!$C$11:$C$22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'1,4-dioxaan'!$H$11:$H$22</c:f>
              <c:numCache>
                <c:formatCode>0.000</c:formatCode>
                <c:ptCount val="12"/>
                <c:pt idx="0">
                  <c:v>0.85309734513274338</c:v>
                </c:pt>
                <c:pt idx="1">
                  <c:v>0.88141592920353973</c:v>
                </c:pt>
                <c:pt idx="2">
                  <c:v>0.9309734513274337</c:v>
                </c:pt>
                <c:pt idx="3">
                  <c:v>0.75044247787610618</c:v>
                </c:pt>
                <c:pt idx="4">
                  <c:v>1.4442477876106192</c:v>
                </c:pt>
                <c:pt idx="6">
                  <c:v>0.88141592920353973</c:v>
                </c:pt>
                <c:pt idx="7">
                  <c:v>1.0123893805309736</c:v>
                </c:pt>
                <c:pt idx="8">
                  <c:v>1.1964601769911503</c:v>
                </c:pt>
                <c:pt idx="9">
                  <c:v>0.90619469026548671</c:v>
                </c:pt>
                <c:pt idx="10">
                  <c:v>1.0336283185840707</c:v>
                </c:pt>
                <c:pt idx="11">
                  <c:v>0.99115044247787609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332-8611-1366C07E8D1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'1,4-dioxaan'!$C$11:$C$22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'1,4-dioxaan'!$I$11:$I$22</c:f>
              <c:numCache>
                <c:formatCode>0.00</c:formatCode>
                <c:ptCount val="12"/>
                <c:pt idx="0">
                  <c:v>0.96743362831858404</c:v>
                </c:pt>
                <c:pt idx="1">
                  <c:v>0.96743362831858404</c:v>
                </c:pt>
                <c:pt idx="2">
                  <c:v>0.96743362831858404</c:v>
                </c:pt>
                <c:pt idx="3">
                  <c:v>0.96743362831858404</c:v>
                </c:pt>
                <c:pt idx="4">
                  <c:v>0.96743362831858404</c:v>
                </c:pt>
                <c:pt idx="5">
                  <c:v>0.96743362831858404</c:v>
                </c:pt>
                <c:pt idx="6">
                  <c:v>0.96743362831858404</c:v>
                </c:pt>
                <c:pt idx="7">
                  <c:v>0.96743362831858404</c:v>
                </c:pt>
                <c:pt idx="8">
                  <c:v>0.96743362831858404</c:v>
                </c:pt>
                <c:pt idx="9">
                  <c:v>0.96743362831858404</c:v>
                </c:pt>
                <c:pt idx="10">
                  <c:v>0.96743362831858404</c:v>
                </c:pt>
                <c:pt idx="11">
                  <c:v>0.96743362831858404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332-8611-1366C07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98464"/>
        <c:crosses val="autoZero"/>
        <c:auto val="1"/>
        <c:lblAlgn val="ctr"/>
        <c:lblOffset val="100"/>
        <c:noMultiLvlLbl val="1"/>
      </c:catAx>
      <c:valAx>
        <c:axId val="362798464"/>
        <c:scaling>
          <c:orientation val="minMax"/>
          <c:max val="1.5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796544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Di-ethylether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'Di-ethylether'!$C$11:$C$22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'Di-ethylether'!$H$11:$H$22</c:f>
              <c:numCache>
                <c:formatCode>0.000</c:formatCode>
                <c:ptCount val="12"/>
                <c:pt idx="0">
                  <c:v>1.0351153039832286</c:v>
                </c:pt>
                <c:pt idx="1">
                  <c:v>1.0207023060796647</c:v>
                </c:pt>
                <c:pt idx="2">
                  <c:v>0.90932914046121605</c:v>
                </c:pt>
                <c:pt idx="3">
                  <c:v>1.1910377358490569</c:v>
                </c:pt>
                <c:pt idx="4">
                  <c:v>1.1202830188679247</c:v>
                </c:pt>
                <c:pt idx="6">
                  <c:v>0.92374213836477992</c:v>
                </c:pt>
                <c:pt idx="7">
                  <c:v>1.1399371069182391</c:v>
                </c:pt>
                <c:pt idx="8">
                  <c:v>0.92767295597484278</c:v>
                </c:pt>
                <c:pt idx="9">
                  <c:v>1.0809748427672958</c:v>
                </c:pt>
                <c:pt idx="10">
                  <c:v>1.0141509433962266</c:v>
                </c:pt>
                <c:pt idx="11">
                  <c:v>1.0993186582809225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F-4879-BF63-1D90D98FF97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'Di-ethylether'!$C$11:$C$22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'Di-ethylether'!$I$11:$I$22</c:f>
              <c:numCache>
                <c:formatCode>0.00</c:formatCode>
                <c:ptCount val="12"/>
                <c:pt idx="0">
                  <c:v>1.042059748427673</c:v>
                </c:pt>
                <c:pt idx="1">
                  <c:v>1.042059748427673</c:v>
                </c:pt>
                <c:pt idx="2">
                  <c:v>1.042059748427673</c:v>
                </c:pt>
                <c:pt idx="3">
                  <c:v>1.042059748427673</c:v>
                </c:pt>
                <c:pt idx="4">
                  <c:v>1.042059748427673</c:v>
                </c:pt>
                <c:pt idx="5">
                  <c:v>1.042059748427673</c:v>
                </c:pt>
                <c:pt idx="6">
                  <c:v>1.042059748427673</c:v>
                </c:pt>
                <c:pt idx="7">
                  <c:v>1.042059748427673</c:v>
                </c:pt>
                <c:pt idx="8">
                  <c:v>1.042059748427673</c:v>
                </c:pt>
                <c:pt idx="9">
                  <c:v>1.042059748427673</c:v>
                </c:pt>
                <c:pt idx="10">
                  <c:v>1.042059748427673</c:v>
                </c:pt>
                <c:pt idx="11">
                  <c:v>1.042059748427673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F-4879-BF63-1D90D98F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950016"/>
        <c:crosses val="autoZero"/>
        <c:auto val="1"/>
        <c:lblAlgn val="ctr"/>
        <c:lblOffset val="100"/>
        <c:noMultiLvlLbl val="1"/>
      </c:catAx>
      <c:valAx>
        <c:axId val="362950016"/>
        <c:scaling>
          <c:orientation val="minMax"/>
          <c:max val="1.2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948096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Butanol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Butanol!$C$11:$C$22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Butanol!$H$11:$H$22</c:f>
              <c:numCache>
                <c:formatCode>0.000</c:formatCode>
                <c:ptCount val="12"/>
                <c:pt idx="0">
                  <c:v>0.65791403843332841</c:v>
                </c:pt>
                <c:pt idx="1">
                  <c:v>0.85814874578260225</c:v>
                </c:pt>
                <c:pt idx="2">
                  <c:v>0.90215637377145375</c:v>
                </c:pt>
                <c:pt idx="3">
                  <c:v>1.0855214903916677</c:v>
                </c:pt>
                <c:pt idx="4">
                  <c:v>1.1368637230453278</c:v>
                </c:pt>
                <c:pt idx="6">
                  <c:v>0.982837025084348</c:v>
                </c:pt>
                <c:pt idx="7">
                  <c:v>1.0855214903916677</c:v>
                </c:pt>
                <c:pt idx="8">
                  <c:v>1.1148599090509022</c:v>
                </c:pt>
                <c:pt idx="9">
                  <c:v>0.96816781575473077</c:v>
                </c:pt>
                <c:pt idx="10">
                  <c:v>1.0268446530731994</c:v>
                </c:pt>
                <c:pt idx="11">
                  <c:v>0.77013348980489948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8-4519-8BE4-7EB5C55A6704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Butanol!$C$11:$C$22</c:f>
              <c:numCache>
                <c:formatCode>General</c:formatCode>
                <c:ptCount val="12"/>
                <c:pt idx="0">
                  <c:v>139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509</c:v>
                </c:pt>
                <c:pt idx="5">
                  <c:v>512</c:v>
                </c:pt>
                <c:pt idx="6">
                  <c:v>579</c:v>
                </c:pt>
                <c:pt idx="7">
                  <c:v>591</c:v>
                </c:pt>
                <c:pt idx="8">
                  <c:v>644</c:v>
                </c:pt>
                <c:pt idx="9">
                  <c:v>689</c:v>
                </c:pt>
                <c:pt idx="10">
                  <c:v>700</c:v>
                </c:pt>
                <c:pt idx="11">
                  <c:v>744</c:v>
                </c:pt>
              </c:numCache>
            </c:numRef>
          </c:cat>
          <c:val>
            <c:numRef>
              <c:f>Butanol!$I$11:$I$22</c:f>
              <c:numCache>
                <c:formatCode>0.00</c:formatCode>
                <c:ptCount val="12"/>
                <c:pt idx="0">
                  <c:v>0.9696347366876924</c:v>
                </c:pt>
                <c:pt idx="1">
                  <c:v>0.9696347366876924</c:v>
                </c:pt>
                <c:pt idx="2">
                  <c:v>0.9696347366876924</c:v>
                </c:pt>
                <c:pt idx="3">
                  <c:v>0.9696347366876924</c:v>
                </c:pt>
                <c:pt idx="4">
                  <c:v>0.9696347366876924</c:v>
                </c:pt>
                <c:pt idx="5">
                  <c:v>0.9696347366876924</c:v>
                </c:pt>
                <c:pt idx="6">
                  <c:v>0.9696347366876924</c:v>
                </c:pt>
                <c:pt idx="7">
                  <c:v>0.9696347366876924</c:v>
                </c:pt>
                <c:pt idx="8">
                  <c:v>0.9696347366876924</c:v>
                </c:pt>
                <c:pt idx="9">
                  <c:v>0.9696347366876924</c:v>
                </c:pt>
                <c:pt idx="10">
                  <c:v>0.9696347366876924</c:v>
                </c:pt>
                <c:pt idx="11">
                  <c:v>0.9696347366876924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519-8BE4-7EB5C55A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 val="autoZero"/>
        <c:auto val="1"/>
        <c:lblAlgn val="ctr"/>
        <c:lblOffset val="100"/>
        <c:noMultiLvlLbl val="1"/>
      </c:catAx>
      <c:valAx>
        <c:axId val="363166336"/>
        <c:scaling>
          <c:orientation val="minMax"/>
          <c:max val="1.2"/>
          <c:min val="0.6500000000000001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316441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9</xdr:row>
      <xdr:rowOff>154781</xdr:rowOff>
    </xdr:from>
    <xdr:to>
      <xdr:col>21</xdr:col>
      <xdr:colOff>82219</xdr:colOff>
      <xdr:row>25</xdr:row>
      <xdr:rowOff>111468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785812</xdr:colOff>
      <xdr:row>9</xdr:row>
      <xdr:rowOff>159547</xdr:rowOff>
    </xdr:from>
    <xdr:to>
      <xdr:col>21</xdr:col>
      <xdr:colOff>70312</xdr:colOff>
      <xdr:row>25</xdr:row>
      <xdr:rowOff>116234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9</xdr:row>
      <xdr:rowOff>130968</xdr:rowOff>
    </xdr:from>
    <xdr:to>
      <xdr:col>21</xdr:col>
      <xdr:colOff>58405</xdr:colOff>
      <xdr:row>25</xdr:row>
      <xdr:rowOff>87655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797719</xdr:colOff>
      <xdr:row>9</xdr:row>
      <xdr:rowOff>166687</xdr:rowOff>
    </xdr:from>
    <xdr:to>
      <xdr:col>21</xdr:col>
      <xdr:colOff>82219</xdr:colOff>
      <xdr:row>25</xdr:row>
      <xdr:rowOff>123374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797720</xdr:colOff>
      <xdr:row>9</xdr:row>
      <xdr:rowOff>152398</xdr:rowOff>
    </xdr:from>
    <xdr:to>
      <xdr:col>21</xdr:col>
      <xdr:colOff>82220</xdr:colOff>
      <xdr:row>25</xdr:row>
      <xdr:rowOff>109085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762001</xdr:colOff>
      <xdr:row>9</xdr:row>
      <xdr:rowOff>135730</xdr:rowOff>
    </xdr:from>
    <xdr:to>
      <xdr:col>21</xdr:col>
      <xdr:colOff>46501</xdr:colOff>
      <xdr:row>25</xdr:row>
      <xdr:rowOff>92417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773906</xdr:colOff>
      <xdr:row>9</xdr:row>
      <xdr:rowOff>154782</xdr:rowOff>
    </xdr:from>
    <xdr:to>
      <xdr:col>21</xdr:col>
      <xdr:colOff>58406</xdr:colOff>
      <xdr:row>25</xdr:row>
      <xdr:rowOff>111469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773905</xdr:colOff>
      <xdr:row>9</xdr:row>
      <xdr:rowOff>150016</xdr:rowOff>
    </xdr:from>
    <xdr:to>
      <xdr:col>21</xdr:col>
      <xdr:colOff>58405</xdr:colOff>
      <xdr:row>25</xdr:row>
      <xdr:rowOff>106703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32</v>
      </c>
      <c r="E1" s="48"/>
      <c r="F1" s="3" t="s">
        <v>13</v>
      </c>
    </row>
    <row r="2" spans="1:11" ht="18" x14ac:dyDescent="0.25">
      <c r="C2" s="4" t="s">
        <v>3</v>
      </c>
      <c r="D2" s="29">
        <v>70.62</v>
      </c>
      <c r="E2" s="1" t="s">
        <v>4</v>
      </c>
    </row>
    <row r="3" spans="1:11" ht="18" x14ac:dyDescent="0.25">
      <c r="C3" s="4" t="s">
        <v>10</v>
      </c>
      <c r="D3" s="5" t="s">
        <v>15</v>
      </c>
      <c r="E3" s="1" t="s">
        <v>4</v>
      </c>
      <c r="F3" s="6"/>
    </row>
    <row r="4" spans="1:11" ht="18" x14ac:dyDescent="0.25">
      <c r="C4" s="4" t="s">
        <v>11</v>
      </c>
      <c r="D4" s="5" t="s">
        <v>16</v>
      </c>
      <c r="E4" s="1" t="s">
        <v>4</v>
      </c>
      <c r="F4" s="6"/>
    </row>
    <row r="5" spans="1:11" x14ac:dyDescent="0.25">
      <c r="C5" s="4" t="s">
        <v>12</v>
      </c>
      <c r="D5" s="40">
        <f>D4/D3</f>
        <v>8.0019740552735474E-2</v>
      </c>
      <c r="E5" s="1" t="s">
        <v>2</v>
      </c>
      <c r="F5" s="8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3"/>
      <c r="C11" s="46">
        <v>139</v>
      </c>
      <c r="D11" s="19">
        <v>66.5</v>
      </c>
      <c r="E11" s="41">
        <v>-0.78</v>
      </c>
      <c r="F11" s="15">
        <f t="shared" ref="F11:F22" si="0">((D11-$D$2)/$D$2)*100</f>
        <v>-5.8340413480600457</v>
      </c>
      <c r="H11" s="16">
        <f>(100+F11)/100</f>
        <v>0.94165958651939963</v>
      </c>
      <c r="I11" s="10">
        <f>1+($D$3-$D$2)/$D$2</f>
        <v>1.0042480883602378</v>
      </c>
      <c r="J11" s="10"/>
      <c r="K11" s="10"/>
    </row>
    <row r="12" spans="1:11" x14ac:dyDescent="0.25">
      <c r="B12" s="13"/>
      <c r="C12" s="46">
        <v>223</v>
      </c>
      <c r="D12" s="19">
        <v>63.4</v>
      </c>
      <c r="E12" s="41">
        <v>-1.33</v>
      </c>
      <c r="F12" s="15">
        <f t="shared" si="0"/>
        <v>-10.223732653639203</v>
      </c>
      <c r="H12" s="16">
        <f t="shared" ref="H12:H22" si="1">(100+F12)/100</f>
        <v>0.89776267346360794</v>
      </c>
      <c r="I12" s="10">
        <f t="shared" ref="I12:I22" si="2">1+($D$3-$D$2)/$D$2</f>
        <v>1.0042480883602378</v>
      </c>
      <c r="J12" s="10"/>
      <c r="K12" s="10"/>
    </row>
    <row r="13" spans="1:11" x14ac:dyDescent="0.25">
      <c r="B13" s="13"/>
      <c r="C13" s="46">
        <v>295</v>
      </c>
      <c r="D13" s="19">
        <v>66.400000000000006</v>
      </c>
      <c r="E13" s="41">
        <v>-0.8</v>
      </c>
      <c r="F13" s="15">
        <f t="shared" si="0"/>
        <v>-5.9756442934013005</v>
      </c>
      <c r="H13" s="16">
        <f t="shared" si="1"/>
        <v>0.94024355706598695</v>
      </c>
      <c r="I13" s="10">
        <f t="shared" si="2"/>
        <v>1.0042480883602378</v>
      </c>
      <c r="J13" s="10"/>
      <c r="K13" s="10"/>
    </row>
    <row r="14" spans="1:11" x14ac:dyDescent="0.25">
      <c r="B14" s="13"/>
      <c r="C14" s="46">
        <v>339</v>
      </c>
      <c r="D14" s="19">
        <v>75.599999999999994</v>
      </c>
      <c r="E14" s="41">
        <v>0.82</v>
      </c>
      <c r="F14" s="15">
        <f t="shared" si="0"/>
        <v>7.0518266779948879</v>
      </c>
      <c r="H14" s="16">
        <f t="shared" si="1"/>
        <v>1.0705182667799489</v>
      </c>
      <c r="I14" s="10">
        <f t="shared" si="2"/>
        <v>1.0042480883602378</v>
      </c>
      <c r="J14" s="10"/>
      <c r="K14" s="10"/>
    </row>
    <row r="15" spans="1:11" x14ac:dyDescent="0.25">
      <c r="B15" s="13"/>
      <c r="C15" s="46">
        <v>509</v>
      </c>
      <c r="D15" s="19">
        <v>75.5</v>
      </c>
      <c r="E15" s="41">
        <v>0.81</v>
      </c>
      <c r="F15" s="15">
        <f t="shared" si="0"/>
        <v>6.9102237326536322</v>
      </c>
      <c r="H15" s="16">
        <f t="shared" si="1"/>
        <v>1.0691022373265364</v>
      </c>
      <c r="I15" s="10">
        <f t="shared" si="2"/>
        <v>1.0042480883602378</v>
      </c>
      <c r="J15" s="10"/>
      <c r="K15" s="10"/>
    </row>
    <row r="16" spans="1:11" x14ac:dyDescent="0.25">
      <c r="B16" s="13"/>
      <c r="C16" s="46">
        <v>512</v>
      </c>
      <c r="D16" s="19" t="s">
        <v>31</v>
      </c>
      <c r="E16" s="42"/>
      <c r="F16" s="15" t="s">
        <v>31</v>
      </c>
      <c r="H16" s="16"/>
      <c r="I16" s="10">
        <f t="shared" si="2"/>
        <v>1.0042480883602378</v>
      </c>
      <c r="J16" s="10"/>
      <c r="K16" s="10"/>
    </row>
    <row r="17" spans="1:11" x14ac:dyDescent="0.25">
      <c r="B17" s="13"/>
      <c r="C17" s="46">
        <v>579</v>
      </c>
      <c r="D17" s="19">
        <v>69.400000000000006</v>
      </c>
      <c r="E17" s="41">
        <v>-0.27</v>
      </c>
      <c r="F17" s="15">
        <f t="shared" si="0"/>
        <v>-1.7275559331634081</v>
      </c>
      <c r="H17" s="16">
        <f t="shared" si="1"/>
        <v>0.98272444066836595</v>
      </c>
      <c r="I17" s="10">
        <f t="shared" si="2"/>
        <v>1.0042480883602378</v>
      </c>
      <c r="J17" s="10"/>
      <c r="K17" s="10"/>
    </row>
    <row r="18" spans="1:11" x14ac:dyDescent="0.25">
      <c r="B18" s="13"/>
      <c r="C18" s="46">
        <v>591</v>
      </c>
      <c r="D18" s="19">
        <v>73.599999999999994</v>
      </c>
      <c r="E18" s="41">
        <v>0.47</v>
      </c>
      <c r="F18" s="15">
        <f t="shared" si="0"/>
        <v>4.2197677711696251</v>
      </c>
      <c r="H18" s="16">
        <f t="shared" si="1"/>
        <v>1.0421976777116964</v>
      </c>
      <c r="I18" s="10">
        <f t="shared" si="2"/>
        <v>1.0042480883602378</v>
      </c>
      <c r="J18" s="10"/>
      <c r="K18" s="10"/>
    </row>
    <row r="19" spans="1:11" x14ac:dyDescent="0.25">
      <c r="A19" s="17"/>
      <c r="B19" s="13"/>
      <c r="C19" s="46">
        <v>644</v>
      </c>
      <c r="D19" s="19">
        <v>72.400000000000006</v>
      </c>
      <c r="E19" s="41">
        <v>0.26</v>
      </c>
      <c r="F19" s="15">
        <f t="shared" si="0"/>
        <v>2.5205324270744844</v>
      </c>
      <c r="H19" s="16">
        <f t="shared" si="1"/>
        <v>1.0252053242707448</v>
      </c>
      <c r="I19" s="10">
        <f t="shared" si="2"/>
        <v>1.0042480883602378</v>
      </c>
      <c r="J19" s="10"/>
      <c r="K19" s="10"/>
    </row>
    <row r="20" spans="1:11" x14ac:dyDescent="0.25">
      <c r="A20" s="17"/>
      <c r="B20" s="13"/>
      <c r="C20" s="47">
        <v>689</v>
      </c>
      <c r="D20" s="19">
        <v>65.7</v>
      </c>
      <c r="E20" s="41">
        <v>-0.92</v>
      </c>
      <c r="F20" s="15">
        <f t="shared" si="0"/>
        <v>-6.9668649107901466</v>
      </c>
      <c r="H20" s="16">
        <f t="shared" si="1"/>
        <v>0.93033135089209851</v>
      </c>
      <c r="I20" s="10">
        <f t="shared" si="2"/>
        <v>1.0042480883602378</v>
      </c>
      <c r="J20" s="10"/>
      <c r="K20" s="10"/>
    </row>
    <row r="21" spans="1:11" x14ac:dyDescent="0.25">
      <c r="A21" s="18"/>
      <c r="B21" s="13"/>
      <c r="C21" s="46">
        <v>700</v>
      </c>
      <c r="D21" s="19">
        <v>72.3</v>
      </c>
      <c r="E21" s="41">
        <v>0.24</v>
      </c>
      <c r="F21" s="15">
        <f t="shared" si="0"/>
        <v>2.3789294817332092</v>
      </c>
      <c r="H21" s="16">
        <f t="shared" si="1"/>
        <v>1.0237892948173322</v>
      </c>
      <c r="I21" s="10">
        <f t="shared" si="2"/>
        <v>1.0042480883602378</v>
      </c>
      <c r="J21" s="10"/>
      <c r="K21" s="10"/>
    </row>
    <row r="22" spans="1:11" x14ac:dyDescent="0.25">
      <c r="C22" s="46">
        <v>744</v>
      </c>
      <c r="D22" s="19">
        <v>79.3</v>
      </c>
      <c r="E22" s="41">
        <v>1.48</v>
      </c>
      <c r="F22" s="15">
        <f t="shared" si="0"/>
        <v>12.291135655621625</v>
      </c>
      <c r="H22" s="16">
        <f t="shared" si="1"/>
        <v>1.1229113565562163</v>
      </c>
      <c r="I22" s="10">
        <f t="shared" si="2"/>
        <v>1.0042480883602378</v>
      </c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9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C27" s="17"/>
      <c r="E27" s="17"/>
      <c r="F27" s="17"/>
      <c r="H27" s="10"/>
      <c r="I27" s="10"/>
      <c r="J27" s="10"/>
      <c r="K27" s="10"/>
    </row>
    <row r="28" spans="1:11" x14ac:dyDescent="0.25">
      <c r="C28" s="17"/>
      <c r="E28" s="17"/>
      <c r="F28" s="17"/>
      <c r="H28" s="10"/>
      <c r="I28" s="10"/>
      <c r="J28" s="10"/>
      <c r="K28" s="10"/>
    </row>
    <row r="29" spans="1:11" x14ac:dyDescent="0.25">
      <c r="C29" s="17"/>
      <c r="E29" s="17"/>
      <c r="F29" s="17"/>
      <c r="H29" s="10"/>
      <c r="I29" s="10"/>
      <c r="J29" s="10"/>
      <c r="K29" s="10"/>
    </row>
    <row r="30" spans="1:11" x14ac:dyDescent="0.25">
      <c r="C30" s="20"/>
      <c r="D30" s="20"/>
      <c r="F30" s="20"/>
      <c r="H30" s="10"/>
      <c r="I30" s="10"/>
      <c r="J30" s="10"/>
      <c r="K30" s="10"/>
    </row>
    <row r="31" spans="1:11" x14ac:dyDescent="0.25">
      <c r="C31" s="20"/>
      <c r="D31" s="20"/>
      <c r="F31" s="20"/>
      <c r="H31" s="10"/>
      <c r="I31" s="10"/>
      <c r="J31" s="10"/>
      <c r="K31" s="10"/>
    </row>
    <row r="33" spans="3:7" x14ac:dyDescent="0.25">
      <c r="C33" s="20"/>
      <c r="D33" s="20"/>
      <c r="F33" s="20"/>
    </row>
    <row r="34" spans="3:7" x14ac:dyDescent="0.25">
      <c r="C34" s="20"/>
      <c r="D34" s="20"/>
      <c r="F34" s="20"/>
    </row>
    <row r="35" spans="3:7" x14ac:dyDescent="0.25">
      <c r="C35" s="20"/>
      <c r="D35" s="20"/>
      <c r="F35" s="20"/>
    </row>
    <row r="36" spans="3:7" x14ac:dyDescent="0.25">
      <c r="C36" s="20"/>
      <c r="D36" s="20"/>
      <c r="F36" s="20"/>
    </row>
    <row r="37" spans="3:7" x14ac:dyDescent="0.25">
      <c r="C37" s="20"/>
      <c r="D37" s="20"/>
      <c r="F37" s="14"/>
    </row>
    <row r="38" spans="3:7" x14ac:dyDescent="0.25">
      <c r="C38" s="20"/>
      <c r="D38" s="20"/>
      <c r="F38" s="20"/>
      <c r="G38" s="20"/>
    </row>
    <row r="47" spans="3:7" x14ac:dyDescent="0.25">
      <c r="C47" s="17"/>
      <c r="E47" s="17"/>
      <c r="F47" s="17"/>
    </row>
    <row r="51" spans="3:8" x14ac:dyDescent="0.25">
      <c r="C51" s="17"/>
      <c r="E51" s="17"/>
      <c r="F51" s="17"/>
    </row>
    <row r="53" spans="3:8" x14ac:dyDescent="0.25">
      <c r="E53" s="17"/>
      <c r="F53" s="17"/>
    </row>
    <row r="54" spans="3:8" x14ac:dyDescent="0.25">
      <c r="E54" s="17"/>
      <c r="F54" s="17"/>
    </row>
    <row r="55" spans="3:8" x14ac:dyDescent="0.25">
      <c r="E55" s="17"/>
      <c r="F55" s="17"/>
    </row>
    <row r="56" spans="3:8" x14ac:dyDescent="0.25">
      <c r="E56" s="17"/>
      <c r="F56" s="17"/>
    </row>
    <row r="57" spans="3:8" x14ac:dyDescent="0.25">
      <c r="E57" s="17"/>
      <c r="F57" s="17"/>
    </row>
    <row r="58" spans="3:8" x14ac:dyDescent="0.25">
      <c r="C58" s="17"/>
      <c r="F58" s="17"/>
      <c r="G58" s="17"/>
      <c r="H58" s="1" t="s">
        <v>1</v>
      </c>
    </row>
  </sheetData>
  <sheetProtection algorithmName="SHA-512" hashValue="q2KLoSWgIH2QZWTXiG7QblfA9GDuv8XuZuhNpMW/tAiTCQBqwUkN2J0t7/DG9fH+r/oitAJcoQZCDdnS4kgDsA==" saltValue="ViwgCWtEvH2tUTEMm3mt0A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33</v>
      </c>
      <c r="E1" s="48"/>
      <c r="F1" s="3"/>
    </row>
    <row r="2" spans="1:11" ht="18" x14ac:dyDescent="0.25">
      <c r="C2" s="4" t="s">
        <v>3</v>
      </c>
      <c r="D2" s="5">
        <v>24.24</v>
      </c>
      <c r="E2" s="1" t="s">
        <v>4</v>
      </c>
    </row>
    <row r="3" spans="1:11" ht="18" x14ac:dyDescent="0.25">
      <c r="C3" s="4" t="s">
        <v>10</v>
      </c>
      <c r="D3" s="5" t="s">
        <v>17</v>
      </c>
      <c r="E3" s="1" t="s">
        <v>4</v>
      </c>
      <c r="F3" s="6"/>
    </row>
    <row r="4" spans="1:11" ht="18" x14ac:dyDescent="0.25">
      <c r="C4" s="4" t="s">
        <v>11</v>
      </c>
      <c r="D4" s="5" t="s">
        <v>18</v>
      </c>
      <c r="E4" s="1" t="s">
        <v>4</v>
      </c>
      <c r="F4" s="6"/>
    </row>
    <row r="5" spans="1:11" x14ac:dyDescent="0.25">
      <c r="C5" s="4" t="s">
        <v>12</v>
      </c>
      <c r="D5" s="40">
        <f>D4/D3</f>
        <v>6.2850082372322896E-2</v>
      </c>
      <c r="E5" s="1" t="s">
        <v>2</v>
      </c>
      <c r="F5" s="6"/>
    </row>
    <row r="6" spans="1:11" x14ac:dyDescent="0.25">
      <c r="C6" s="4" t="s">
        <v>6</v>
      </c>
      <c r="D6" s="9">
        <v>10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C10" s="13"/>
      <c r="D10" s="38"/>
      <c r="E10" s="39"/>
      <c r="F10" s="15"/>
      <c r="H10" s="10"/>
      <c r="I10" s="10"/>
      <c r="J10" s="10"/>
      <c r="K10" s="10"/>
    </row>
    <row r="11" spans="1:11" x14ac:dyDescent="0.25">
      <c r="C11" s="46">
        <v>139</v>
      </c>
      <c r="D11" s="18" t="s">
        <v>30</v>
      </c>
      <c r="E11" s="41">
        <v>0.21</v>
      </c>
      <c r="F11" s="15">
        <f>((D11-$D$2)/$D$2)*100</f>
        <v>1.4851485148514976</v>
      </c>
      <c r="H11" s="16">
        <f>(100+F11)/100</f>
        <v>1.0148514851485151</v>
      </c>
      <c r="I11" s="10">
        <f>1+($D$3-$D$2)/$D$2</f>
        <v>1.0016501650165017</v>
      </c>
      <c r="J11" s="10"/>
      <c r="K11" s="10"/>
    </row>
    <row r="12" spans="1:11" x14ac:dyDescent="0.25">
      <c r="C12" s="46">
        <v>223</v>
      </c>
      <c r="D12" s="18">
        <v>23.1</v>
      </c>
      <c r="E12" s="41">
        <v>-0.77</v>
      </c>
      <c r="F12" s="15">
        <f t="shared" ref="F12:F22" si="0">((D12-$D$2)/$D$2)*100</f>
        <v>-4.7029702970296912</v>
      </c>
      <c r="H12" s="16">
        <f t="shared" ref="H12:H22" si="1">(100+F12)/100</f>
        <v>0.95297029702970304</v>
      </c>
      <c r="I12" s="10">
        <f t="shared" ref="I12:I22" si="2">1+($D$3-$D$2)/$D$2</f>
        <v>1.0016501650165017</v>
      </c>
      <c r="J12" s="10"/>
      <c r="K12" s="10"/>
    </row>
    <row r="13" spans="1:11" x14ac:dyDescent="0.25">
      <c r="C13" s="46">
        <v>295</v>
      </c>
      <c r="D13" s="18">
        <v>22.9</v>
      </c>
      <c r="E13" s="41">
        <v>-0.9</v>
      </c>
      <c r="F13" s="15">
        <f t="shared" si="0"/>
        <v>-5.5280528052805273</v>
      </c>
      <c r="H13" s="16">
        <f t="shared" si="1"/>
        <v>0.94471947194719474</v>
      </c>
      <c r="I13" s="10">
        <f t="shared" si="2"/>
        <v>1.0016501650165017</v>
      </c>
      <c r="J13" s="10"/>
      <c r="K13" s="10"/>
    </row>
    <row r="14" spans="1:11" x14ac:dyDescent="0.25">
      <c r="C14" s="46">
        <v>339</v>
      </c>
      <c r="D14" s="18" t="s">
        <v>31</v>
      </c>
      <c r="E14" s="45">
        <v>-15.61</v>
      </c>
      <c r="F14" s="15">
        <f>((0-$D$2)/$D$2)*100</f>
        <v>-100</v>
      </c>
      <c r="H14" s="16">
        <f>(100+F14)/100</f>
        <v>0</v>
      </c>
      <c r="I14" s="10">
        <f t="shared" si="2"/>
        <v>1.0016501650165017</v>
      </c>
      <c r="J14" s="10"/>
      <c r="K14" s="10"/>
    </row>
    <row r="15" spans="1:11" x14ac:dyDescent="0.25">
      <c r="C15" s="46">
        <v>509</v>
      </c>
      <c r="D15" s="18">
        <v>5.0999999999999996</v>
      </c>
      <c r="E15" s="45">
        <v>-12.57</v>
      </c>
      <c r="F15" s="15">
        <f t="shared" si="0"/>
        <v>-78.960396039603964</v>
      </c>
      <c r="H15" s="16">
        <f t="shared" si="1"/>
        <v>0.21039603960396036</v>
      </c>
      <c r="I15" s="10">
        <f t="shared" si="2"/>
        <v>1.0016501650165017</v>
      </c>
      <c r="J15" s="10"/>
      <c r="K15" s="10"/>
    </row>
    <row r="16" spans="1:11" x14ac:dyDescent="0.25">
      <c r="C16" s="46">
        <v>512</v>
      </c>
      <c r="D16" s="18" t="s">
        <v>31</v>
      </c>
      <c r="E16" s="42"/>
      <c r="F16" s="15" t="s">
        <v>31</v>
      </c>
      <c r="H16" s="16"/>
      <c r="I16" s="10">
        <f t="shared" si="2"/>
        <v>1.0016501650165017</v>
      </c>
      <c r="J16" s="10"/>
      <c r="K16" s="10"/>
    </row>
    <row r="17" spans="1:16" x14ac:dyDescent="0.25">
      <c r="C17" s="46">
        <v>579</v>
      </c>
      <c r="D17" s="18">
        <v>24</v>
      </c>
      <c r="E17" s="41">
        <v>-0.18</v>
      </c>
      <c r="F17" s="15">
        <f t="shared" si="0"/>
        <v>-0.99009900990098365</v>
      </c>
      <c r="H17" s="16">
        <f t="shared" si="1"/>
        <v>0.99009900990099009</v>
      </c>
      <c r="I17" s="10">
        <f t="shared" si="2"/>
        <v>1.0016501650165017</v>
      </c>
      <c r="J17" s="10"/>
      <c r="K17" s="10"/>
    </row>
    <row r="18" spans="1:16" x14ac:dyDescent="0.25">
      <c r="C18" s="46">
        <v>591</v>
      </c>
      <c r="D18" s="18">
        <v>25.3</v>
      </c>
      <c r="E18" s="41">
        <v>0.67</v>
      </c>
      <c r="F18" s="15">
        <f t="shared" si="0"/>
        <v>4.3729372937293824</v>
      </c>
      <c r="H18" s="16">
        <f t="shared" si="1"/>
        <v>1.0437293729372938</v>
      </c>
      <c r="I18" s="10">
        <f t="shared" si="2"/>
        <v>1.0016501650165017</v>
      </c>
      <c r="J18" s="10"/>
      <c r="K18" s="10"/>
    </row>
    <row r="19" spans="1:16" x14ac:dyDescent="0.25">
      <c r="C19" s="46">
        <v>644</v>
      </c>
      <c r="D19" s="18">
        <v>27.9</v>
      </c>
      <c r="E19" s="44">
        <v>2.37</v>
      </c>
      <c r="F19" s="15">
        <f t="shared" si="0"/>
        <v>15.099009900990101</v>
      </c>
      <c r="H19" s="16">
        <f t="shared" si="1"/>
        <v>1.1509900990099009</v>
      </c>
      <c r="I19" s="10">
        <f t="shared" si="2"/>
        <v>1.0016501650165017</v>
      </c>
      <c r="J19" s="10"/>
      <c r="K19" s="10"/>
    </row>
    <row r="20" spans="1:16" x14ac:dyDescent="0.25">
      <c r="C20" s="47">
        <v>689</v>
      </c>
      <c r="D20" s="18">
        <v>24.5</v>
      </c>
      <c r="E20" s="41">
        <v>0.14000000000000001</v>
      </c>
      <c r="F20" s="15">
        <f t="shared" si="0"/>
        <v>1.0726072607260793</v>
      </c>
      <c r="H20" s="16">
        <f t="shared" si="1"/>
        <v>1.0107260726072607</v>
      </c>
      <c r="I20" s="10">
        <f t="shared" si="2"/>
        <v>1.0016501650165017</v>
      </c>
      <c r="J20" s="10"/>
      <c r="K20" s="10"/>
    </row>
    <row r="21" spans="1:16" x14ac:dyDescent="0.25">
      <c r="A21" s="18"/>
      <c r="C21" s="46">
        <v>700</v>
      </c>
      <c r="D21" s="18">
        <v>25.4</v>
      </c>
      <c r="E21" s="41">
        <v>0.73</v>
      </c>
      <c r="F21" s="15">
        <f t="shared" si="0"/>
        <v>4.7854785478547868</v>
      </c>
      <c r="H21" s="16">
        <f t="shared" si="1"/>
        <v>1.0478547854785478</v>
      </c>
      <c r="I21" s="10">
        <f t="shared" si="2"/>
        <v>1.0016501650165017</v>
      </c>
      <c r="J21" s="10"/>
      <c r="K21" s="10"/>
    </row>
    <row r="22" spans="1:16" x14ac:dyDescent="0.25">
      <c r="A22" s="17"/>
      <c r="C22" s="46">
        <v>744</v>
      </c>
      <c r="D22" s="18">
        <v>24.4</v>
      </c>
      <c r="E22" s="41">
        <v>0.08</v>
      </c>
      <c r="F22" s="15">
        <f t="shared" si="0"/>
        <v>0.66006600660066073</v>
      </c>
      <c r="H22" s="16">
        <f t="shared" si="1"/>
        <v>1.0066006600660067</v>
      </c>
      <c r="I22" s="10">
        <f t="shared" si="2"/>
        <v>1.0016501650165017</v>
      </c>
      <c r="J22" s="10"/>
      <c r="K22" s="10"/>
    </row>
    <row r="23" spans="1:16" x14ac:dyDescent="0.25">
      <c r="C23" s="17"/>
      <c r="D23" s="17"/>
      <c r="E23" s="17"/>
      <c r="F23" s="19"/>
      <c r="H23" s="16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7"/>
      <c r="H25" s="10"/>
      <c r="I25" s="10"/>
      <c r="J25" s="10"/>
      <c r="K25" s="10"/>
    </row>
    <row r="26" spans="1:16" x14ac:dyDescent="0.25">
      <c r="C26" s="17"/>
      <c r="E26" s="17"/>
      <c r="F26" s="17"/>
      <c r="H26" s="10"/>
      <c r="I26" s="10"/>
      <c r="J26" s="10"/>
      <c r="K26" s="10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34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C51" s="17"/>
      <c r="E51" s="17"/>
      <c r="F51" s="17"/>
    </row>
    <row r="53" spans="2:16" x14ac:dyDescent="0.25">
      <c r="E53" s="17"/>
      <c r="F53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C58" s="17"/>
      <c r="F58" s="17"/>
      <c r="G58" s="17"/>
      <c r="H58" s="1" t="s">
        <v>1</v>
      </c>
    </row>
  </sheetData>
  <sheetProtection algorithmName="SHA-512" hashValue="0Z6D/nQ1OWeW+OVgQd6HFpRBPz475f9chOoti3x/vpEG3FfyNp2io4T1G4gjBuZNDn/T6ThBx8oxeMOWtP3/3w==" saltValue="1ohXI0bTYQ1sEPcFApJe5A==" spinCount="100000" sheet="1" objects="1" scenarios="1" selectLockedCells="1" selectUnlockedCells="1"/>
  <sortState ref="C10:G21">
    <sortCondition ref="C10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34</v>
      </c>
      <c r="E1" s="26"/>
      <c r="F1" s="3"/>
    </row>
    <row r="2" spans="1:11" ht="18" x14ac:dyDescent="0.25">
      <c r="C2" s="4" t="s">
        <v>3</v>
      </c>
      <c r="D2" s="24">
        <v>90.78</v>
      </c>
      <c r="E2" s="1" t="s">
        <v>4</v>
      </c>
    </row>
    <row r="3" spans="1:11" ht="18" x14ac:dyDescent="0.25">
      <c r="C3" s="4" t="s">
        <v>10</v>
      </c>
      <c r="D3" s="24" t="s">
        <v>19</v>
      </c>
      <c r="E3" s="1" t="s">
        <v>4</v>
      </c>
      <c r="F3" s="6"/>
    </row>
    <row r="4" spans="1:11" ht="18" x14ac:dyDescent="0.25">
      <c r="C4" s="4" t="s">
        <v>11</v>
      </c>
      <c r="D4" s="36" t="s">
        <v>14</v>
      </c>
      <c r="E4" s="1" t="s">
        <v>4</v>
      </c>
      <c r="F4" s="6"/>
    </row>
    <row r="5" spans="1:11" x14ac:dyDescent="0.25">
      <c r="C5" s="4" t="s">
        <v>12</v>
      </c>
      <c r="D5" s="40">
        <f>D4/D3</f>
        <v>0.11599625818521984</v>
      </c>
      <c r="E5" s="1" t="s">
        <v>2</v>
      </c>
      <c r="F5" s="6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/>
      <c r="I10" s="10"/>
      <c r="J10" s="10"/>
      <c r="K10" s="10"/>
    </row>
    <row r="11" spans="1:11" x14ac:dyDescent="0.25">
      <c r="A11" s="17"/>
      <c r="B11" s="17"/>
      <c r="C11" s="46">
        <v>139</v>
      </c>
      <c r="D11" s="13">
        <v>102</v>
      </c>
      <c r="E11" s="41">
        <v>0.52</v>
      </c>
      <c r="F11" s="15">
        <f>((D11-$D$2)/$D$2)*100</f>
        <v>12.359550561797752</v>
      </c>
      <c r="H11" s="16">
        <f t="shared" ref="H11" si="0">(100+F11)/100</f>
        <v>1.1235955056179774</v>
      </c>
      <c r="I11" s="10">
        <f>1+($D$3-$D$2)/$D$2</f>
        <v>1.0598149372108394</v>
      </c>
      <c r="J11" s="10"/>
      <c r="K11" s="10"/>
    </row>
    <row r="12" spans="1:11" x14ac:dyDescent="0.25">
      <c r="A12" s="17"/>
      <c r="B12" s="17"/>
      <c r="C12" s="46">
        <v>223</v>
      </c>
      <c r="D12" s="13">
        <v>82.8</v>
      </c>
      <c r="E12" s="41">
        <v>-1.2</v>
      </c>
      <c r="F12" s="15">
        <f t="shared" ref="F12:F22" si="1">((D12-$D$2)/$D$2)*100</f>
        <v>-8.7904824851288872</v>
      </c>
      <c r="H12" s="16">
        <f t="shared" ref="H12:H22" si="2">(100+F12)/100</f>
        <v>0.91209517514871108</v>
      </c>
      <c r="I12" s="10">
        <f t="shared" ref="I12:I22" si="3">1+($D$3-$D$2)/$D$2</f>
        <v>1.0598149372108394</v>
      </c>
      <c r="J12" s="10"/>
      <c r="K12" s="10"/>
    </row>
    <row r="13" spans="1:11" x14ac:dyDescent="0.25">
      <c r="A13" s="17"/>
      <c r="B13" s="17"/>
      <c r="C13" s="46">
        <v>295</v>
      </c>
      <c r="D13" s="13">
        <v>84.7</v>
      </c>
      <c r="E13" s="41">
        <v>-1.03</v>
      </c>
      <c r="F13" s="15">
        <f t="shared" si="1"/>
        <v>-6.6975104648601</v>
      </c>
      <c r="H13" s="16">
        <f t="shared" si="2"/>
        <v>0.93302489535139899</v>
      </c>
      <c r="I13" s="10">
        <f t="shared" si="3"/>
        <v>1.0598149372108394</v>
      </c>
      <c r="J13" s="10"/>
      <c r="K13" s="10"/>
    </row>
    <row r="14" spans="1:11" x14ac:dyDescent="0.25">
      <c r="A14" s="17"/>
      <c r="B14" s="17"/>
      <c r="C14" s="46">
        <v>339</v>
      </c>
      <c r="D14" s="13">
        <v>106</v>
      </c>
      <c r="E14" s="41">
        <v>0.88</v>
      </c>
      <c r="F14" s="15">
        <f t="shared" si="1"/>
        <v>16.765807446574133</v>
      </c>
      <c r="H14" s="16">
        <f t="shared" si="2"/>
        <v>1.1676580744657412</v>
      </c>
      <c r="I14" s="10">
        <f t="shared" si="3"/>
        <v>1.0598149372108394</v>
      </c>
      <c r="J14" s="10"/>
      <c r="K14" s="10"/>
    </row>
    <row r="15" spans="1:11" x14ac:dyDescent="0.25">
      <c r="A15" s="17"/>
      <c r="B15" s="17"/>
      <c r="C15" s="46">
        <v>509</v>
      </c>
      <c r="D15" s="13">
        <v>91.4</v>
      </c>
      <c r="E15" s="41">
        <v>-0.43</v>
      </c>
      <c r="F15" s="15">
        <f t="shared" si="1"/>
        <v>0.68296981714034433</v>
      </c>
      <c r="H15" s="16">
        <f t="shared" si="2"/>
        <v>1.0068296981714036</v>
      </c>
      <c r="I15" s="10">
        <f t="shared" si="3"/>
        <v>1.0598149372108394</v>
      </c>
      <c r="J15" s="10"/>
      <c r="K15" s="10"/>
    </row>
    <row r="16" spans="1:11" x14ac:dyDescent="0.25">
      <c r="C16" s="46">
        <v>512</v>
      </c>
      <c r="D16" s="43" t="s">
        <v>31</v>
      </c>
      <c r="E16" s="42"/>
      <c r="F16" s="15" t="s">
        <v>31</v>
      </c>
      <c r="H16" s="16"/>
      <c r="I16" s="10">
        <f t="shared" si="3"/>
        <v>1.0598149372108394</v>
      </c>
      <c r="J16" s="10"/>
      <c r="K16" s="10"/>
    </row>
    <row r="17" spans="1:16" x14ac:dyDescent="0.25">
      <c r="C17" s="46">
        <v>579</v>
      </c>
      <c r="D17" s="13">
        <v>93.6</v>
      </c>
      <c r="E17" s="41">
        <v>-0.23</v>
      </c>
      <c r="F17" s="15">
        <f t="shared" si="1"/>
        <v>3.1064111037673423</v>
      </c>
      <c r="H17" s="16">
        <f t="shared" si="2"/>
        <v>1.0310641110376735</v>
      </c>
      <c r="I17" s="10">
        <f t="shared" si="3"/>
        <v>1.0598149372108394</v>
      </c>
      <c r="J17" s="10"/>
      <c r="K17" s="10"/>
    </row>
    <row r="18" spans="1:16" x14ac:dyDescent="0.25">
      <c r="C18" s="46">
        <v>591</v>
      </c>
      <c r="D18" s="13">
        <v>98.7</v>
      </c>
      <c r="E18" s="41">
        <v>0.22</v>
      </c>
      <c r="F18" s="15">
        <f t="shared" si="1"/>
        <v>8.7243886318572397</v>
      </c>
      <c r="H18" s="16">
        <f t="shared" si="2"/>
        <v>1.0872438863185723</v>
      </c>
      <c r="I18" s="10">
        <f t="shared" si="3"/>
        <v>1.0598149372108394</v>
      </c>
      <c r="J18" s="10"/>
      <c r="K18" s="10"/>
    </row>
    <row r="19" spans="1:16" x14ac:dyDescent="0.25">
      <c r="C19" s="46">
        <v>644</v>
      </c>
      <c r="D19" s="13">
        <v>83.6</v>
      </c>
      <c r="E19" s="41">
        <v>-1.1299999999999999</v>
      </c>
      <c r="F19" s="15">
        <f t="shared" si="1"/>
        <v>-7.9092311081736142</v>
      </c>
      <c r="H19" s="16">
        <f t="shared" si="2"/>
        <v>0.92090768891826391</v>
      </c>
      <c r="I19" s="10">
        <f t="shared" si="3"/>
        <v>1.0598149372108394</v>
      </c>
      <c r="J19" s="10"/>
      <c r="K19" s="10"/>
    </row>
    <row r="20" spans="1:16" x14ac:dyDescent="0.25">
      <c r="C20" s="47">
        <v>689</v>
      </c>
      <c r="D20" s="13">
        <v>105</v>
      </c>
      <c r="E20" s="41">
        <v>0.79</v>
      </c>
      <c r="F20" s="15">
        <f t="shared" si="1"/>
        <v>15.664243225380039</v>
      </c>
      <c r="H20" s="16">
        <f t="shared" si="2"/>
        <v>1.1566424322538003</v>
      </c>
      <c r="I20" s="10">
        <f t="shared" si="3"/>
        <v>1.0598149372108394</v>
      </c>
      <c r="J20" s="10"/>
      <c r="K20" s="10"/>
    </row>
    <row r="21" spans="1:16" x14ac:dyDescent="0.25">
      <c r="A21" s="18"/>
      <c r="B21" s="37"/>
      <c r="C21" s="46">
        <v>700</v>
      </c>
      <c r="D21" s="13">
        <v>98.5</v>
      </c>
      <c r="E21" s="41">
        <v>0.21</v>
      </c>
      <c r="F21" s="15">
        <f t="shared" si="1"/>
        <v>8.504075787618417</v>
      </c>
      <c r="H21" s="16">
        <f t="shared" si="2"/>
        <v>1.0850407578761843</v>
      </c>
      <c r="I21" s="10">
        <f t="shared" si="3"/>
        <v>1.0598149372108394</v>
      </c>
      <c r="J21" s="10"/>
      <c r="K21" s="10"/>
    </row>
    <row r="22" spans="1:16" x14ac:dyDescent="0.25">
      <c r="A22" s="18"/>
      <c r="C22" s="46">
        <v>744</v>
      </c>
      <c r="D22" s="13">
        <v>112</v>
      </c>
      <c r="E22" s="41">
        <v>1.41</v>
      </c>
      <c r="F22" s="15">
        <f t="shared" si="1"/>
        <v>23.375192773738707</v>
      </c>
      <c r="H22" s="16">
        <f t="shared" si="2"/>
        <v>1.233751927737387</v>
      </c>
      <c r="I22" s="10">
        <f t="shared" si="3"/>
        <v>1.0598149372108394</v>
      </c>
      <c r="J22" s="10"/>
      <c r="K22" s="10"/>
    </row>
    <row r="23" spans="1:16" x14ac:dyDescent="0.25">
      <c r="C23" s="17"/>
      <c r="D23" s="13"/>
      <c r="E23" s="17"/>
      <c r="F23" s="19"/>
      <c r="H23" s="10"/>
      <c r="I23" s="10"/>
      <c r="J23" s="10"/>
      <c r="K23" s="10"/>
    </row>
    <row r="24" spans="1:16" x14ac:dyDescent="0.25">
      <c r="C24" s="17"/>
      <c r="D24" s="17"/>
      <c r="E24" s="17"/>
      <c r="F24" s="19"/>
      <c r="H24" s="10"/>
      <c r="I24" s="10"/>
      <c r="J24" s="10"/>
      <c r="K24" s="10"/>
    </row>
    <row r="25" spans="1:16" x14ac:dyDescent="0.25">
      <c r="C25" s="17"/>
      <c r="E25" s="17"/>
      <c r="F25" s="19"/>
      <c r="H25" s="10"/>
      <c r="I25" s="10"/>
      <c r="J25" s="10"/>
      <c r="K25" s="10"/>
    </row>
    <row r="26" spans="1:16" x14ac:dyDescent="0.25">
      <c r="B26" s="17"/>
      <c r="C26" s="17"/>
      <c r="D26" s="17"/>
      <c r="E26" s="17"/>
      <c r="F26" s="17"/>
      <c r="G26" s="17"/>
      <c r="H26" s="31"/>
      <c r="I26" s="31"/>
      <c r="J26" s="31"/>
      <c r="K26" s="31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34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C52" s="17"/>
      <c r="E52" s="17"/>
      <c r="F52" s="17"/>
    </row>
    <row r="54" spans="2:16" x14ac:dyDescent="0.25">
      <c r="E54" s="17"/>
      <c r="F54" s="17"/>
    </row>
    <row r="55" spans="2:16" x14ac:dyDescent="0.25">
      <c r="E55" s="17"/>
      <c r="F55" s="17"/>
    </row>
    <row r="56" spans="2:16" x14ac:dyDescent="0.25">
      <c r="E56" s="17"/>
      <c r="F56" s="17"/>
    </row>
    <row r="57" spans="2:16" x14ac:dyDescent="0.25">
      <c r="E57" s="17"/>
      <c r="F57" s="17"/>
    </row>
    <row r="58" spans="2:16" x14ac:dyDescent="0.25">
      <c r="E58" s="17"/>
      <c r="F58" s="17"/>
    </row>
    <row r="59" spans="2:16" x14ac:dyDescent="0.25">
      <c r="C59" s="17"/>
      <c r="F59" s="17"/>
      <c r="G59" s="17"/>
      <c r="H59" s="1" t="s">
        <v>1</v>
      </c>
    </row>
  </sheetData>
  <sheetProtection algorithmName="SHA-512" hashValue="+Lgy+/Q9hJFL23ROdYF6PavS32LCpxX2Y4m4Zp/ZIb7FL66dixXj1gTm0xVc9+K1/Isxta5kET+AVMb+1MBL1g==" saltValue="DfBxioN2nVtx+TVSXN3Ceg==" spinCount="100000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35</v>
      </c>
      <c r="E1" s="48"/>
      <c r="F1" s="3"/>
    </row>
    <row r="2" spans="1:11" ht="18" x14ac:dyDescent="0.25">
      <c r="C2" s="4" t="s">
        <v>3</v>
      </c>
      <c r="D2" s="7">
        <v>131.18</v>
      </c>
      <c r="E2" s="1" t="s">
        <v>4</v>
      </c>
    </row>
    <row r="3" spans="1:11" ht="18" x14ac:dyDescent="0.25">
      <c r="C3" s="4" t="s">
        <v>10</v>
      </c>
      <c r="D3" s="22" t="s">
        <v>20</v>
      </c>
      <c r="E3" s="1" t="s">
        <v>4</v>
      </c>
      <c r="F3" s="6"/>
    </row>
    <row r="4" spans="1:11" ht="18" x14ac:dyDescent="0.25">
      <c r="C4" s="4" t="s">
        <v>11</v>
      </c>
      <c r="D4" s="22" t="s">
        <v>21</v>
      </c>
      <c r="E4" s="1" t="s">
        <v>4</v>
      </c>
      <c r="F4" s="6"/>
    </row>
    <row r="5" spans="1:11" x14ac:dyDescent="0.25">
      <c r="C5" s="4" t="s">
        <v>12</v>
      </c>
      <c r="D5" s="40">
        <f>D4/D3</f>
        <v>0.24024999999999999</v>
      </c>
      <c r="E5" s="1" t="s">
        <v>2</v>
      </c>
      <c r="F5" s="6"/>
    </row>
    <row r="6" spans="1:11" x14ac:dyDescent="0.25">
      <c r="C6" s="4" t="s">
        <v>6</v>
      </c>
      <c r="D6" s="30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/>
      <c r="I10" s="10"/>
      <c r="J10" s="10"/>
      <c r="K10" s="10"/>
    </row>
    <row r="11" spans="1:11" x14ac:dyDescent="0.25">
      <c r="A11" s="18"/>
      <c r="B11" s="18"/>
      <c r="C11" s="46">
        <v>139</v>
      </c>
      <c r="D11" s="28">
        <v>70.099999999999994</v>
      </c>
      <c r="E11" s="41">
        <v>-1.73</v>
      </c>
      <c r="F11" s="15">
        <f t="shared" ref="F11:F22" si="0">((D11-$D$2)/$D$2)*100</f>
        <v>-46.561975910962047</v>
      </c>
      <c r="H11" s="16">
        <f>(100+F11)/100</f>
        <v>0.5343802408903795</v>
      </c>
      <c r="I11" s="10">
        <f>1+($D$3-$D$2)/$D$2</f>
        <v>0.91477359353559984</v>
      </c>
      <c r="J11" s="10"/>
      <c r="K11" s="10"/>
    </row>
    <row r="12" spans="1:11" x14ac:dyDescent="0.25">
      <c r="A12" s="18"/>
      <c r="B12" s="18"/>
      <c r="C12" s="46">
        <v>223</v>
      </c>
      <c r="D12" s="28">
        <v>89.4</v>
      </c>
      <c r="E12" s="41">
        <v>-1.06</v>
      </c>
      <c r="F12" s="15">
        <f t="shared" si="0"/>
        <v>-31.8493672815978</v>
      </c>
      <c r="H12" s="16">
        <f t="shared" ref="H12:H22" si="1">(100+F12)/100</f>
        <v>0.68150632718402193</v>
      </c>
      <c r="I12" s="10">
        <f t="shared" ref="I12:I22" si="2">1+($D$3-$D$2)/$D$2</f>
        <v>0.91477359353559984</v>
      </c>
      <c r="J12" s="10"/>
      <c r="K12" s="10"/>
    </row>
    <row r="13" spans="1:11" x14ac:dyDescent="0.25">
      <c r="A13" s="18"/>
      <c r="B13" s="18"/>
      <c r="C13" s="46">
        <v>295</v>
      </c>
      <c r="D13" s="28">
        <v>120</v>
      </c>
      <c r="E13" s="41">
        <v>0</v>
      </c>
      <c r="F13" s="15"/>
      <c r="H13" s="16">
        <f t="shared" si="1"/>
        <v>1</v>
      </c>
      <c r="I13" s="10">
        <f t="shared" si="2"/>
        <v>0.91477359353559984</v>
      </c>
      <c r="J13" s="10"/>
      <c r="K13" s="10"/>
    </row>
    <row r="14" spans="1:11" x14ac:dyDescent="0.25">
      <c r="A14" s="18"/>
      <c r="B14" s="18"/>
      <c r="C14" s="46">
        <v>339</v>
      </c>
      <c r="D14" s="28">
        <v>141</v>
      </c>
      <c r="E14" s="41">
        <v>0.73</v>
      </c>
      <c r="F14" s="15">
        <f t="shared" si="0"/>
        <v>7.4858972404329869</v>
      </c>
      <c r="H14" s="16">
        <f t="shared" si="1"/>
        <v>1.0748589724043298</v>
      </c>
      <c r="I14" s="10">
        <f t="shared" si="2"/>
        <v>0.91477359353559984</v>
      </c>
      <c r="J14" s="10"/>
      <c r="K14" s="10"/>
    </row>
    <row r="15" spans="1:11" x14ac:dyDescent="0.25">
      <c r="A15" s="18"/>
      <c r="B15" s="18"/>
      <c r="C15" s="46">
        <v>509</v>
      </c>
      <c r="D15" s="28">
        <v>152</v>
      </c>
      <c r="E15" s="41">
        <v>1.1100000000000001</v>
      </c>
      <c r="F15" s="15">
        <f t="shared" si="0"/>
        <v>15.871321847842653</v>
      </c>
      <c r="H15" s="16">
        <f t="shared" si="1"/>
        <v>1.1587132184784266</v>
      </c>
      <c r="I15" s="10">
        <f t="shared" si="2"/>
        <v>0.91477359353559984</v>
      </c>
      <c r="J15" s="10"/>
      <c r="K15" s="10"/>
    </row>
    <row r="16" spans="1:11" x14ac:dyDescent="0.25">
      <c r="A16" s="18"/>
      <c r="B16" s="18"/>
      <c r="C16" s="46">
        <v>512</v>
      </c>
      <c r="D16" s="28" t="s">
        <v>31</v>
      </c>
      <c r="E16" s="42"/>
      <c r="F16" s="15" t="s">
        <v>31</v>
      </c>
      <c r="H16" s="16"/>
      <c r="I16" s="10">
        <f t="shared" si="2"/>
        <v>0.91477359353559984</v>
      </c>
      <c r="J16" s="10"/>
      <c r="K16" s="10"/>
    </row>
    <row r="17" spans="1:16" x14ac:dyDescent="0.25">
      <c r="A17" s="18"/>
      <c r="B17" s="18"/>
      <c r="C17" s="46">
        <v>579</v>
      </c>
      <c r="D17" s="28">
        <v>122</v>
      </c>
      <c r="E17" s="41">
        <v>7.0000000000000007E-2</v>
      </c>
      <c r="F17" s="15">
        <f t="shared" si="0"/>
        <v>-6.9980179905473445</v>
      </c>
      <c r="H17" s="16">
        <f t="shared" si="1"/>
        <v>0.93001982009452666</v>
      </c>
      <c r="I17" s="10">
        <f t="shared" si="2"/>
        <v>0.91477359353559984</v>
      </c>
      <c r="J17" s="10"/>
      <c r="K17" s="10"/>
    </row>
    <row r="18" spans="1:16" x14ac:dyDescent="0.25">
      <c r="C18" s="46">
        <v>591</v>
      </c>
      <c r="D18" s="28">
        <v>125</v>
      </c>
      <c r="E18" s="41">
        <v>0.17</v>
      </c>
      <c r="F18" s="15">
        <f t="shared" si="0"/>
        <v>-4.7110840067083446</v>
      </c>
      <c r="H18" s="16">
        <f t="shared" si="1"/>
        <v>0.95288915993291656</v>
      </c>
      <c r="I18" s="10">
        <f t="shared" si="2"/>
        <v>0.91477359353559984</v>
      </c>
      <c r="J18" s="10"/>
      <c r="K18" s="10"/>
    </row>
    <row r="19" spans="1:16" x14ac:dyDescent="0.25">
      <c r="C19" s="46">
        <v>644</v>
      </c>
      <c r="D19" s="28">
        <v>92.8</v>
      </c>
      <c r="E19" s="41">
        <v>-0.94</v>
      </c>
      <c r="F19" s="15">
        <f t="shared" si="0"/>
        <v>-29.257508766580276</v>
      </c>
      <c r="H19" s="16">
        <f t="shared" si="1"/>
        <v>0.70742491233419724</v>
      </c>
      <c r="I19" s="10">
        <f t="shared" si="2"/>
        <v>0.91477359353559984</v>
      </c>
      <c r="J19" s="10"/>
      <c r="K19" s="10"/>
    </row>
    <row r="20" spans="1:16" x14ac:dyDescent="0.25">
      <c r="A20" s="18"/>
      <c r="B20" s="18"/>
      <c r="C20" s="47">
        <v>689</v>
      </c>
      <c r="D20" s="28">
        <v>157</v>
      </c>
      <c r="E20" s="41">
        <v>1.28</v>
      </c>
      <c r="F20" s="15">
        <f t="shared" si="0"/>
        <v>19.682878487574317</v>
      </c>
      <c r="H20" s="16">
        <f t="shared" si="1"/>
        <v>1.1968287848757431</v>
      </c>
      <c r="I20" s="10">
        <f t="shared" si="2"/>
        <v>0.91477359353559984</v>
      </c>
      <c r="J20" s="10"/>
      <c r="K20" s="10"/>
    </row>
    <row r="21" spans="1:16" x14ac:dyDescent="0.25">
      <c r="A21" s="17"/>
      <c r="C21" s="46">
        <v>700</v>
      </c>
      <c r="D21" s="28">
        <v>127</v>
      </c>
      <c r="E21" s="41">
        <v>0.24</v>
      </c>
      <c r="F21" s="15">
        <f t="shared" si="0"/>
        <v>-3.1864613508156783</v>
      </c>
      <c r="H21" s="16">
        <f t="shared" si="1"/>
        <v>0.96813538649184328</v>
      </c>
      <c r="I21" s="10">
        <f t="shared" si="2"/>
        <v>0.91477359353559984</v>
      </c>
      <c r="J21" s="10"/>
      <c r="K21" s="10"/>
    </row>
    <row r="22" spans="1:16" x14ac:dyDescent="0.25">
      <c r="A22" s="17"/>
      <c r="C22" s="46">
        <v>744</v>
      </c>
      <c r="D22" s="28">
        <v>117</v>
      </c>
      <c r="E22" s="41">
        <v>-0.1</v>
      </c>
      <c r="F22" s="15">
        <f t="shared" si="0"/>
        <v>-10.809574630279011</v>
      </c>
      <c r="H22" s="16">
        <f t="shared" si="1"/>
        <v>0.89190425369720983</v>
      </c>
      <c r="I22" s="10">
        <f t="shared" si="2"/>
        <v>0.91477359353559984</v>
      </c>
      <c r="J22" s="10"/>
      <c r="K22" s="10"/>
    </row>
    <row r="23" spans="1:16" x14ac:dyDescent="0.25">
      <c r="C23" s="17"/>
      <c r="D23" s="17"/>
      <c r="E23" s="17"/>
      <c r="F23" s="19"/>
      <c r="H23" s="10"/>
      <c r="I23" s="10"/>
      <c r="J23" s="10"/>
      <c r="K23" s="10"/>
    </row>
    <row r="24" spans="1:16" x14ac:dyDescent="0.25">
      <c r="B24" s="17"/>
      <c r="C24" s="17"/>
      <c r="D24" s="17"/>
      <c r="E24" s="17"/>
      <c r="F24" s="17"/>
      <c r="G24" s="17"/>
      <c r="H24" s="31"/>
      <c r="I24" s="31"/>
      <c r="J24" s="31"/>
      <c r="K24" s="31"/>
      <c r="L24" s="17"/>
      <c r="M24" s="17"/>
      <c r="N24" s="17"/>
      <c r="O24" s="17"/>
      <c r="P24" s="17"/>
    </row>
    <row r="25" spans="1:16" x14ac:dyDescent="0.25">
      <c r="B25" s="17"/>
      <c r="C25" s="17"/>
      <c r="D25" s="17"/>
      <c r="E25" s="17"/>
      <c r="F25" s="17"/>
      <c r="G25" s="17"/>
      <c r="H25" s="31"/>
      <c r="I25" s="31"/>
      <c r="J25" s="31"/>
      <c r="K25" s="31"/>
      <c r="L25" s="17"/>
      <c r="M25" s="17"/>
      <c r="N25" s="17"/>
      <c r="O25" s="17"/>
      <c r="P25" s="17"/>
    </row>
    <row r="26" spans="1:16" x14ac:dyDescent="0.25">
      <c r="B26" s="17"/>
      <c r="C26" s="17"/>
      <c r="D26" s="17"/>
      <c r="E26" s="17"/>
      <c r="F26" s="17"/>
      <c r="G26" s="17"/>
      <c r="H26" s="31"/>
      <c r="I26" s="31"/>
      <c r="J26" s="31"/>
      <c r="K26" s="31"/>
      <c r="L26" s="17"/>
      <c r="M26" s="17"/>
      <c r="N26" s="17"/>
      <c r="O26" s="17"/>
      <c r="P26" s="17"/>
    </row>
    <row r="27" spans="1:16" x14ac:dyDescent="0.25">
      <c r="B27" s="17"/>
      <c r="C27" s="17"/>
      <c r="D27" s="17"/>
      <c r="E27" s="17"/>
      <c r="F27" s="17"/>
      <c r="G27" s="17"/>
      <c r="H27" s="31"/>
      <c r="I27" s="31"/>
      <c r="J27" s="31"/>
      <c r="K27" s="31"/>
      <c r="L27" s="17"/>
      <c r="M27" s="17"/>
      <c r="N27" s="17"/>
      <c r="O27" s="17"/>
      <c r="P27" s="17"/>
    </row>
    <row r="28" spans="1:16" x14ac:dyDescent="0.25">
      <c r="B28" s="17"/>
      <c r="C28" s="17"/>
      <c r="D28" s="17"/>
      <c r="E28" s="17"/>
      <c r="F28" s="17"/>
      <c r="G28" s="17"/>
      <c r="H28" s="31"/>
      <c r="I28" s="31"/>
      <c r="J28" s="31"/>
      <c r="K28" s="32"/>
      <c r="L28" s="33"/>
      <c r="M28" s="17"/>
      <c r="N28" s="17"/>
      <c r="O28" s="17"/>
      <c r="P28" s="17"/>
    </row>
    <row r="29" spans="1:16" x14ac:dyDescent="0.25">
      <c r="B29" s="17"/>
      <c r="C29" s="34"/>
      <c r="D29" s="17"/>
      <c r="E29" s="17"/>
      <c r="F29" s="17"/>
      <c r="G29" s="17"/>
      <c r="H29" s="31"/>
      <c r="I29" s="31"/>
      <c r="J29" s="31"/>
      <c r="K29" s="32"/>
      <c r="L29" s="33"/>
      <c r="M29" s="17"/>
      <c r="N29" s="17"/>
      <c r="O29" s="17"/>
      <c r="P29" s="17"/>
    </row>
    <row r="30" spans="1:16" x14ac:dyDescent="0.25">
      <c r="B30" s="17"/>
      <c r="C30" s="17"/>
      <c r="D30" s="17"/>
      <c r="E30" s="17"/>
      <c r="F30" s="17"/>
      <c r="G30" s="17"/>
      <c r="H30" s="31"/>
      <c r="I30" s="31"/>
      <c r="J30" s="31"/>
      <c r="K30" s="32"/>
      <c r="L30" s="33"/>
      <c r="M30" s="17"/>
      <c r="N30" s="17"/>
      <c r="O30" s="17"/>
      <c r="P30" s="17"/>
    </row>
    <row r="31" spans="1:16" x14ac:dyDescent="0.25">
      <c r="B31" s="17"/>
      <c r="C31" s="17"/>
      <c r="D31" s="17"/>
      <c r="E31" s="17"/>
      <c r="F31" s="17"/>
      <c r="G31" s="17"/>
      <c r="H31" s="31"/>
      <c r="I31" s="31"/>
      <c r="J31" s="31"/>
      <c r="K31" s="32"/>
      <c r="L31" s="33"/>
      <c r="M31" s="17"/>
      <c r="N31" s="17"/>
      <c r="O31" s="17"/>
      <c r="P31" s="17"/>
    </row>
    <row r="32" spans="1:16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2:16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35"/>
      <c r="L33" s="33"/>
      <c r="M33" s="17"/>
      <c r="N33" s="17"/>
      <c r="O33" s="17"/>
      <c r="P33" s="17"/>
    </row>
    <row r="34" spans="2:16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35"/>
      <c r="L34" s="33"/>
      <c r="M34" s="17"/>
      <c r="N34" s="17"/>
      <c r="O34" s="17"/>
      <c r="P34" s="17"/>
    </row>
    <row r="35" spans="2:16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35"/>
      <c r="L35" s="33"/>
      <c r="M35" s="17"/>
      <c r="N35" s="17"/>
      <c r="O35" s="17"/>
      <c r="P35" s="17"/>
    </row>
    <row r="36" spans="2:16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35"/>
      <c r="L36" s="33"/>
      <c r="M36" s="17"/>
      <c r="N36" s="17"/>
      <c r="O36" s="17"/>
      <c r="P36" s="17"/>
    </row>
    <row r="37" spans="2:16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35"/>
      <c r="L37" s="33"/>
      <c r="M37" s="17"/>
      <c r="N37" s="17"/>
      <c r="O37" s="17"/>
      <c r="P37" s="17"/>
    </row>
    <row r="38" spans="2:16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35"/>
      <c r="L38" s="33"/>
      <c r="M38" s="17"/>
      <c r="N38" s="17"/>
      <c r="O38" s="17"/>
      <c r="P38" s="17"/>
    </row>
    <row r="39" spans="2:16" x14ac:dyDescent="0.25">
      <c r="B39" s="17"/>
      <c r="C39" s="34"/>
      <c r="D39" s="17"/>
      <c r="E39" s="17"/>
      <c r="F39" s="17"/>
      <c r="G39" s="17"/>
      <c r="H39" s="17"/>
      <c r="I39" s="17"/>
      <c r="J39" s="17"/>
      <c r="K39" s="35"/>
      <c r="L39" s="33"/>
      <c r="M39" s="17"/>
      <c r="N39" s="17"/>
      <c r="O39" s="17"/>
      <c r="P39" s="17"/>
    </row>
    <row r="40" spans="2:16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35"/>
      <c r="L40" s="33"/>
      <c r="M40" s="17"/>
      <c r="N40" s="17"/>
      <c r="O40" s="17"/>
      <c r="P40" s="17"/>
    </row>
    <row r="41" spans="2:16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35"/>
      <c r="L41" s="33"/>
      <c r="M41" s="17"/>
      <c r="N41" s="17"/>
      <c r="O41" s="17"/>
      <c r="P41" s="17"/>
    </row>
    <row r="42" spans="2:16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35"/>
      <c r="L42" s="33"/>
      <c r="M42" s="17"/>
      <c r="N42" s="17"/>
      <c r="O42" s="17"/>
      <c r="P42" s="17"/>
    </row>
    <row r="43" spans="2:16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35"/>
      <c r="L43" s="33"/>
      <c r="M43" s="17"/>
      <c r="N43" s="17"/>
      <c r="O43" s="17"/>
      <c r="P43" s="17"/>
    </row>
    <row r="44" spans="2:16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35"/>
      <c r="L44" s="33"/>
      <c r="M44" s="17"/>
      <c r="N44" s="17"/>
      <c r="O44" s="17"/>
      <c r="P44" s="17"/>
    </row>
    <row r="45" spans="2:16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35"/>
      <c r="L45" s="33"/>
      <c r="M45" s="17"/>
      <c r="N45" s="17"/>
      <c r="O45" s="17"/>
      <c r="P45" s="17"/>
    </row>
    <row r="46" spans="2:16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35"/>
      <c r="L46" s="33"/>
      <c r="M46" s="17"/>
      <c r="N46" s="17"/>
      <c r="O46" s="17"/>
      <c r="P46" s="17"/>
    </row>
    <row r="47" spans="2:16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35"/>
      <c r="L47" s="33"/>
      <c r="M47" s="17"/>
      <c r="N47" s="17"/>
      <c r="O47" s="17"/>
      <c r="P47" s="17"/>
    </row>
    <row r="48" spans="2:16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35"/>
      <c r="L48" s="33"/>
      <c r="M48" s="17"/>
      <c r="N48" s="17"/>
      <c r="O48" s="17"/>
      <c r="P48" s="17"/>
    </row>
    <row r="49" spans="2:16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35"/>
      <c r="L49" s="33"/>
      <c r="M49" s="17"/>
      <c r="N49" s="17"/>
      <c r="O49" s="17"/>
      <c r="P49" s="17"/>
    </row>
    <row r="50" spans="2:16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16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16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16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6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16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16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</sheetData>
  <sheetProtection algorithmName="SHA-512" hashValue="aG2UeyFq/vZT6ipZvLlCnetdfqPB6oD4QdA5jeX3Kqe0GfuRzxqoKCftC/6L2pm+r0TcGhy+LMTa2nAT/SAU2A==" saltValue="3dmIxS90MLHIZwNzkTAehQ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36</v>
      </c>
      <c r="E1" s="48"/>
      <c r="F1" s="3"/>
    </row>
    <row r="2" spans="1:11" ht="18" x14ac:dyDescent="0.25">
      <c r="C2" s="4" t="s">
        <v>3</v>
      </c>
      <c r="D2" s="21">
        <v>121.3</v>
      </c>
      <c r="E2" s="1" t="s">
        <v>4</v>
      </c>
    </row>
    <row r="3" spans="1:11" ht="18" x14ac:dyDescent="0.25">
      <c r="C3" s="4" t="s">
        <v>10</v>
      </c>
      <c r="D3" s="24" t="s">
        <v>22</v>
      </c>
      <c r="E3" s="1" t="s">
        <v>4</v>
      </c>
      <c r="F3" s="6"/>
    </row>
    <row r="4" spans="1:11" ht="18" x14ac:dyDescent="0.25">
      <c r="C4" s="4" t="s">
        <v>11</v>
      </c>
      <c r="D4" s="24" t="s">
        <v>23</v>
      </c>
      <c r="E4" s="1" t="s">
        <v>4</v>
      </c>
      <c r="F4" s="6"/>
    </row>
    <row r="5" spans="1:11" x14ac:dyDescent="0.25">
      <c r="C5" s="4" t="s">
        <v>12</v>
      </c>
      <c r="D5" s="40">
        <f>D4/D3</f>
        <v>0.20361344537815126</v>
      </c>
      <c r="E5" s="1" t="s">
        <v>2</v>
      </c>
      <c r="F5" s="6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23"/>
      <c r="E10" s="23"/>
      <c r="F10" s="6"/>
      <c r="H10" s="10"/>
      <c r="I10" s="10"/>
      <c r="J10" s="10"/>
      <c r="K10" s="10"/>
    </row>
    <row r="11" spans="1:11" x14ac:dyDescent="0.25">
      <c r="A11" s="17"/>
      <c r="B11" s="17"/>
      <c r="C11" s="46">
        <v>139</v>
      </c>
      <c r="D11" s="28">
        <v>88.1</v>
      </c>
      <c r="E11" s="41">
        <v>-1.28</v>
      </c>
      <c r="F11" s="15">
        <f>((D11-$D$2)/$D$2)*100</f>
        <v>-27.370156636438587</v>
      </c>
      <c r="H11" s="16">
        <f>(100+F11)/100</f>
        <v>0.72629843363561408</v>
      </c>
      <c r="I11" s="10">
        <f>1+($D$3-$D$2)/$D$2</f>
        <v>0.98103874690849135</v>
      </c>
      <c r="J11" s="10"/>
      <c r="K11" s="10"/>
    </row>
    <row r="12" spans="1:11" x14ac:dyDescent="0.25">
      <c r="A12" s="17"/>
      <c r="B12" s="17"/>
      <c r="C12" s="46">
        <v>223</v>
      </c>
      <c r="D12" s="28">
        <v>101</v>
      </c>
      <c r="E12" s="41">
        <v>-0.74</v>
      </c>
      <c r="F12" s="15">
        <f t="shared" ref="F12:F22" si="0">((D12-$D$2)/$D$2)*100</f>
        <v>-16.735366859027202</v>
      </c>
      <c r="H12" s="16">
        <f t="shared" ref="H12:H22" si="1">(100+F12)/100</f>
        <v>0.83264633140972788</v>
      </c>
      <c r="I12" s="10">
        <f t="shared" ref="I12:I22" si="2">1+($D$3-$D$2)/$D$2</f>
        <v>0.98103874690849135</v>
      </c>
      <c r="J12" s="10"/>
      <c r="K12" s="10"/>
    </row>
    <row r="13" spans="1:11" x14ac:dyDescent="0.25">
      <c r="A13" s="17"/>
      <c r="B13" s="17"/>
      <c r="C13" s="46">
        <v>295</v>
      </c>
      <c r="D13" s="28">
        <v>107</v>
      </c>
      <c r="E13" s="41">
        <v>-0.5</v>
      </c>
      <c r="F13" s="15">
        <f t="shared" si="0"/>
        <v>-11.788953009068424</v>
      </c>
      <c r="H13" s="16">
        <f t="shared" si="1"/>
        <v>0.88211046990931574</v>
      </c>
      <c r="I13" s="10">
        <f t="shared" si="2"/>
        <v>0.98103874690849135</v>
      </c>
      <c r="J13" s="10"/>
      <c r="K13" s="10"/>
    </row>
    <row r="14" spans="1:11" x14ac:dyDescent="0.25">
      <c r="C14" s="46">
        <v>339</v>
      </c>
      <c r="D14" s="28">
        <v>122</v>
      </c>
      <c r="E14" s="41">
        <v>0.12</v>
      </c>
      <c r="F14" s="15">
        <f t="shared" si="0"/>
        <v>0.57708161582852668</v>
      </c>
      <c r="H14" s="16">
        <f t="shared" si="1"/>
        <v>1.0057708161582852</v>
      </c>
      <c r="I14" s="10">
        <f t="shared" si="2"/>
        <v>0.98103874690849135</v>
      </c>
      <c r="J14" s="10"/>
      <c r="K14" s="10"/>
    </row>
    <row r="15" spans="1:11" x14ac:dyDescent="0.25">
      <c r="C15" s="46">
        <v>509</v>
      </c>
      <c r="D15" s="28">
        <v>148</v>
      </c>
      <c r="E15" s="41">
        <v>1.2</v>
      </c>
      <c r="F15" s="15">
        <f t="shared" si="0"/>
        <v>22.011541632316572</v>
      </c>
      <c r="H15" s="16">
        <f t="shared" si="1"/>
        <v>1.2201154163231658</v>
      </c>
      <c r="I15" s="10">
        <f t="shared" si="2"/>
        <v>0.98103874690849135</v>
      </c>
      <c r="J15" s="10"/>
      <c r="K15" s="10"/>
    </row>
    <row r="16" spans="1:11" x14ac:dyDescent="0.25">
      <c r="C16" s="46">
        <v>512</v>
      </c>
      <c r="D16" s="28" t="s">
        <v>31</v>
      </c>
      <c r="E16" s="42"/>
      <c r="F16" s="15" t="s">
        <v>31</v>
      </c>
      <c r="H16" s="16"/>
      <c r="I16" s="10">
        <f t="shared" si="2"/>
        <v>0.98103874690849135</v>
      </c>
      <c r="J16" s="10"/>
      <c r="K16" s="10"/>
    </row>
    <row r="17" spans="1:11" x14ac:dyDescent="0.25">
      <c r="C17" s="46">
        <v>579</v>
      </c>
      <c r="D17" s="28">
        <v>108</v>
      </c>
      <c r="E17" s="41">
        <v>-0.45</v>
      </c>
      <c r="F17" s="15">
        <f t="shared" si="0"/>
        <v>-10.96455070074196</v>
      </c>
      <c r="H17" s="16">
        <f t="shared" si="1"/>
        <v>0.89035449299258029</v>
      </c>
      <c r="I17" s="10">
        <f t="shared" si="2"/>
        <v>0.98103874690849135</v>
      </c>
      <c r="J17" s="10"/>
      <c r="K17" s="10"/>
    </row>
    <row r="18" spans="1:11" x14ac:dyDescent="0.25">
      <c r="C18" s="46">
        <v>591</v>
      </c>
      <c r="D18" s="28">
        <v>128</v>
      </c>
      <c r="E18" s="41">
        <v>0.37</v>
      </c>
      <c r="F18" s="15">
        <f t="shared" si="0"/>
        <v>5.5234954657873061</v>
      </c>
      <c r="H18" s="16">
        <f t="shared" si="1"/>
        <v>1.055234954657873</v>
      </c>
      <c r="I18" s="10">
        <f t="shared" si="2"/>
        <v>0.98103874690849135</v>
      </c>
      <c r="J18" s="10"/>
      <c r="K18" s="10"/>
    </row>
    <row r="19" spans="1:11" x14ac:dyDescent="0.25">
      <c r="C19" s="46">
        <v>644</v>
      </c>
      <c r="D19" s="28">
        <v>131</v>
      </c>
      <c r="E19" s="41">
        <v>0.5</v>
      </c>
      <c r="F19" s="15">
        <f t="shared" si="0"/>
        <v>7.9967023907666963</v>
      </c>
      <c r="H19" s="16">
        <f t="shared" si="1"/>
        <v>1.0799670239076671</v>
      </c>
      <c r="I19" s="10">
        <f t="shared" si="2"/>
        <v>0.98103874690849135</v>
      </c>
      <c r="J19" s="10"/>
      <c r="K19" s="10"/>
    </row>
    <row r="20" spans="1:11" x14ac:dyDescent="0.25">
      <c r="C20" s="47">
        <v>689</v>
      </c>
      <c r="D20" s="28">
        <v>160</v>
      </c>
      <c r="E20" s="41">
        <v>1.69</v>
      </c>
      <c r="F20" s="15">
        <f t="shared" si="0"/>
        <v>31.904369332234133</v>
      </c>
      <c r="H20" s="16">
        <f t="shared" si="1"/>
        <v>1.3190436933223413</v>
      </c>
      <c r="I20" s="10">
        <f t="shared" si="2"/>
        <v>0.98103874690849135</v>
      </c>
      <c r="J20" s="10"/>
      <c r="K20" s="10"/>
    </row>
    <row r="21" spans="1:11" x14ac:dyDescent="0.25">
      <c r="A21" s="17"/>
      <c r="C21" s="46">
        <v>700</v>
      </c>
      <c r="D21" s="28">
        <v>126</v>
      </c>
      <c r="E21" s="41">
        <v>0.28999999999999998</v>
      </c>
      <c r="F21" s="15">
        <f t="shared" si="0"/>
        <v>3.8746908491343803</v>
      </c>
      <c r="H21" s="16">
        <f t="shared" si="1"/>
        <v>1.0387469084913439</v>
      </c>
      <c r="I21" s="10">
        <f t="shared" si="2"/>
        <v>0.98103874690849135</v>
      </c>
      <c r="J21" s="10"/>
      <c r="K21" s="10"/>
    </row>
    <row r="22" spans="1:11" x14ac:dyDescent="0.25">
      <c r="C22" s="46">
        <v>744</v>
      </c>
      <c r="D22" s="28">
        <v>95</v>
      </c>
      <c r="E22" s="41">
        <v>-0.99</v>
      </c>
      <c r="F22" s="15">
        <f t="shared" si="0"/>
        <v>-21.681780708985983</v>
      </c>
      <c r="H22" s="16">
        <f t="shared" si="1"/>
        <v>0.78318219291014013</v>
      </c>
      <c r="I22" s="10">
        <f t="shared" si="2"/>
        <v>0.98103874690849135</v>
      </c>
      <c r="J22" s="10"/>
      <c r="K22" s="10"/>
    </row>
    <row r="23" spans="1:11" x14ac:dyDescent="0.25">
      <c r="C23" s="17"/>
      <c r="D23" s="17"/>
      <c r="E23" s="17"/>
      <c r="F23" s="17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C29" s="17"/>
      <c r="F29" s="17"/>
      <c r="G29" s="17"/>
      <c r="H29" s="10" t="s">
        <v>1</v>
      </c>
      <c r="I29" s="10"/>
      <c r="J29" s="10"/>
      <c r="K29" s="10"/>
    </row>
    <row r="30" spans="1:11" x14ac:dyDescent="0.25">
      <c r="H30" s="10"/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aK5dADk8IkZHKT/qOBizcDVTZAcLXkre9HSqrOBB9TuAGTuWAdm5v3D5PnnV/C/7wUmARSCLFWAghShcc7DNsw==" saltValue="iSDu4/SVL/Gnp37dUQmgEA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37</v>
      </c>
      <c r="E1" s="48"/>
      <c r="F1" s="3"/>
    </row>
    <row r="2" spans="1:11" ht="18" x14ac:dyDescent="0.25">
      <c r="C2" s="4" t="s">
        <v>3</v>
      </c>
      <c r="D2" s="29">
        <v>28.25</v>
      </c>
      <c r="E2" s="1" t="s">
        <v>4</v>
      </c>
    </row>
    <row r="3" spans="1:11" ht="18" x14ac:dyDescent="0.25">
      <c r="C3" s="4" t="s">
        <v>10</v>
      </c>
      <c r="D3" s="29" t="s">
        <v>24</v>
      </c>
      <c r="E3" s="1" t="s">
        <v>4</v>
      </c>
      <c r="F3" s="6"/>
    </row>
    <row r="4" spans="1:11" ht="18" x14ac:dyDescent="0.25">
      <c r="C4" s="4" t="s">
        <v>11</v>
      </c>
      <c r="D4" s="29" t="s">
        <v>25</v>
      </c>
      <c r="E4" s="1" t="s">
        <v>4</v>
      </c>
      <c r="F4" s="6"/>
    </row>
    <row r="5" spans="1:11" x14ac:dyDescent="0.25">
      <c r="C5" s="4" t="s">
        <v>12</v>
      </c>
      <c r="D5" s="40">
        <f>D4/D3</f>
        <v>0.16417855836077572</v>
      </c>
      <c r="E5" s="1" t="s">
        <v>2</v>
      </c>
      <c r="F5" s="6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A11" s="17"/>
      <c r="B11" s="17"/>
      <c r="C11" s="46">
        <v>139</v>
      </c>
      <c r="D11" s="43">
        <v>24.1</v>
      </c>
      <c r="E11" s="41">
        <v>-0.72</v>
      </c>
      <c r="F11" s="15">
        <f>((D11-$D$2)/$D$2)*100</f>
        <v>-14.690265486725659</v>
      </c>
      <c r="H11" s="16">
        <f>(100+F11)/100</f>
        <v>0.85309734513274338</v>
      </c>
      <c r="I11" s="10">
        <f>1+($D$3-$D$2)/$D$2</f>
        <v>0.96743362831858404</v>
      </c>
      <c r="J11" s="10"/>
      <c r="K11" s="10"/>
    </row>
    <row r="12" spans="1:11" x14ac:dyDescent="0.25">
      <c r="A12" s="17"/>
      <c r="B12" s="17"/>
      <c r="C12" s="46">
        <v>223</v>
      </c>
      <c r="D12" s="43">
        <v>24.9</v>
      </c>
      <c r="E12" s="41">
        <v>-0.54</v>
      </c>
      <c r="F12" s="15">
        <f t="shared" ref="F12:F22" si="0">((D12-$D$2)/$D$2)*100</f>
        <v>-11.858407079646023</v>
      </c>
      <c r="H12" s="16">
        <f t="shared" ref="H12:H22" si="1">(100+F12)/100</f>
        <v>0.88141592920353973</v>
      </c>
      <c r="I12" s="10">
        <f t="shared" ref="I12:I22" si="2">1+($D$3-$D$2)/$D$2</f>
        <v>0.96743362831858404</v>
      </c>
      <c r="J12" s="10"/>
      <c r="K12" s="10"/>
    </row>
    <row r="13" spans="1:11" x14ac:dyDescent="0.25">
      <c r="C13" s="46">
        <v>295</v>
      </c>
      <c r="D13" s="43">
        <v>26.3</v>
      </c>
      <c r="E13" s="41">
        <v>-0.23</v>
      </c>
      <c r="F13" s="15">
        <f t="shared" si="0"/>
        <v>-6.9026548672566346</v>
      </c>
      <c r="H13" s="16">
        <f t="shared" si="1"/>
        <v>0.9309734513274337</v>
      </c>
      <c r="I13" s="10">
        <f t="shared" si="2"/>
        <v>0.96743362831858404</v>
      </c>
      <c r="J13" s="10"/>
      <c r="K13" s="10"/>
    </row>
    <row r="14" spans="1:11" x14ac:dyDescent="0.25">
      <c r="C14" s="46">
        <v>339</v>
      </c>
      <c r="D14" s="43">
        <v>21.2</v>
      </c>
      <c r="E14" s="41">
        <v>-1.37</v>
      </c>
      <c r="F14" s="15">
        <f t="shared" si="0"/>
        <v>-24.955752212389385</v>
      </c>
      <c r="H14" s="16">
        <f t="shared" si="1"/>
        <v>0.75044247787610618</v>
      </c>
      <c r="I14" s="10">
        <f t="shared" si="2"/>
        <v>0.96743362831858404</v>
      </c>
      <c r="J14" s="10"/>
      <c r="K14" s="10"/>
    </row>
    <row r="15" spans="1:11" x14ac:dyDescent="0.25">
      <c r="C15" s="46">
        <v>509</v>
      </c>
      <c r="D15" s="43">
        <v>40.799999999999997</v>
      </c>
      <c r="E15" s="44">
        <v>3</v>
      </c>
      <c r="F15" s="15">
        <f t="shared" si="0"/>
        <v>44.424778761061937</v>
      </c>
      <c r="H15" s="16">
        <f t="shared" si="1"/>
        <v>1.4442477876106192</v>
      </c>
      <c r="I15" s="10">
        <f t="shared" si="2"/>
        <v>0.96743362831858404</v>
      </c>
      <c r="J15" s="10"/>
      <c r="K15" s="10"/>
    </row>
    <row r="16" spans="1:11" x14ac:dyDescent="0.25">
      <c r="C16" s="46">
        <v>512</v>
      </c>
      <c r="D16" s="43" t="s">
        <v>31</v>
      </c>
      <c r="E16" s="42"/>
      <c r="F16" s="15" t="s">
        <v>31</v>
      </c>
      <c r="H16" s="16"/>
      <c r="I16" s="10">
        <f t="shared" si="2"/>
        <v>0.96743362831858404</v>
      </c>
      <c r="J16" s="10"/>
      <c r="K16" s="10"/>
    </row>
    <row r="17" spans="1:11" x14ac:dyDescent="0.25">
      <c r="C17" s="46">
        <v>579</v>
      </c>
      <c r="D17" s="43">
        <v>24.9</v>
      </c>
      <c r="E17" s="41">
        <v>-0.54</v>
      </c>
      <c r="F17" s="15">
        <f t="shared" si="0"/>
        <v>-11.858407079646023</v>
      </c>
      <c r="H17" s="16">
        <f t="shared" si="1"/>
        <v>0.88141592920353973</v>
      </c>
      <c r="I17" s="10">
        <f t="shared" si="2"/>
        <v>0.96743362831858404</v>
      </c>
      <c r="J17" s="10"/>
      <c r="K17" s="10"/>
    </row>
    <row r="18" spans="1:11" x14ac:dyDescent="0.25">
      <c r="C18" s="46">
        <v>591</v>
      </c>
      <c r="D18" s="43">
        <v>28.6</v>
      </c>
      <c r="E18" s="41">
        <v>0.28000000000000003</v>
      </c>
      <c r="F18" s="15">
        <f t="shared" si="0"/>
        <v>1.2389380530973502</v>
      </c>
      <c r="H18" s="16">
        <f t="shared" si="1"/>
        <v>1.0123893805309736</v>
      </c>
      <c r="I18" s="10">
        <f t="shared" si="2"/>
        <v>0.96743362831858404</v>
      </c>
      <c r="J18" s="10"/>
      <c r="K18" s="10"/>
    </row>
    <row r="19" spans="1:11" x14ac:dyDescent="0.25">
      <c r="C19" s="46">
        <v>644</v>
      </c>
      <c r="D19" s="43">
        <v>33.799999999999997</v>
      </c>
      <c r="E19" s="41">
        <v>1.44</v>
      </c>
      <c r="F19" s="15">
        <f t="shared" si="0"/>
        <v>19.646017699115035</v>
      </c>
      <c r="H19" s="16">
        <f t="shared" si="1"/>
        <v>1.1964601769911503</v>
      </c>
      <c r="I19" s="10">
        <f t="shared" si="2"/>
        <v>0.96743362831858404</v>
      </c>
      <c r="J19" s="10"/>
      <c r="K19" s="10"/>
    </row>
    <row r="20" spans="1:11" x14ac:dyDescent="0.25">
      <c r="C20" s="47">
        <v>689</v>
      </c>
      <c r="D20" s="43">
        <v>25.6</v>
      </c>
      <c r="E20" s="41">
        <v>-0.39</v>
      </c>
      <c r="F20" s="15">
        <f t="shared" si="0"/>
        <v>-9.3805309734513216</v>
      </c>
      <c r="H20" s="16">
        <f t="shared" si="1"/>
        <v>0.90619469026548671</v>
      </c>
      <c r="I20" s="10">
        <f t="shared" si="2"/>
        <v>0.96743362831858404</v>
      </c>
      <c r="J20" s="10"/>
      <c r="K20" s="10"/>
    </row>
    <row r="21" spans="1:11" x14ac:dyDescent="0.25">
      <c r="A21" s="17"/>
      <c r="C21" s="46">
        <v>700</v>
      </c>
      <c r="D21" s="43">
        <v>29.2</v>
      </c>
      <c r="E21" s="41">
        <v>0.42</v>
      </c>
      <c r="F21" s="15">
        <f t="shared" si="0"/>
        <v>3.3628318584070769</v>
      </c>
      <c r="H21" s="16">
        <f t="shared" si="1"/>
        <v>1.0336283185840707</v>
      </c>
      <c r="I21" s="10">
        <f t="shared" si="2"/>
        <v>0.96743362831858404</v>
      </c>
      <c r="J21" s="10"/>
      <c r="K21" s="10"/>
    </row>
    <row r="22" spans="1:11" x14ac:dyDescent="0.25">
      <c r="A22" s="17"/>
      <c r="C22" s="46">
        <v>744</v>
      </c>
      <c r="D22" s="43">
        <v>28</v>
      </c>
      <c r="E22" s="41">
        <v>0.15</v>
      </c>
      <c r="F22" s="15">
        <f t="shared" si="0"/>
        <v>-0.88495575221238942</v>
      </c>
      <c r="H22" s="16">
        <f t="shared" si="1"/>
        <v>0.99115044247787609</v>
      </c>
      <c r="I22" s="10">
        <f t="shared" si="2"/>
        <v>0.96743362831858404</v>
      </c>
      <c r="J22" s="10"/>
      <c r="K22" s="10"/>
    </row>
    <row r="23" spans="1:11" x14ac:dyDescent="0.25">
      <c r="C23" s="17"/>
      <c r="D23" s="17"/>
      <c r="E23" s="17"/>
      <c r="F23" s="19"/>
      <c r="H23" s="16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mtp9wV/UEE5FNDXplXcMEd8Vjo8twfUB5BdDWxmaM8231fsvrpCVh5pJGiqvlhoFaGsz5t30aNd73tX5ovTi9g==" saltValue="guIb2Qptp+UzStv0HFzIow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8" t="s">
        <v>38</v>
      </c>
      <c r="E1" s="48"/>
      <c r="F1" s="3"/>
    </row>
    <row r="2" spans="1:11" ht="18" x14ac:dyDescent="0.25">
      <c r="C2" s="4" t="s">
        <v>3</v>
      </c>
      <c r="D2" s="24">
        <v>76.319999999999993</v>
      </c>
      <c r="E2" s="1" t="s">
        <v>4</v>
      </c>
    </row>
    <row r="3" spans="1:11" ht="18" x14ac:dyDescent="0.25">
      <c r="C3" s="4" t="s">
        <v>10</v>
      </c>
      <c r="D3" s="24" t="s">
        <v>26</v>
      </c>
      <c r="E3" s="1" t="s">
        <v>4</v>
      </c>
      <c r="F3" s="6"/>
    </row>
    <row r="4" spans="1:11" ht="18" x14ac:dyDescent="0.25">
      <c r="C4" s="4" t="s">
        <v>11</v>
      </c>
      <c r="D4" s="24" t="s">
        <v>27</v>
      </c>
      <c r="E4" s="1" t="s">
        <v>4</v>
      </c>
      <c r="F4" s="6"/>
    </row>
    <row r="5" spans="1:11" x14ac:dyDescent="0.25">
      <c r="C5" s="4" t="s">
        <v>12</v>
      </c>
      <c r="D5" s="40">
        <f>D4/D3</f>
        <v>0.10247705268452156</v>
      </c>
      <c r="E5" s="1" t="s">
        <v>2</v>
      </c>
      <c r="F5" s="6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23"/>
      <c r="F10" s="6"/>
      <c r="H10" s="10"/>
      <c r="I10" s="10"/>
      <c r="J10" s="10"/>
      <c r="K10" s="10"/>
    </row>
    <row r="11" spans="1:11" x14ac:dyDescent="0.25">
      <c r="B11" s="17"/>
      <c r="C11" s="46">
        <v>139</v>
      </c>
      <c r="D11" s="28">
        <v>79</v>
      </c>
      <c r="E11" s="41">
        <v>-7.0000000000000007E-2</v>
      </c>
      <c r="F11" s="15">
        <f>((D11-$D$2)/$D$2)*100</f>
        <v>3.5115303983228605</v>
      </c>
      <c r="H11" s="16">
        <f t="shared" ref="H11:H22" si="0">(100+F11)/100</f>
        <v>1.0351153039832286</v>
      </c>
      <c r="I11" s="10">
        <f>1+($D$3-$D$2)/$D$2</f>
        <v>1.042059748427673</v>
      </c>
      <c r="J11" s="10"/>
      <c r="K11" s="10"/>
    </row>
    <row r="12" spans="1:11" x14ac:dyDescent="0.25">
      <c r="B12" s="17"/>
      <c r="C12" s="46">
        <v>223</v>
      </c>
      <c r="D12" s="28">
        <v>77.900000000000006</v>
      </c>
      <c r="E12" s="41">
        <v>-0.2</v>
      </c>
      <c r="F12" s="15">
        <f t="shared" ref="F12:F22" si="1">((D12-$D$2)/$D$2)*100</f>
        <v>2.0702306079664736</v>
      </c>
      <c r="H12" s="16">
        <f t="shared" si="0"/>
        <v>1.0207023060796647</v>
      </c>
      <c r="I12" s="10">
        <f t="shared" ref="I12:I22" si="2">1+($D$3-$D$2)/$D$2</f>
        <v>1.042059748427673</v>
      </c>
      <c r="J12" s="10"/>
      <c r="K12" s="10"/>
    </row>
    <row r="13" spans="1:11" x14ac:dyDescent="0.25">
      <c r="C13" s="46">
        <v>295</v>
      </c>
      <c r="D13" s="28">
        <v>69.400000000000006</v>
      </c>
      <c r="E13" s="41">
        <v>-1.24</v>
      </c>
      <c r="F13" s="15">
        <f t="shared" si="1"/>
        <v>-9.0670859538783919</v>
      </c>
      <c r="H13" s="16">
        <f t="shared" si="0"/>
        <v>0.90932914046121605</v>
      </c>
      <c r="I13" s="10">
        <f t="shared" si="2"/>
        <v>1.042059748427673</v>
      </c>
      <c r="J13" s="10"/>
      <c r="K13" s="10"/>
    </row>
    <row r="14" spans="1:11" x14ac:dyDescent="0.25">
      <c r="C14" s="46">
        <v>339</v>
      </c>
      <c r="D14" s="28">
        <v>90.9</v>
      </c>
      <c r="E14" s="41">
        <v>1.4</v>
      </c>
      <c r="F14" s="15">
        <f t="shared" si="1"/>
        <v>19.103773584905678</v>
      </c>
      <c r="H14" s="16">
        <f t="shared" si="0"/>
        <v>1.1910377358490569</v>
      </c>
      <c r="I14" s="10">
        <f t="shared" si="2"/>
        <v>1.042059748427673</v>
      </c>
      <c r="J14" s="10"/>
      <c r="K14" s="10"/>
    </row>
    <row r="15" spans="1:11" x14ac:dyDescent="0.25">
      <c r="C15" s="46">
        <v>509</v>
      </c>
      <c r="D15" s="28">
        <v>85.5</v>
      </c>
      <c r="E15" s="41">
        <v>0.73</v>
      </c>
      <c r="F15" s="15">
        <f t="shared" si="1"/>
        <v>12.028301886792462</v>
      </c>
      <c r="H15" s="16">
        <f t="shared" si="0"/>
        <v>1.1202830188679247</v>
      </c>
      <c r="I15" s="10">
        <f t="shared" si="2"/>
        <v>1.042059748427673</v>
      </c>
      <c r="J15" s="10"/>
      <c r="K15" s="10"/>
    </row>
    <row r="16" spans="1:11" x14ac:dyDescent="0.25">
      <c r="C16" s="46">
        <v>512</v>
      </c>
      <c r="D16" s="28" t="s">
        <v>31</v>
      </c>
      <c r="E16" s="42"/>
      <c r="F16" s="15" t="s">
        <v>31</v>
      </c>
      <c r="H16" s="16"/>
      <c r="I16" s="10">
        <f t="shared" si="2"/>
        <v>1.042059748427673</v>
      </c>
      <c r="J16" s="10"/>
      <c r="K16" s="10"/>
    </row>
    <row r="17" spans="1:11" x14ac:dyDescent="0.25">
      <c r="C17" s="46">
        <v>579</v>
      </c>
      <c r="D17" s="28">
        <v>70.5</v>
      </c>
      <c r="E17" s="41">
        <v>-1.1100000000000001</v>
      </c>
      <c r="F17" s="15">
        <f t="shared" si="1"/>
        <v>-7.6257861635220037</v>
      </c>
      <c r="H17" s="16">
        <f t="shared" si="0"/>
        <v>0.92374213836477992</v>
      </c>
      <c r="I17" s="10">
        <f t="shared" si="2"/>
        <v>1.042059748427673</v>
      </c>
      <c r="J17" s="10"/>
      <c r="K17" s="10"/>
    </row>
    <row r="18" spans="1:11" x14ac:dyDescent="0.25">
      <c r="C18" s="46">
        <v>591</v>
      </c>
      <c r="D18" s="28">
        <v>87</v>
      </c>
      <c r="E18" s="41">
        <v>0.92</v>
      </c>
      <c r="F18" s="15">
        <f t="shared" si="1"/>
        <v>13.99371069182391</v>
      </c>
      <c r="H18" s="16">
        <f t="shared" si="0"/>
        <v>1.1399371069182391</v>
      </c>
      <c r="I18" s="10">
        <f t="shared" si="2"/>
        <v>1.042059748427673</v>
      </c>
      <c r="J18" s="10"/>
      <c r="K18" s="10"/>
    </row>
    <row r="19" spans="1:11" x14ac:dyDescent="0.25">
      <c r="C19" s="46">
        <v>644</v>
      </c>
      <c r="D19" s="28">
        <v>70.8</v>
      </c>
      <c r="E19" s="41">
        <v>-1.07</v>
      </c>
      <c r="F19" s="15">
        <f t="shared" si="1"/>
        <v>-7.2327044025157186</v>
      </c>
      <c r="H19" s="16">
        <f t="shared" si="0"/>
        <v>0.92767295597484278</v>
      </c>
      <c r="I19" s="10">
        <f t="shared" si="2"/>
        <v>1.042059748427673</v>
      </c>
      <c r="J19" s="10"/>
      <c r="K19" s="10"/>
    </row>
    <row r="20" spans="1:11" x14ac:dyDescent="0.25">
      <c r="C20" s="47">
        <v>689</v>
      </c>
      <c r="D20" s="28">
        <v>82.5</v>
      </c>
      <c r="E20" s="41">
        <v>0.36</v>
      </c>
      <c r="F20" s="15">
        <f t="shared" si="1"/>
        <v>8.0974842767295687</v>
      </c>
      <c r="H20" s="16">
        <f t="shared" si="0"/>
        <v>1.0809748427672958</v>
      </c>
      <c r="I20" s="10">
        <f t="shared" si="2"/>
        <v>1.042059748427673</v>
      </c>
      <c r="J20" s="10"/>
      <c r="K20" s="10"/>
    </row>
    <row r="21" spans="1:11" x14ac:dyDescent="0.25">
      <c r="A21" s="17"/>
      <c r="C21" s="46">
        <v>700</v>
      </c>
      <c r="D21" s="28">
        <v>77.400000000000006</v>
      </c>
      <c r="E21" s="41">
        <v>-0.26</v>
      </c>
      <c r="F21" s="15">
        <f t="shared" si="1"/>
        <v>1.4150943396226581</v>
      </c>
      <c r="H21" s="16">
        <f t="shared" si="0"/>
        <v>1.0141509433962266</v>
      </c>
      <c r="I21" s="10">
        <f t="shared" si="2"/>
        <v>1.042059748427673</v>
      </c>
      <c r="J21" s="10"/>
      <c r="K21" s="10"/>
    </row>
    <row r="22" spans="1:11" x14ac:dyDescent="0.25">
      <c r="A22" s="17"/>
      <c r="C22" s="46">
        <v>744</v>
      </c>
      <c r="D22" s="28">
        <v>83.9</v>
      </c>
      <c r="E22" s="41">
        <v>0.54</v>
      </c>
      <c r="F22" s="15">
        <f t="shared" si="1"/>
        <v>9.9318658280922616</v>
      </c>
      <c r="H22" s="16">
        <f t="shared" si="0"/>
        <v>1.0993186582809225</v>
      </c>
      <c r="I22" s="10">
        <f t="shared" si="2"/>
        <v>1.042059748427673</v>
      </c>
      <c r="J22" s="10"/>
      <c r="K22" s="10"/>
    </row>
    <row r="23" spans="1:11" x14ac:dyDescent="0.25">
      <c r="C23" s="17"/>
      <c r="D23" s="17"/>
      <c r="E23" s="17"/>
      <c r="F23" s="19"/>
      <c r="H23" s="10"/>
      <c r="I23" s="10"/>
      <c r="J23" s="10"/>
      <c r="K23" s="10"/>
    </row>
    <row r="24" spans="1:11" x14ac:dyDescent="0.25">
      <c r="C24" s="17"/>
      <c r="D24" s="17"/>
      <c r="E24" s="17"/>
      <c r="F24" s="17"/>
      <c r="H24" s="10"/>
      <c r="I24" s="10"/>
      <c r="J24" s="10"/>
      <c r="K24" s="10"/>
    </row>
    <row r="25" spans="1:11" x14ac:dyDescent="0.25">
      <c r="C25" s="17"/>
      <c r="E25" s="17"/>
      <c r="F25" s="17"/>
      <c r="H25" s="10"/>
      <c r="I25" s="10"/>
      <c r="J25" s="10"/>
      <c r="K25" s="10"/>
    </row>
    <row r="26" spans="1:11" x14ac:dyDescent="0.25">
      <c r="C26" s="17"/>
      <c r="E26" s="17"/>
      <c r="F26" s="17"/>
      <c r="H26" s="10"/>
      <c r="I26" s="10"/>
      <c r="J26" s="10"/>
      <c r="K26" s="10"/>
    </row>
    <row r="27" spans="1:11" x14ac:dyDescent="0.25">
      <c r="E27" s="17"/>
      <c r="F27" s="17"/>
      <c r="H27" s="10"/>
      <c r="I27" s="10"/>
      <c r="J27" s="10"/>
      <c r="K27" s="10"/>
    </row>
    <row r="28" spans="1:11" x14ac:dyDescent="0.25">
      <c r="E28" s="17"/>
      <c r="F28" s="17"/>
      <c r="H28" s="10"/>
      <c r="I28" s="10"/>
      <c r="J28" s="10"/>
      <c r="K28" s="10"/>
    </row>
    <row r="29" spans="1:11" x14ac:dyDescent="0.25">
      <c r="E29" s="17"/>
      <c r="F29" s="17"/>
      <c r="H29" s="10"/>
      <c r="I29" s="10"/>
      <c r="J29" s="10"/>
      <c r="K29" s="10"/>
    </row>
    <row r="30" spans="1:11" x14ac:dyDescent="0.25">
      <c r="C30" s="17"/>
      <c r="F30" s="17"/>
      <c r="G30" s="17"/>
      <c r="H30" s="10" t="s">
        <v>1</v>
      </c>
      <c r="I30" s="10"/>
      <c r="J30" s="10"/>
      <c r="K30" s="10"/>
    </row>
    <row r="31" spans="1:11" x14ac:dyDescent="0.25">
      <c r="H31" s="10"/>
      <c r="I31" s="10"/>
      <c r="J31" s="10"/>
      <c r="K31" s="10"/>
    </row>
  </sheetData>
  <sheetProtection algorithmName="SHA-512" hashValue="cHcI+hhENgcHS5XSrQ7ksPTOYSlv84wxFKfF5xrsPtYfR9P68pYuOig11Z1GzMFcBFxoZTVc1kI5VMnHnMELeA==" saltValue="JQb43XmDdtvETvkGRZouZQ==" spinCount="100000" sheet="1" objects="1" scenarios="1" selectLockedCells="1" selectUnlockedCells="1"/>
  <sortState ref="C11:F21">
    <sortCondition ref="C11:C21"/>
  </sortState>
  <mergeCells count="1">
    <mergeCell ref="D1:E1"/>
  </mergeCells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="80" zoomScaleNormal="80" workbookViewId="0">
      <selection activeCell="E38" sqref="E38:E39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" style="1" bestFit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25" t="s">
        <v>39</v>
      </c>
      <c r="E1" s="26"/>
      <c r="F1" s="3"/>
    </row>
    <row r="2" spans="1:11" ht="18" x14ac:dyDescent="0.25">
      <c r="C2" s="4" t="s">
        <v>3</v>
      </c>
      <c r="D2" s="22">
        <v>136.34</v>
      </c>
      <c r="E2" s="1" t="s">
        <v>4</v>
      </c>
    </row>
    <row r="3" spans="1:11" ht="18" x14ac:dyDescent="0.25">
      <c r="C3" s="4" t="s">
        <v>10</v>
      </c>
      <c r="D3" s="22" t="s">
        <v>28</v>
      </c>
      <c r="E3" s="1" t="s">
        <v>4</v>
      </c>
      <c r="F3" s="6"/>
    </row>
    <row r="4" spans="1:11" ht="18" x14ac:dyDescent="0.25">
      <c r="C4" s="4" t="s">
        <v>11</v>
      </c>
      <c r="D4" s="22" t="s">
        <v>29</v>
      </c>
      <c r="E4" s="1" t="s">
        <v>4</v>
      </c>
      <c r="F4" s="6"/>
    </row>
    <row r="5" spans="1:11" x14ac:dyDescent="0.25">
      <c r="C5" s="4" t="s">
        <v>12</v>
      </c>
      <c r="D5" s="40">
        <f>D4/D3</f>
        <v>0.16180030257186084</v>
      </c>
      <c r="E5" s="1" t="s">
        <v>2</v>
      </c>
      <c r="F5" s="6"/>
    </row>
    <row r="6" spans="1:11" x14ac:dyDescent="0.25">
      <c r="C6" s="4" t="s">
        <v>6</v>
      </c>
      <c r="D6" s="9">
        <v>11</v>
      </c>
      <c r="E6" s="6"/>
      <c r="F6" s="6"/>
    </row>
    <row r="7" spans="1:11" x14ac:dyDescent="0.25">
      <c r="C7" s="6"/>
      <c r="D7" s="6"/>
      <c r="E7" s="6"/>
      <c r="F7" s="6"/>
    </row>
    <row r="8" spans="1:11" x14ac:dyDescent="0.25">
      <c r="C8" s="6"/>
      <c r="D8" s="6"/>
      <c r="E8" s="6"/>
      <c r="F8" s="6"/>
      <c r="H8" s="10"/>
      <c r="I8" s="10"/>
      <c r="J8" s="10"/>
      <c r="K8" s="10"/>
    </row>
    <row r="9" spans="1:11" ht="31.5" x14ac:dyDescent="0.25">
      <c r="C9" s="6" t="s">
        <v>0</v>
      </c>
      <c r="D9" s="6" t="s">
        <v>9</v>
      </c>
      <c r="E9" s="11" t="s">
        <v>7</v>
      </c>
      <c r="F9" s="11" t="s">
        <v>8</v>
      </c>
      <c r="H9" s="10"/>
      <c r="I9" s="10"/>
      <c r="J9" s="10"/>
      <c r="K9" s="10"/>
    </row>
    <row r="10" spans="1:11" x14ac:dyDescent="0.25">
      <c r="A10" s="12"/>
      <c r="D10" s="6"/>
      <c r="E10" s="6"/>
      <c r="F10" s="6"/>
      <c r="H10" s="10"/>
      <c r="I10" s="10"/>
      <c r="J10" s="10"/>
      <c r="K10" s="10"/>
    </row>
    <row r="11" spans="1:11" x14ac:dyDescent="0.25">
      <c r="B11" s="17"/>
      <c r="C11" s="46">
        <v>139</v>
      </c>
      <c r="D11" s="43">
        <v>89.7</v>
      </c>
      <c r="E11" s="41">
        <v>-1.99</v>
      </c>
      <c r="F11" s="15">
        <f>((D11-$D$2)/$D$2)*100</f>
        <v>-34.208596156667156</v>
      </c>
      <c r="H11" s="16">
        <f>(100+F11)/100</f>
        <v>0.65791403843332841</v>
      </c>
      <c r="I11" s="10">
        <f>1+($D$3-$D$2)/$D$2</f>
        <v>0.9696347366876924</v>
      </c>
      <c r="J11" s="10"/>
      <c r="K11" s="10"/>
    </row>
    <row r="12" spans="1:11" x14ac:dyDescent="0.25">
      <c r="B12" s="17"/>
      <c r="C12" s="46">
        <v>223</v>
      </c>
      <c r="D12" s="13">
        <v>117</v>
      </c>
      <c r="E12" s="41">
        <v>-0.71</v>
      </c>
      <c r="F12" s="15">
        <f t="shared" ref="F12:F22" si="0">((D12-$D$2)/$D$2)*100</f>
        <v>-14.18512542173977</v>
      </c>
      <c r="H12" s="16">
        <f t="shared" ref="H12:H22" si="1">(100+F12)/100</f>
        <v>0.85814874578260225</v>
      </c>
      <c r="I12" s="10">
        <f t="shared" ref="I12:I22" si="2">1+($D$3-$D$2)/$D$2</f>
        <v>0.9696347366876924</v>
      </c>
      <c r="J12" s="10"/>
      <c r="K12" s="10"/>
    </row>
    <row r="13" spans="1:11" x14ac:dyDescent="0.25">
      <c r="B13" s="17"/>
      <c r="C13" s="46">
        <v>295</v>
      </c>
      <c r="D13" s="13">
        <v>123</v>
      </c>
      <c r="E13" s="41">
        <v>-0.43</v>
      </c>
      <c r="F13" s="15">
        <f t="shared" si="0"/>
        <v>-9.7843626228546317</v>
      </c>
      <c r="H13" s="16">
        <f t="shared" si="1"/>
        <v>0.90215637377145375</v>
      </c>
      <c r="I13" s="10">
        <f t="shared" si="2"/>
        <v>0.9696347366876924</v>
      </c>
      <c r="J13" s="10"/>
      <c r="K13" s="10"/>
    </row>
    <row r="14" spans="1:11" x14ac:dyDescent="0.25">
      <c r="C14" s="46">
        <v>339</v>
      </c>
      <c r="D14" s="13">
        <v>148</v>
      </c>
      <c r="E14" s="41">
        <v>0.74</v>
      </c>
      <c r="F14" s="15">
        <f t="shared" si="0"/>
        <v>8.5521490391667854</v>
      </c>
      <c r="H14" s="16">
        <f t="shared" si="1"/>
        <v>1.0855214903916677</v>
      </c>
      <c r="I14" s="10">
        <f t="shared" si="2"/>
        <v>0.9696347366876924</v>
      </c>
      <c r="J14" s="10"/>
      <c r="K14" s="10"/>
    </row>
    <row r="15" spans="1:11" x14ac:dyDescent="0.25">
      <c r="C15" s="46">
        <v>509</v>
      </c>
      <c r="D15" s="13">
        <v>155</v>
      </c>
      <c r="E15" s="41">
        <v>1.07</v>
      </c>
      <c r="F15" s="15">
        <f t="shared" si="0"/>
        <v>13.686372304532782</v>
      </c>
      <c r="H15" s="16">
        <f t="shared" si="1"/>
        <v>1.1368637230453278</v>
      </c>
      <c r="I15" s="10">
        <f t="shared" si="2"/>
        <v>0.9696347366876924</v>
      </c>
      <c r="J15" s="10"/>
      <c r="K15" s="10"/>
    </row>
    <row r="16" spans="1:11" x14ac:dyDescent="0.25">
      <c r="C16" s="46">
        <v>512</v>
      </c>
      <c r="D16" s="13" t="s">
        <v>31</v>
      </c>
      <c r="E16" s="42"/>
      <c r="F16" s="15" t="s">
        <v>31</v>
      </c>
      <c r="H16" s="16"/>
      <c r="I16" s="10">
        <f t="shared" si="2"/>
        <v>0.9696347366876924</v>
      </c>
      <c r="J16" s="10"/>
      <c r="K16" s="10"/>
    </row>
    <row r="17" spans="1:11" x14ac:dyDescent="0.25">
      <c r="C17" s="46">
        <v>579</v>
      </c>
      <c r="D17" s="13">
        <v>134</v>
      </c>
      <c r="E17" s="41">
        <v>0.08</v>
      </c>
      <c r="F17" s="15">
        <f t="shared" si="0"/>
        <v>-1.7162974915652072</v>
      </c>
      <c r="H17" s="16">
        <f t="shared" si="1"/>
        <v>0.982837025084348</v>
      </c>
      <c r="I17" s="10">
        <f t="shared" si="2"/>
        <v>0.9696347366876924</v>
      </c>
      <c r="J17" s="10"/>
      <c r="K17" s="10"/>
    </row>
    <row r="18" spans="1:11" x14ac:dyDescent="0.25">
      <c r="C18" s="46">
        <v>591</v>
      </c>
      <c r="D18" s="13">
        <v>148</v>
      </c>
      <c r="E18" s="41">
        <v>0.74</v>
      </c>
      <c r="F18" s="15">
        <f t="shared" si="0"/>
        <v>8.5521490391667854</v>
      </c>
      <c r="H18" s="16">
        <f t="shared" si="1"/>
        <v>1.0855214903916677</v>
      </c>
      <c r="I18" s="10">
        <f t="shared" si="2"/>
        <v>0.9696347366876924</v>
      </c>
      <c r="J18" s="10"/>
      <c r="K18" s="10"/>
    </row>
    <row r="19" spans="1:11" x14ac:dyDescent="0.25">
      <c r="C19" s="46">
        <v>644</v>
      </c>
      <c r="D19" s="13">
        <v>152</v>
      </c>
      <c r="E19" s="41">
        <v>0.93</v>
      </c>
      <c r="F19" s="15">
        <f t="shared" si="0"/>
        <v>11.485990905090212</v>
      </c>
      <c r="H19" s="16">
        <f t="shared" si="1"/>
        <v>1.1148599090509022</v>
      </c>
      <c r="I19" s="10">
        <f t="shared" si="2"/>
        <v>0.9696347366876924</v>
      </c>
      <c r="J19" s="10"/>
      <c r="K19" s="10"/>
    </row>
    <row r="20" spans="1:11" x14ac:dyDescent="0.25">
      <c r="B20" s="27"/>
      <c r="C20" s="47">
        <v>689</v>
      </c>
      <c r="D20" s="13">
        <v>132</v>
      </c>
      <c r="E20" s="41">
        <v>-0.01</v>
      </c>
      <c r="F20" s="15">
        <f t="shared" si="0"/>
        <v>-3.1832184245269208</v>
      </c>
      <c r="H20" s="16">
        <f t="shared" si="1"/>
        <v>0.96816781575473077</v>
      </c>
      <c r="I20" s="10">
        <f t="shared" si="2"/>
        <v>0.9696347366876924</v>
      </c>
      <c r="J20" s="10"/>
      <c r="K20" s="10"/>
    </row>
    <row r="21" spans="1:11" x14ac:dyDescent="0.25">
      <c r="A21" s="18"/>
      <c r="C21" s="46">
        <v>700</v>
      </c>
      <c r="D21" s="13">
        <v>140</v>
      </c>
      <c r="E21" s="41">
        <v>0.36</v>
      </c>
      <c r="F21" s="15">
        <f t="shared" si="0"/>
        <v>2.6844653073199329</v>
      </c>
      <c r="H21" s="16">
        <f t="shared" si="1"/>
        <v>1.0268446530731994</v>
      </c>
      <c r="I21" s="10">
        <f t="shared" si="2"/>
        <v>0.9696347366876924</v>
      </c>
      <c r="J21" s="10"/>
      <c r="K21" s="10"/>
    </row>
    <row r="22" spans="1:11" x14ac:dyDescent="0.25">
      <c r="A22" s="17"/>
      <c r="C22" s="46">
        <v>744</v>
      </c>
      <c r="D22" s="13">
        <v>105</v>
      </c>
      <c r="E22" s="41">
        <v>-1.27</v>
      </c>
      <c r="F22" s="15">
        <f t="shared" si="0"/>
        <v>-22.986651019510052</v>
      </c>
      <c r="H22" s="16">
        <f t="shared" si="1"/>
        <v>0.77013348980489948</v>
      </c>
      <c r="I22" s="10">
        <f t="shared" si="2"/>
        <v>0.9696347366876924</v>
      </c>
      <c r="J22" s="10"/>
      <c r="K22" s="10"/>
    </row>
    <row r="23" spans="1:11" x14ac:dyDescent="0.25">
      <c r="C23" s="17"/>
      <c r="D23" s="23"/>
      <c r="E23" s="17"/>
      <c r="F23" s="19"/>
      <c r="H23" s="10"/>
      <c r="I23" s="10"/>
      <c r="J23" s="10"/>
      <c r="K23" s="10"/>
    </row>
    <row r="24" spans="1:11" x14ac:dyDescent="0.25">
      <c r="C24" s="17"/>
      <c r="D24" s="23"/>
      <c r="E24" s="17"/>
      <c r="F24" s="19"/>
      <c r="H24" s="10"/>
      <c r="I24" s="10"/>
      <c r="J24" s="10"/>
      <c r="K24" s="10"/>
    </row>
    <row r="25" spans="1:11" x14ac:dyDescent="0.25">
      <c r="C25" s="17"/>
      <c r="D25" s="6"/>
      <c r="E25" s="17"/>
      <c r="F25" s="17"/>
      <c r="H25" s="10"/>
      <c r="I25" s="10"/>
      <c r="J25" s="10"/>
      <c r="K25" s="10"/>
    </row>
    <row r="26" spans="1:11" x14ac:dyDescent="0.25">
      <c r="C26" s="17"/>
      <c r="D26" s="6"/>
      <c r="E26" s="17"/>
      <c r="F26" s="17"/>
      <c r="H26" s="10"/>
      <c r="I26" s="10"/>
      <c r="J26" s="10"/>
      <c r="K26" s="10"/>
    </row>
    <row r="27" spans="1:11" x14ac:dyDescent="0.25">
      <c r="C27" s="17"/>
      <c r="D27" s="6"/>
      <c r="E27" s="17"/>
      <c r="F27" s="17"/>
      <c r="H27" s="10"/>
      <c r="I27" s="10"/>
      <c r="J27" s="10"/>
      <c r="K27" s="10"/>
    </row>
    <row r="28" spans="1:11" x14ac:dyDescent="0.25">
      <c r="D28" s="6"/>
      <c r="E28" s="17"/>
      <c r="F28" s="17"/>
      <c r="H28" s="10"/>
      <c r="I28" s="10"/>
      <c r="J28" s="10"/>
      <c r="K28" s="10"/>
    </row>
    <row r="29" spans="1:11" x14ac:dyDescent="0.25">
      <c r="D29" s="6"/>
      <c r="E29" s="17"/>
      <c r="F29" s="17"/>
      <c r="H29" s="10"/>
      <c r="I29" s="10"/>
      <c r="J29" s="10"/>
      <c r="K29" s="10"/>
    </row>
    <row r="30" spans="1:11" x14ac:dyDescent="0.25">
      <c r="D30" s="6"/>
      <c r="E30" s="17"/>
      <c r="F30" s="17"/>
      <c r="H30" s="10"/>
      <c r="I30" s="10"/>
      <c r="J30" s="10"/>
      <c r="K30" s="10"/>
    </row>
    <row r="31" spans="1:11" x14ac:dyDescent="0.25">
      <c r="C31" s="17"/>
      <c r="D31" s="6"/>
      <c r="F31" s="17"/>
      <c r="G31" s="17"/>
      <c r="H31" s="10" t="s">
        <v>1</v>
      </c>
      <c r="I31" s="10"/>
      <c r="J31" s="10"/>
      <c r="K31" s="10"/>
    </row>
    <row r="33" spans="4:4" x14ac:dyDescent="0.25">
      <c r="D33" s="6"/>
    </row>
    <row r="34" spans="4:4" x14ac:dyDescent="0.25">
      <c r="D34" s="6"/>
    </row>
  </sheetData>
  <sheetProtection algorithmName="SHA-512" hashValue="gBtlzZn9xOkd5uaQtqdX5tYCcPPqli4YCpe2T8M2wQKA8b9Mk9vlf+mx+DG5jPTeUC++UQJq9Rx2To1L8GWLyQ==" saltValue="DKe1VVlbdTHaVbk3ZNKfNQ==" spinCount="100000" sheet="1" objects="1" scenarios="1" selectLockedCells="1" selectUnlockedCells="1"/>
  <sortState ref="C11:F21">
    <sortCondition ref="C11:C21"/>
  </sortState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LABS</Ringtest>
    <DEEL xmlns="08cda046-0f15-45eb-a9d5-77306d3264cd">Deel 3</DEEL>
    <Publicatiedatum xmlns="dda9e79c-c62e-445e-b991-197574827cb3">2021-05-25T07:56:42+00:00</Publicatiedatum>
    <Distributie_x0020_datum xmlns="eba2475f-4c5c-418a-90c2-2b36802fc485">25 januari 2012</Distributie_x0020_datum>
    <PublicURL xmlns="08cda046-0f15-45eb-a9d5-77306d3264cd">https://reflabos.vito.be/ree/LABS_2019-1_Deel3.xlsx</PublicURL>
  </documentManagement>
</p:properties>
</file>

<file path=customXml/itemProps1.xml><?xml version="1.0" encoding="utf-8"?>
<ds:datastoreItem xmlns:ds="http://schemas.openxmlformats.org/officeDocument/2006/customXml" ds:itemID="{5166C207-3187-46E5-9414-42C679659536}"/>
</file>

<file path=customXml/itemProps2.xml><?xml version="1.0" encoding="utf-8"?>
<ds:datastoreItem xmlns:ds="http://schemas.openxmlformats.org/officeDocument/2006/customXml" ds:itemID="{6BC9424C-C20A-4F59-9EC4-E2311A182FF9}"/>
</file>

<file path=customXml/itemProps3.xml><?xml version="1.0" encoding="utf-8"?>
<ds:datastoreItem xmlns:ds="http://schemas.openxmlformats.org/officeDocument/2006/customXml" ds:itemID="{68F99472-F326-4F03-AC2D-7848308FE5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Tetrachloorethyleen</vt:lpstr>
      <vt:lpstr>1,2-dichloorethaan</vt:lpstr>
      <vt:lpstr>Ethylacetaat</vt:lpstr>
      <vt:lpstr>Cyclohexanon</vt:lpstr>
      <vt:lpstr>Aceton</vt:lpstr>
      <vt:lpstr>1,4-dioxaan</vt:lpstr>
      <vt:lpstr>Di-ethylether</vt:lpstr>
      <vt:lpstr>Butanol</vt:lpstr>
      <vt:lpstr>'1,2-dichloorethaan'!Print_Area</vt:lpstr>
      <vt:lpstr>'1,4-dioxaan'!Print_Area</vt:lpstr>
      <vt:lpstr>Aceton!Print_Area</vt:lpstr>
      <vt:lpstr>Butanol!Print_Area</vt:lpstr>
      <vt:lpstr>Cyclohexanon!Print_Area</vt:lpstr>
      <vt:lpstr>'Di-ethylether'!Print_Area</vt:lpstr>
      <vt:lpstr>Ethylacetaat!Print_Area</vt:lpstr>
      <vt:lpstr>Tetrachloorethyleen!Print_Area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2019-1 deel 3</dc:title>
  <dc:creator>BAEYENSB</dc:creator>
  <cp:lastModifiedBy>Baeyens Bart</cp:lastModifiedBy>
  <cp:lastPrinted>2013-08-28T07:21:24Z</cp:lastPrinted>
  <dcterms:created xsi:type="dcterms:W3CDTF">2010-09-21T12:11:22Z</dcterms:created>
  <dcterms:modified xsi:type="dcterms:W3CDTF">2019-12-12T07:13:31Z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25500</vt:r8>
  </property>
</Properties>
</file>