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LABS\5. Rapportering\Eindrapport\bijlagen\Deel 3 - per ringtestparameter\"/>
    </mc:Choice>
  </mc:AlternateContent>
  <xr:revisionPtr revIDLastSave="0" documentId="10_ncr:100000_{FA657806-A0BE-49C3-A9A3-D54F525E6703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NH3 stap 1" sheetId="35" r:id="rId1"/>
    <sheet name="NH3 stap 2" sheetId="34" r:id="rId2"/>
    <sheet name="NH3 stap 3" sheetId="29" r:id="rId3"/>
  </sheets>
  <definedNames>
    <definedName name="_xlnm.Print_Area" localSheetId="0">'NH3 stap 1'!$A$1:$W$27</definedName>
    <definedName name="_xlnm.Print_Area" localSheetId="1">'NH3 stap 2'!$A$1:$W$27</definedName>
    <definedName name="_xlnm.Print_Area" localSheetId="2">'NH3 stap 3'!$A$1:$W$27</definedName>
  </definedNames>
  <calcPr calcId="179017"/>
</workbook>
</file>

<file path=xl/calcChain.xml><?xml version="1.0" encoding="utf-8"?>
<calcChain xmlns="http://schemas.openxmlformats.org/spreadsheetml/2006/main">
  <c r="F21" i="35" l="1"/>
  <c r="H21" i="35" s="1"/>
  <c r="I21" i="35"/>
  <c r="F22" i="35"/>
  <c r="H22" i="35" s="1"/>
  <c r="I22" i="35"/>
  <c r="F23" i="35"/>
  <c r="H23" i="35" s="1"/>
  <c r="I23" i="35"/>
  <c r="F21" i="29"/>
  <c r="H21" i="29" s="1"/>
  <c r="I21" i="29"/>
  <c r="F22" i="29"/>
  <c r="H22" i="29" s="1"/>
  <c r="I22" i="29"/>
  <c r="F23" i="29"/>
  <c r="H23" i="29" s="1"/>
  <c r="I23" i="29"/>
  <c r="F21" i="34"/>
  <c r="H21" i="34" s="1"/>
  <c r="I21" i="34"/>
  <c r="F22" i="34"/>
  <c r="H22" i="34" s="1"/>
  <c r="I22" i="34"/>
  <c r="F23" i="34"/>
  <c r="H23" i="34" s="1"/>
  <c r="I23" i="34"/>
  <c r="I20" i="35" l="1"/>
  <c r="F20" i="35"/>
  <c r="H20" i="35" s="1"/>
  <c r="I19" i="35"/>
  <c r="F19" i="35"/>
  <c r="H19" i="35" s="1"/>
  <c r="I18" i="35"/>
  <c r="F18" i="35"/>
  <c r="H18" i="35" s="1"/>
  <c r="I17" i="35"/>
  <c r="F17" i="35"/>
  <c r="H17" i="35" s="1"/>
  <c r="I16" i="35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6" i="34"/>
  <c r="F17" i="34"/>
  <c r="F18" i="34"/>
  <c r="F19" i="34"/>
  <c r="F20" i="34"/>
  <c r="F11" i="34"/>
  <c r="H11" i="34" s="1"/>
  <c r="I11" i="34"/>
  <c r="H11" i="29" l="1"/>
  <c r="I11" i="29"/>
  <c r="F12" i="29" l="1"/>
  <c r="F13" i="29"/>
  <c r="F14" i="29"/>
  <c r="F15" i="29"/>
  <c r="F16" i="29"/>
  <c r="F17" i="29"/>
  <c r="F18" i="29"/>
  <c r="F19" i="29"/>
  <c r="F20" i="29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</calcChain>
</file>

<file path=xl/sharedStrings.xml><?xml version="1.0" encoding="utf-8"?>
<sst xmlns="http://schemas.openxmlformats.org/spreadsheetml/2006/main" count="54" uniqueCount="22">
  <si>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</si>
  <si>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</si>
  <si>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</si>
  <si>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</si>
  <si>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</si>
  <si>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</si>
  <si>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</si>
  <si>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</si>
  <si>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</si>
  <si>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</si>
  <si>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</si>
  <si>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</si>
  <si>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</si>
  <si>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NH3 stap 1</t>
  </si>
  <si>
    <t>NH3 stap 2</t>
  </si>
  <si>
    <t>NH3 stap 3</t>
  </si>
  <si>
    <t>16,46</t>
  </si>
  <si>
    <t>6,674</t>
  </si>
  <si>
    <t>15,5</t>
  </si>
  <si>
    <t>4,19</t>
  </si>
  <si>
    <t>0,2573</t>
  </si>
  <si>
    <t>6,142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</si>
</sst>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Border="1" applyAlignment="1" applyProtection="1">
      <alignment horizontal="center"/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5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5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49" fontId="9" fillId="5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NH3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'NH3 stap 1'!$C$11:$C$23</c:f>
              <c:numCache>
                <c:formatCode>General</c:formatCode>
                <c:ptCount val="13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579</c:v>
                </c:pt>
                <c:pt idx="6">
                  <c:v>591</c:v>
                </c:pt>
                <c:pt idx="7">
                  <c:v>644</c:v>
                </c:pt>
                <c:pt idx="8">
                  <c:v>689</c:v>
                </c:pt>
                <c:pt idx="9">
                  <c:v>717</c:v>
                </c:pt>
                <c:pt idx="10">
                  <c:v>744</c:v>
                </c:pt>
                <c:pt idx="11">
                  <c:v>904</c:v>
                </c:pt>
                <c:pt idx="12">
                  <c:v>928</c:v>
                </c:pt>
              </c:numCache>
            </c:numRef>
          </c:cat>
          <c:val>
            <c:numRef>
              <c:f>'NH3 stap 1'!$H$11:$H$23</c:f>
              <c:numCache>
                <c:formatCode>0.000</c:formatCode>
                <c:ptCount val="13"/>
                <c:pt idx="0">
                  <c:v>0.93277597061311357</c:v>
                </c:pt>
                <c:pt idx="1">
                  <c:v>1.0432362829225612</c:v>
                </c:pt>
                <c:pt idx="2">
                  <c:v>0.96345939069907127</c:v>
                </c:pt>
                <c:pt idx="3">
                  <c:v>0.99414281078502897</c:v>
                </c:pt>
                <c:pt idx="4">
                  <c:v>1.0370995989053697</c:v>
                </c:pt>
                <c:pt idx="5">
                  <c:v>1.0432362829225612</c:v>
                </c:pt>
                <c:pt idx="6">
                  <c:v>1.0493729669397529</c:v>
                </c:pt>
                <c:pt idx="7">
                  <c:v>0.98800612676783761</c:v>
                </c:pt>
                <c:pt idx="8">
                  <c:v>0.74867545009736747</c:v>
                </c:pt>
                <c:pt idx="9">
                  <c:v>1.0493729669397529</c:v>
                </c:pt>
                <c:pt idx="10">
                  <c:v>1.0125528628366036</c:v>
                </c:pt>
                <c:pt idx="11">
                  <c:v>1.0002794948022207</c:v>
                </c:pt>
                <c:pt idx="12">
                  <c:v>1.3193870636961804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'NH3 stap 1'!$C$11:$C$23</c:f>
              <c:numCache>
                <c:formatCode>General</c:formatCode>
                <c:ptCount val="13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579</c:v>
                </c:pt>
                <c:pt idx="6">
                  <c:v>591</c:v>
                </c:pt>
                <c:pt idx="7">
                  <c:v>644</c:v>
                </c:pt>
                <c:pt idx="8">
                  <c:v>689</c:v>
                </c:pt>
                <c:pt idx="9">
                  <c:v>717</c:v>
                </c:pt>
                <c:pt idx="10">
                  <c:v>744</c:v>
                </c:pt>
                <c:pt idx="11">
                  <c:v>904</c:v>
                </c:pt>
                <c:pt idx="12">
                  <c:v>928</c:v>
                </c:pt>
              </c:numCache>
            </c:numRef>
          </c:cat>
          <c:val>
            <c:numRef>
              <c:f>'NH3 stap 1'!$I$11:$I$23</c:f>
              <c:numCache>
                <c:formatCode>0.00</c:formatCode>
                <c:ptCount val="13"/>
                <c:pt idx="0">
                  <c:v>1.0100981892297269</c:v>
                </c:pt>
                <c:pt idx="1">
                  <c:v>1.0100981892297269</c:v>
                </c:pt>
                <c:pt idx="2">
                  <c:v>1.0100981892297269</c:v>
                </c:pt>
                <c:pt idx="3">
                  <c:v>1.0100981892297269</c:v>
                </c:pt>
                <c:pt idx="4">
                  <c:v>1.0100981892297269</c:v>
                </c:pt>
                <c:pt idx="5">
                  <c:v>1.0100981892297269</c:v>
                </c:pt>
                <c:pt idx="6">
                  <c:v>1.0100981892297269</c:v>
                </c:pt>
                <c:pt idx="7">
                  <c:v>1.0100981892297269</c:v>
                </c:pt>
                <c:pt idx="8">
                  <c:v>1.0100981892297269</c:v>
                </c:pt>
                <c:pt idx="9">
                  <c:v>1.0100981892297269</c:v>
                </c:pt>
                <c:pt idx="10">
                  <c:v>1.0100981892297269</c:v>
                </c:pt>
                <c:pt idx="11">
                  <c:v>1.0100981892297269</c:v>
                </c:pt>
                <c:pt idx="12">
                  <c:v>1.0100981892297269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4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NH3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'NH3 stap 2'!$C$11:$C$23</c:f>
              <c:numCache>
                <c:formatCode>General</c:formatCode>
                <c:ptCount val="13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579</c:v>
                </c:pt>
                <c:pt idx="6">
                  <c:v>591</c:v>
                </c:pt>
                <c:pt idx="7">
                  <c:v>644</c:v>
                </c:pt>
                <c:pt idx="8">
                  <c:v>689</c:v>
                </c:pt>
                <c:pt idx="9">
                  <c:v>717</c:v>
                </c:pt>
                <c:pt idx="10">
                  <c:v>744</c:v>
                </c:pt>
                <c:pt idx="11">
                  <c:v>904</c:v>
                </c:pt>
                <c:pt idx="12">
                  <c:v>928</c:v>
                </c:pt>
              </c:numCache>
            </c:numRef>
          </c:cat>
          <c:val>
            <c:numRef>
              <c:f>'NH3 stap 2'!$H$11:$H$23</c:f>
              <c:numCache>
                <c:formatCode>0.000</c:formatCode>
                <c:ptCount val="13"/>
                <c:pt idx="0">
                  <c:v>0.80083238417668279</c:v>
                </c:pt>
                <c:pt idx="1">
                  <c:v>1.0716382717734996</c:v>
                </c:pt>
                <c:pt idx="2">
                  <c:v>0.9760597232099173</c:v>
                </c:pt>
                <c:pt idx="3">
                  <c:v>0.97316340355647524</c:v>
                </c:pt>
                <c:pt idx="4">
                  <c:v>0.95578548563582388</c:v>
                </c:pt>
                <c:pt idx="5">
                  <c:v>1.0586048333330111</c:v>
                </c:pt>
                <c:pt idx="6">
                  <c:v>1.0730864316002207</c:v>
                </c:pt>
                <c:pt idx="7">
                  <c:v>0.98474868217024281</c:v>
                </c:pt>
                <c:pt idx="8">
                  <c:v>0.62705320497016936</c:v>
                </c:pt>
                <c:pt idx="9">
                  <c:v>1.028193476971871</c:v>
                </c:pt>
                <c:pt idx="10">
                  <c:v>0.97750788303663816</c:v>
                </c:pt>
                <c:pt idx="11">
                  <c:v>0.74290599110784494</c:v>
                </c:pt>
                <c:pt idx="12">
                  <c:v>1.1802502587775705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'NH3 stap 2'!$C$11:$C$23</c:f>
              <c:numCache>
                <c:formatCode>General</c:formatCode>
                <c:ptCount val="13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579</c:v>
                </c:pt>
                <c:pt idx="6">
                  <c:v>591</c:v>
                </c:pt>
                <c:pt idx="7">
                  <c:v>644</c:v>
                </c:pt>
                <c:pt idx="8">
                  <c:v>689</c:v>
                </c:pt>
                <c:pt idx="9">
                  <c:v>717</c:v>
                </c:pt>
                <c:pt idx="10">
                  <c:v>744</c:v>
                </c:pt>
                <c:pt idx="11">
                  <c:v>904</c:v>
                </c:pt>
                <c:pt idx="12">
                  <c:v>928</c:v>
                </c:pt>
              </c:numCache>
            </c:numRef>
          </c:cat>
          <c:val>
            <c:numRef>
              <c:f>'NH3 stap 2'!$I$11:$I$23</c:f>
              <c:numCache>
                <c:formatCode>0.00</c:formatCode>
                <c:ptCount val="13"/>
                <c:pt idx="0">
                  <c:v>0.966501868353559</c:v>
                </c:pt>
                <c:pt idx="1">
                  <c:v>0.966501868353559</c:v>
                </c:pt>
                <c:pt idx="2">
                  <c:v>0.966501868353559</c:v>
                </c:pt>
                <c:pt idx="3">
                  <c:v>0.966501868353559</c:v>
                </c:pt>
                <c:pt idx="4">
                  <c:v>0.966501868353559</c:v>
                </c:pt>
                <c:pt idx="5">
                  <c:v>0.966501868353559</c:v>
                </c:pt>
                <c:pt idx="6">
                  <c:v>0.966501868353559</c:v>
                </c:pt>
                <c:pt idx="7">
                  <c:v>0.966501868353559</c:v>
                </c:pt>
                <c:pt idx="8">
                  <c:v>0.966501868353559</c:v>
                </c:pt>
                <c:pt idx="9">
                  <c:v>0.966501868353559</c:v>
                </c:pt>
                <c:pt idx="10">
                  <c:v>0.966501868353559</c:v>
                </c:pt>
                <c:pt idx="11">
                  <c:v>0.966501868353559</c:v>
                </c:pt>
                <c:pt idx="12">
                  <c:v>0.966501868353559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2"/>
          <c:min val="0.60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NH3 stap 3</a:t>
            </a:r>
          </a:p>
        </c:rich>
      </c:tx>
      <c:layout>
        <c:manualLayout>
          <c:xMode val="edge"/>
          <c:yMode val="edge"/>
          <c:x val="0.43459944444444443"/>
          <c:y val="2.46944444444444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'NH3 stap 3'!$C$11:$C$23</c:f>
              <c:numCache>
                <c:formatCode>@</c:formatCode>
                <c:ptCount val="13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579</c:v>
                </c:pt>
                <c:pt idx="6">
                  <c:v>591</c:v>
                </c:pt>
                <c:pt idx="7">
                  <c:v>644</c:v>
                </c:pt>
                <c:pt idx="8">
                  <c:v>689</c:v>
                </c:pt>
                <c:pt idx="9">
                  <c:v>717</c:v>
                </c:pt>
                <c:pt idx="10">
                  <c:v>744</c:v>
                </c:pt>
                <c:pt idx="11">
                  <c:v>904</c:v>
                </c:pt>
                <c:pt idx="12">
                  <c:v>928</c:v>
                </c:pt>
              </c:numCache>
            </c:numRef>
          </c:cat>
          <c:val>
            <c:numRef>
              <c:f>'NH3 stap 3'!$H$11:$H$23</c:f>
              <c:numCache>
                <c:formatCode>0.000</c:formatCode>
                <c:ptCount val="13"/>
                <c:pt idx="0">
                  <c:v>1.0005135920699999</c:v>
                </c:pt>
                <c:pt idx="1">
                  <c:v>1.116917402355641</c:v>
                </c:pt>
                <c:pt idx="2">
                  <c:v>0.97608868640645141</c:v>
                </c:pt>
                <c:pt idx="3">
                  <c:v>1.0173660686674211</c:v>
                </c:pt>
                <c:pt idx="4">
                  <c:v>1.0440749630715775</c:v>
                </c:pt>
                <c:pt idx="5">
                  <c:v>1.0877804266420157</c:v>
                </c:pt>
                <c:pt idx="6">
                  <c:v>1.0440749630715775</c:v>
                </c:pt>
                <c:pt idx="7">
                  <c:v>0.8109791573625742</c:v>
                </c:pt>
                <c:pt idx="8">
                  <c:v>0.97851676771592044</c:v>
                </c:pt>
                <c:pt idx="9">
                  <c:v>1.0367907191431711</c:v>
                </c:pt>
                <c:pt idx="10">
                  <c:v>0.9663763611685765</c:v>
                </c:pt>
                <c:pt idx="11">
                  <c:v>0.94937979200229494</c:v>
                </c:pt>
                <c:pt idx="12">
                  <c:v>1.0392188004526401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'NH3 stap 3'!$C$11:$C$23</c:f>
              <c:numCache>
                <c:formatCode>@</c:formatCode>
                <c:ptCount val="13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579</c:v>
                </c:pt>
                <c:pt idx="6">
                  <c:v>591</c:v>
                </c:pt>
                <c:pt idx="7">
                  <c:v>644</c:v>
                </c:pt>
                <c:pt idx="8">
                  <c:v>689</c:v>
                </c:pt>
                <c:pt idx="9">
                  <c:v>717</c:v>
                </c:pt>
                <c:pt idx="10">
                  <c:v>744</c:v>
                </c:pt>
                <c:pt idx="11">
                  <c:v>904</c:v>
                </c:pt>
                <c:pt idx="12">
                  <c:v>928</c:v>
                </c:pt>
              </c:numCache>
            </c:numRef>
          </c:cat>
          <c:val>
            <c:numRef>
              <c:f>'NH3 stap 3'!$I$11:$I$23</c:f>
              <c:numCache>
                <c:formatCode>0.00</c:formatCode>
                <c:ptCount val="13"/>
                <c:pt idx="0">
                  <c:v>1.0173660686674211</c:v>
                </c:pt>
                <c:pt idx="1">
                  <c:v>1.0173660686674211</c:v>
                </c:pt>
                <c:pt idx="2">
                  <c:v>1.0173660686674211</c:v>
                </c:pt>
                <c:pt idx="3">
                  <c:v>1.0173660686674211</c:v>
                </c:pt>
                <c:pt idx="4">
                  <c:v>1.0173660686674211</c:v>
                </c:pt>
                <c:pt idx="5">
                  <c:v>1.0173660686674211</c:v>
                </c:pt>
                <c:pt idx="6">
                  <c:v>1.0173660686674211</c:v>
                </c:pt>
                <c:pt idx="7">
                  <c:v>1.0173660686674211</c:v>
                </c:pt>
                <c:pt idx="8">
                  <c:v>1.0173660686674211</c:v>
                </c:pt>
                <c:pt idx="9">
                  <c:v>1.0173660686674211</c:v>
                </c:pt>
                <c:pt idx="10">
                  <c:v>1.0173660686674211</c:v>
                </c:pt>
                <c:pt idx="11">
                  <c:v>1.0173660686674211</c:v>
                </c:pt>
                <c:pt idx="12">
                  <c:v>1.0173660686674211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1500000000000001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9</xdr:row>
      <xdr:rowOff>154782</xdr:rowOff>
    </xdr:from>
    <xdr:to>
      <xdr:col>18</xdr:col>
      <xdr:colOff>0</xdr:colOff>
      <xdr:row>27</xdr:row>
      <xdr:rowOff>111469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559593</xdr:colOff>
      <xdr:row>9</xdr:row>
      <xdr:rowOff>166687</xdr:rowOff>
    </xdr:from>
    <xdr:to>
      <xdr:col>17</xdr:col>
      <xdr:colOff>595313</xdr:colOff>
      <xdr:row>27</xdr:row>
      <xdr:rowOff>123374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535778</xdr:colOff>
      <xdr:row>9</xdr:row>
      <xdr:rowOff>130968</xdr:rowOff>
    </xdr:from>
    <xdr:to>
      <xdr:col>18</xdr:col>
      <xdr:colOff>68153</xdr:colOff>
      <xdr:row>27</xdr:row>
      <xdr:rowOff>87655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90" zoomScaleNormal="90" workbookViewId="0">
      <selection activeCell="W12" sqref="W1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ht="18" x14ac:dyDescent="0.25">
      <c r="C2" s="5" t="s">
        <v>3</v>
      </c>
      <c r="D2" s="10">
        <v>16.295445507680736</v>
      </c>
      <c r="E2" s="1" t="s">
        <v>4</v>
      </c>
    </row>
    <row r="3" spans="1:9" ht="18" x14ac:dyDescent="0.25">
      <c r="C3" s="5" t="s">
        <v>10</v>
      </c>
      <c r="D3" s="15" t="s">
        <v>16</v>
      </c>
      <c r="E3" s="1" t="s">
        <v>4</v>
      </c>
      <c r="F3" s="6"/>
    </row>
    <row r="4" spans="1:9" ht="18" x14ac:dyDescent="0.25">
      <c r="C4" s="5" t="s">
        <v>11</v>
      </c>
      <c r="D4" s="9">
        <v>0.91</v>
      </c>
      <c r="E4" s="1" t="s">
        <v>4</v>
      </c>
      <c r="F4" s="6"/>
    </row>
    <row r="5" spans="1:9" x14ac:dyDescent="0.25">
      <c r="C5" s="5" t="s">
        <v>12</v>
      </c>
      <c r="D5" s="19">
        <v>5.5</v>
      </c>
      <c r="E5" s="1" t="s">
        <v>2</v>
      </c>
      <c r="F5" s="6"/>
    </row>
    <row r="6" spans="1:9" x14ac:dyDescent="0.25">
      <c r="C6" s="5" t="s">
        <v>6</v>
      </c>
      <c r="D6" s="18">
        <v>13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5">
        <v>223</v>
      </c>
      <c r="D11" s="15">
        <v>15.2</v>
      </c>
      <c r="E11" s="22">
        <v>-1.39</v>
      </c>
      <c r="F11" s="12">
        <f t="shared" ref="F11:F23" si="0">((D11-$D$2)/$D$2)*100</f>
        <v>-6.722402938688643</v>
      </c>
      <c r="H11" s="13">
        <f>(100+F11)/100</f>
        <v>0.93277597061311357</v>
      </c>
      <c r="I11" s="1">
        <f>1+($D$3-$D$2)/$D$2</f>
        <v>1.0100981892297269</v>
      </c>
    </row>
    <row r="12" spans="1:9" x14ac:dyDescent="0.25">
      <c r="C12" s="15">
        <v>225</v>
      </c>
      <c r="D12" s="15">
        <v>17</v>
      </c>
      <c r="E12" s="22">
        <v>0.6</v>
      </c>
      <c r="F12" s="12">
        <f t="shared" si="0"/>
        <v>4.3236282922561271</v>
      </c>
      <c r="H12" s="13">
        <f t="shared" ref="H12:H23" si="1">(100+F12)/100</f>
        <v>1.0432362829225612</v>
      </c>
      <c r="I12" s="1">
        <f t="shared" ref="I12:I23" si="2">1+($D$3-$D$2)/$D$2</f>
        <v>1.0100981892297269</v>
      </c>
    </row>
    <row r="13" spans="1:9" x14ac:dyDescent="0.25">
      <c r="C13" s="15">
        <v>295</v>
      </c>
      <c r="D13" s="15">
        <v>15.7</v>
      </c>
      <c r="E13" s="22">
        <v>-0.84</v>
      </c>
      <c r="F13" s="12">
        <f t="shared" si="0"/>
        <v>-3.654060930092875</v>
      </c>
      <c r="H13" s="13">
        <f t="shared" si="1"/>
        <v>0.96345939069907127</v>
      </c>
      <c r="I13" s="1">
        <f t="shared" si="2"/>
        <v>1.0100981892297269</v>
      </c>
    </row>
    <row r="14" spans="1:9" x14ac:dyDescent="0.25">
      <c r="C14" s="15">
        <v>339</v>
      </c>
      <c r="D14" s="15">
        <v>16.2</v>
      </c>
      <c r="E14" s="22">
        <v>-0.28999999999999998</v>
      </c>
      <c r="F14" s="12">
        <f t="shared" si="0"/>
        <v>-0.5857189214971068</v>
      </c>
      <c r="H14" s="13">
        <f t="shared" si="1"/>
        <v>0.99414281078502897</v>
      </c>
      <c r="I14" s="1">
        <f t="shared" si="2"/>
        <v>1.0100981892297269</v>
      </c>
    </row>
    <row r="15" spans="1:9" x14ac:dyDescent="0.25">
      <c r="C15" s="15">
        <v>446</v>
      </c>
      <c r="D15" s="15">
        <v>16.899999999999999</v>
      </c>
      <c r="E15" s="22">
        <v>0.48</v>
      </c>
      <c r="F15" s="12">
        <f t="shared" si="0"/>
        <v>3.7099598905369646</v>
      </c>
      <c r="H15" s="13">
        <f t="shared" si="1"/>
        <v>1.0370995989053697</v>
      </c>
      <c r="I15" s="1">
        <f t="shared" si="2"/>
        <v>1.0100981892297269</v>
      </c>
    </row>
    <row r="16" spans="1:9" x14ac:dyDescent="0.25">
      <c r="C16" s="15">
        <v>579</v>
      </c>
      <c r="D16" s="15">
        <v>17</v>
      </c>
      <c r="E16" s="22">
        <v>0.6</v>
      </c>
      <c r="F16" s="12">
        <f t="shared" si="0"/>
        <v>4.3236282922561271</v>
      </c>
      <c r="H16" s="13">
        <f t="shared" si="1"/>
        <v>1.0432362829225612</v>
      </c>
      <c r="I16" s="1">
        <f t="shared" si="2"/>
        <v>1.0100981892297269</v>
      </c>
    </row>
    <row r="17" spans="1:9" x14ac:dyDescent="0.25">
      <c r="C17" s="15">
        <v>591</v>
      </c>
      <c r="D17" s="15">
        <v>17.100000000000001</v>
      </c>
      <c r="E17" s="22">
        <v>0.71</v>
      </c>
      <c r="F17" s="12">
        <f t="shared" si="0"/>
        <v>4.9372966939752896</v>
      </c>
      <c r="H17" s="13">
        <f t="shared" si="1"/>
        <v>1.0493729669397529</v>
      </c>
      <c r="I17" s="1">
        <f t="shared" si="2"/>
        <v>1.0100981892297269</v>
      </c>
    </row>
    <row r="18" spans="1:9" x14ac:dyDescent="0.25">
      <c r="C18" s="15">
        <v>644</v>
      </c>
      <c r="D18" s="15">
        <v>16.100000000000001</v>
      </c>
      <c r="E18" s="22">
        <v>-0.4</v>
      </c>
      <c r="F18" s="12">
        <f t="shared" si="0"/>
        <v>-1.1993873232162473</v>
      </c>
      <c r="H18" s="13">
        <f t="shared" si="1"/>
        <v>0.98800612676783761</v>
      </c>
      <c r="I18" s="1">
        <f t="shared" si="2"/>
        <v>1.0100981892297269</v>
      </c>
    </row>
    <row r="19" spans="1:9" x14ac:dyDescent="0.25">
      <c r="C19" s="15">
        <v>689</v>
      </c>
      <c r="D19" s="15">
        <v>12.2</v>
      </c>
      <c r="E19" s="23">
        <v>-4.6900000000000004</v>
      </c>
      <c r="F19" s="12">
        <f t="shared" si="0"/>
        <v>-25.132454990263252</v>
      </c>
      <c r="H19" s="13">
        <f t="shared" si="1"/>
        <v>0.74867545009736747</v>
      </c>
      <c r="I19" s="1">
        <f t="shared" si="2"/>
        <v>1.0100981892297269</v>
      </c>
    </row>
    <row r="20" spans="1:9" x14ac:dyDescent="0.25">
      <c r="C20" s="15">
        <v>717</v>
      </c>
      <c r="D20" s="15">
        <v>17.100000000000001</v>
      </c>
      <c r="E20" s="22">
        <v>0.71</v>
      </c>
      <c r="F20" s="12">
        <f t="shared" si="0"/>
        <v>4.9372966939752896</v>
      </c>
      <c r="H20" s="13">
        <f t="shared" si="1"/>
        <v>1.0493729669397529</v>
      </c>
      <c r="I20" s="1">
        <f t="shared" si="2"/>
        <v>1.0100981892297269</v>
      </c>
    </row>
    <row r="21" spans="1:9" x14ac:dyDescent="0.25">
      <c r="C21" s="15">
        <v>744</v>
      </c>
      <c r="D21" s="15">
        <v>16.5</v>
      </c>
      <c r="E21" s="22">
        <v>0.04</v>
      </c>
      <c r="F21" s="12">
        <f t="shared" si="0"/>
        <v>1.2552862836603587</v>
      </c>
      <c r="H21" s="13">
        <f t="shared" si="1"/>
        <v>1.0125528628366036</v>
      </c>
      <c r="I21" s="1">
        <f t="shared" si="2"/>
        <v>1.0100981892297269</v>
      </c>
    </row>
    <row r="22" spans="1:9" x14ac:dyDescent="0.25">
      <c r="A22" s="12"/>
      <c r="C22" s="15">
        <v>904</v>
      </c>
      <c r="D22" s="15">
        <v>16.3</v>
      </c>
      <c r="E22" s="22">
        <v>-0.18</v>
      </c>
      <c r="F22" s="12">
        <f t="shared" si="0"/>
        <v>2.794948022205563E-2</v>
      </c>
      <c r="H22" s="13">
        <f t="shared" si="1"/>
        <v>1.0002794948022207</v>
      </c>
      <c r="I22" s="1">
        <f t="shared" si="2"/>
        <v>1.0100981892297269</v>
      </c>
    </row>
    <row r="23" spans="1:9" x14ac:dyDescent="0.25">
      <c r="A23" s="10"/>
      <c r="C23" s="15">
        <v>928</v>
      </c>
      <c r="D23" s="15">
        <v>21.5</v>
      </c>
      <c r="E23" s="23">
        <v>5.55</v>
      </c>
      <c r="F23" s="12">
        <f t="shared" si="0"/>
        <v>31.938706369618043</v>
      </c>
      <c r="H23" s="13">
        <f t="shared" si="1"/>
        <v>1.3193870636961804</v>
      </c>
      <c r="I23" s="1">
        <f t="shared" si="2"/>
        <v>1.0100981892297269</v>
      </c>
    </row>
    <row r="24" spans="1:9" x14ac:dyDescent="0.25">
      <c r="A24" s="10"/>
      <c r="C24" s="15"/>
      <c r="D24" s="15"/>
      <c r="E24" s="11"/>
      <c r="F24" s="12"/>
      <c r="H24" s="13"/>
    </row>
    <row r="25" spans="1:9" x14ac:dyDescent="0.25">
      <c r="C25" s="15"/>
      <c r="D25" s="15"/>
      <c r="E25" s="17"/>
      <c r="F25" s="12"/>
      <c r="H25" s="13"/>
    </row>
    <row r="26" spans="1:9" x14ac:dyDescent="0.25">
      <c r="C26" s="15"/>
      <c r="D26" s="15"/>
      <c r="E26" s="11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ut1EPGAa7hvI7qLmF7xdoR6eAXVdmJ3C8WAQ8Gq/tSfbCjIBLuiZZpLWeANRRrCFvbXhf/JUKj4VwD8dSAhXWg==" saltValue="A/jyvXVzYNMQubybGQ675g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90" zoomScaleNormal="90" workbookViewId="0">
      <selection activeCell="W12" sqref="W1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14</v>
      </c>
      <c r="E1" s="3"/>
      <c r="F1" s="4"/>
    </row>
    <row r="2" spans="1:9" ht="18" x14ac:dyDescent="0.25">
      <c r="C2" s="5" t="s">
        <v>3</v>
      </c>
      <c r="D2" s="10">
        <v>6.9053151561612545</v>
      </c>
      <c r="E2" s="1" t="s">
        <v>4</v>
      </c>
    </row>
    <row r="3" spans="1:9" ht="18" x14ac:dyDescent="0.25">
      <c r="C3" s="5" t="s">
        <v>10</v>
      </c>
      <c r="D3" s="15" t="s">
        <v>17</v>
      </c>
      <c r="E3" s="1" t="s">
        <v>4</v>
      </c>
      <c r="F3" s="6"/>
    </row>
    <row r="4" spans="1:9" ht="18" x14ac:dyDescent="0.25">
      <c r="C4" s="5" t="s">
        <v>11</v>
      </c>
      <c r="D4" s="15">
        <v>1.03</v>
      </c>
      <c r="E4" s="1" t="s">
        <v>4</v>
      </c>
      <c r="F4" s="6"/>
    </row>
    <row r="5" spans="1:9" x14ac:dyDescent="0.25">
      <c r="C5" s="5" t="s">
        <v>12</v>
      </c>
      <c r="D5" s="16" t="s">
        <v>18</v>
      </c>
      <c r="E5" s="1" t="s">
        <v>2</v>
      </c>
      <c r="F5" s="6"/>
    </row>
    <row r="6" spans="1:9" x14ac:dyDescent="0.25">
      <c r="C6" s="5" t="s">
        <v>6</v>
      </c>
      <c r="D6" s="18">
        <v>13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5">
        <v>223</v>
      </c>
      <c r="D11" s="15">
        <v>5.53</v>
      </c>
      <c r="E11" s="22">
        <v>-1.1100000000000001</v>
      </c>
      <c r="F11" s="12">
        <f t="shared" ref="F11:F23" si="0">((D11-$D$2)/$D$2)*100</f>
        <v>-19.91676158233172</v>
      </c>
      <c r="H11" s="13">
        <f>(100+F11)/100</f>
        <v>0.80083238417668279</v>
      </c>
      <c r="I11" s="1">
        <f>1+($D$3-$D$2)/$D$2</f>
        <v>0.966501868353559</v>
      </c>
    </row>
    <row r="12" spans="1:9" x14ac:dyDescent="0.25">
      <c r="C12" s="15">
        <v>225</v>
      </c>
      <c r="D12" s="15">
        <v>7.4</v>
      </c>
      <c r="E12" s="22">
        <v>0.7</v>
      </c>
      <c r="F12" s="12">
        <f t="shared" si="0"/>
        <v>7.1638271773499618</v>
      </c>
      <c r="H12" s="13">
        <f>(100+F12)/100</f>
        <v>1.0716382717734996</v>
      </c>
      <c r="I12" s="1">
        <f t="shared" ref="I12:I23" si="1">1+($D$3-$D$2)/$D$2</f>
        <v>0.966501868353559</v>
      </c>
    </row>
    <row r="13" spans="1:9" x14ac:dyDescent="0.25">
      <c r="C13" s="15">
        <v>295</v>
      </c>
      <c r="D13" s="15">
        <v>6.74</v>
      </c>
      <c r="E13" s="22">
        <v>0.06</v>
      </c>
      <c r="F13" s="12">
        <f t="shared" si="0"/>
        <v>-2.3940276790082797</v>
      </c>
      <c r="H13" s="13">
        <f t="shared" ref="H13:H23" si="2">(100+F13)/100</f>
        <v>0.9760597232099173</v>
      </c>
      <c r="I13" s="1">
        <f t="shared" si="1"/>
        <v>0.966501868353559</v>
      </c>
    </row>
    <row r="14" spans="1:9" x14ac:dyDescent="0.25">
      <c r="C14" s="15">
        <v>339</v>
      </c>
      <c r="D14" s="15">
        <v>6.72</v>
      </c>
      <c r="E14" s="22">
        <v>0.04</v>
      </c>
      <c r="F14" s="12">
        <f t="shared" si="0"/>
        <v>-2.6836596443524754</v>
      </c>
      <c r="H14" s="13">
        <f t="shared" si="2"/>
        <v>0.97316340355647524</v>
      </c>
      <c r="I14" s="1">
        <f t="shared" si="1"/>
        <v>0.966501868353559</v>
      </c>
    </row>
    <row r="15" spans="1:9" x14ac:dyDescent="0.25">
      <c r="C15" s="15">
        <v>446</v>
      </c>
      <c r="D15" s="15">
        <v>6.6</v>
      </c>
      <c r="E15" s="22">
        <v>-7.0000000000000007E-2</v>
      </c>
      <c r="F15" s="12">
        <f t="shared" si="0"/>
        <v>-4.4214514364176116</v>
      </c>
      <c r="H15" s="13">
        <f t="shared" si="2"/>
        <v>0.95578548563582388</v>
      </c>
      <c r="I15" s="1">
        <f t="shared" si="1"/>
        <v>0.966501868353559</v>
      </c>
    </row>
    <row r="16" spans="1:9" x14ac:dyDescent="0.25">
      <c r="C16" s="15">
        <v>579</v>
      </c>
      <c r="D16" s="15">
        <v>7.31</v>
      </c>
      <c r="E16" s="22">
        <v>0.62</v>
      </c>
      <c r="F16" s="12">
        <f t="shared" si="0"/>
        <v>5.8604833333010999</v>
      </c>
      <c r="H16" s="13">
        <f t="shared" si="2"/>
        <v>1.0586048333330111</v>
      </c>
      <c r="I16" s="1">
        <f t="shared" si="1"/>
        <v>0.966501868353559</v>
      </c>
    </row>
    <row r="17" spans="1:9" x14ac:dyDescent="0.25">
      <c r="C17" s="15">
        <v>591</v>
      </c>
      <c r="D17" s="15">
        <v>7.41</v>
      </c>
      <c r="E17" s="22">
        <v>0.71</v>
      </c>
      <c r="F17" s="12">
        <f t="shared" si="0"/>
        <v>7.3086431600220534</v>
      </c>
      <c r="H17" s="13">
        <f t="shared" si="2"/>
        <v>1.0730864316002207</v>
      </c>
      <c r="I17" s="1">
        <f t="shared" si="1"/>
        <v>0.966501868353559</v>
      </c>
    </row>
    <row r="18" spans="1:9" x14ac:dyDescent="0.25">
      <c r="C18" s="15">
        <v>644</v>
      </c>
      <c r="D18" s="15">
        <v>6.8</v>
      </c>
      <c r="E18" s="22">
        <v>0.12</v>
      </c>
      <c r="F18" s="12">
        <f t="shared" si="0"/>
        <v>-1.5251317829757183</v>
      </c>
      <c r="H18" s="13">
        <f t="shared" si="2"/>
        <v>0.98474868217024281</v>
      </c>
      <c r="I18" s="1">
        <f t="shared" si="1"/>
        <v>0.966501868353559</v>
      </c>
    </row>
    <row r="19" spans="1:9" x14ac:dyDescent="0.25">
      <c r="C19" s="15">
        <v>689</v>
      </c>
      <c r="D19" s="15">
        <v>4.33</v>
      </c>
      <c r="E19" s="24">
        <v>-2.27</v>
      </c>
      <c r="F19" s="12">
        <f t="shared" si="0"/>
        <v>-37.294679502983065</v>
      </c>
      <c r="H19" s="13">
        <f t="shared" si="2"/>
        <v>0.62705320497016936</v>
      </c>
      <c r="I19" s="1">
        <f t="shared" si="1"/>
        <v>0.966501868353559</v>
      </c>
    </row>
    <row r="20" spans="1:9" x14ac:dyDescent="0.25">
      <c r="C20" s="15">
        <v>717</v>
      </c>
      <c r="D20" s="15">
        <v>7.1</v>
      </c>
      <c r="E20" s="22">
        <v>0.41</v>
      </c>
      <c r="F20" s="12">
        <f t="shared" si="0"/>
        <v>2.8193476971871152</v>
      </c>
      <c r="H20" s="13">
        <f t="shared" si="2"/>
        <v>1.028193476971871</v>
      </c>
      <c r="I20" s="1">
        <f t="shared" si="1"/>
        <v>0.966501868353559</v>
      </c>
    </row>
    <row r="21" spans="1:9" x14ac:dyDescent="0.25">
      <c r="C21" s="15">
        <v>744</v>
      </c>
      <c r="D21" s="15">
        <v>6.75</v>
      </c>
      <c r="E21" s="22">
        <v>7.0000000000000007E-2</v>
      </c>
      <c r="F21" s="12">
        <f t="shared" si="0"/>
        <v>-2.2492116963361881</v>
      </c>
      <c r="H21" s="13">
        <f t="shared" si="2"/>
        <v>0.97750788303663816</v>
      </c>
      <c r="I21" s="1">
        <f t="shared" si="1"/>
        <v>0.966501868353559</v>
      </c>
    </row>
    <row r="22" spans="1:9" x14ac:dyDescent="0.25">
      <c r="A22" s="12"/>
      <c r="C22" s="15">
        <v>904</v>
      </c>
      <c r="D22" s="15">
        <v>5.13</v>
      </c>
      <c r="E22" s="22">
        <v>-1.49</v>
      </c>
      <c r="F22" s="12">
        <f t="shared" si="0"/>
        <v>-25.709400889215505</v>
      </c>
      <c r="H22" s="13">
        <f t="shared" si="2"/>
        <v>0.74290599110784494</v>
      </c>
      <c r="I22" s="1">
        <f t="shared" si="1"/>
        <v>0.966501868353559</v>
      </c>
    </row>
    <row r="23" spans="1:9" x14ac:dyDescent="0.25">
      <c r="A23" s="10"/>
      <c r="C23" s="15">
        <v>928</v>
      </c>
      <c r="D23" s="15">
        <v>8.15</v>
      </c>
      <c r="E23" s="22">
        <v>1.43</v>
      </c>
      <c r="F23" s="12">
        <f t="shared" si="0"/>
        <v>18.025025877757052</v>
      </c>
      <c r="H23" s="13">
        <f t="shared" si="2"/>
        <v>1.1802502587775705</v>
      </c>
      <c r="I23" s="1">
        <f t="shared" si="1"/>
        <v>0.966501868353559</v>
      </c>
    </row>
    <row r="24" spans="1:9" x14ac:dyDescent="0.25">
      <c r="A24" s="10"/>
      <c r="C24" s="15"/>
      <c r="D24" s="15"/>
      <c r="E24" s="11"/>
      <c r="F24" s="12"/>
      <c r="H24" s="13"/>
    </row>
    <row r="25" spans="1:9" x14ac:dyDescent="0.25">
      <c r="C25" s="15"/>
      <c r="D25" s="15"/>
      <c r="E25" s="11"/>
      <c r="F25" s="12"/>
      <c r="H25" s="13"/>
    </row>
    <row r="26" spans="1:9" x14ac:dyDescent="0.25">
      <c r="C26" s="15"/>
      <c r="D26" s="15"/>
      <c r="E26" s="11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WlXAiOxsoCyPMPBQJ7qlJ5doIHkqsTqRNkCNp6xHfu1f3xwyv546YpCHAC5IFg7H092USLJ9RB9LJcGnFeOwHw==" saltValue="e967JTFECV24Ndg1/k6dL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90" zoomScaleNormal="90" workbookViewId="0">
      <selection activeCell="W12" sqref="W1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9">
        <v>4.1184782243506488</v>
      </c>
      <c r="E2" s="1" t="s">
        <v>4</v>
      </c>
    </row>
    <row r="3" spans="1:9" ht="18" x14ac:dyDescent="0.25">
      <c r="C3" s="5" t="s">
        <v>10</v>
      </c>
      <c r="D3" s="9" t="s">
        <v>19</v>
      </c>
      <c r="E3" s="1" t="s">
        <v>4</v>
      </c>
      <c r="F3" s="6"/>
    </row>
    <row r="4" spans="1:9" ht="18" x14ac:dyDescent="0.25">
      <c r="C4" s="5" t="s">
        <v>11</v>
      </c>
      <c r="D4" s="20" t="s">
        <v>20</v>
      </c>
      <c r="E4" s="1" t="s">
        <v>4</v>
      </c>
      <c r="F4" s="6"/>
    </row>
    <row r="5" spans="1:9" x14ac:dyDescent="0.25">
      <c r="C5" s="5" t="s">
        <v>12</v>
      </c>
      <c r="D5" s="21" t="s">
        <v>21</v>
      </c>
      <c r="E5" s="1" t="s">
        <v>2</v>
      </c>
      <c r="F5" s="6"/>
    </row>
    <row r="6" spans="1:9" x14ac:dyDescent="0.25">
      <c r="C6" s="5" t="s">
        <v>6</v>
      </c>
      <c r="D6" s="18">
        <v>13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A11" s="10"/>
      <c r="B11" s="10"/>
      <c r="C11" s="11">
        <v>223</v>
      </c>
      <c r="D11" s="11">
        <v>4.33</v>
      </c>
      <c r="E11" s="22">
        <v>0.54</v>
      </c>
      <c r="F11" s="12">
        <f>((D11-$D$2)/$D$2)</f>
        <v>5.135920699998394E-2</v>
      </c>
      <c r="H11" s="13">
        <f>(100+F11)/100</f>
        <v>1.0005135920699999</v>
      </c>
      <c r="I11" s="1">
        <f>1+($D$3-$D$2)/$D$2</f>
        <v>1.0173660686674211</v>
      </c>
    </row>
    <row r="12" spans="1:9" x14ac:dyDescent="0.25">
      <c r="A12" s="10"/>
      <c r="B12" s="10"/>
      <c r="C12" s="11">
        <v>225</v>
      </c>
      <c r="D12" s="11">
        <v>4.5999999999999996</v>
      </c>
      <c r="E12" s="22">
        <v>1.59</v>
      </c>
      <c r="F12" s="12">
        <f t="shared" ref="F12:F23" si="0">((D12-$D$2)/$D$2)*100</f>
        <v>11.691740235564103</v>
      </c>
      <c r="H12" s="13">
        <f t="shared" ref="H12:H23" si="1">(100+F12)/100</f>
        <v>1.116917402355641</v>
      </c>
      <c r="I12" s="1">
        <f t="shared" ref="I12:I23" si="2">1+($D$3-$D$2)/$D$2</f>
        <v>1.0173660686674211</v>
      </c>
    </row>
    <row r="13" spans="1:9" x14ac:dyDescent="0.25">
      <c r="A13" s="10"/>
      <c r="B13" s="10"/>
      <c r="C13" s="11">
        <v>295</v>
      </c>
      <c r="D13" s="11">
        <v>4.0199999999999996</v>
      </c>
      <c r="E13" s="22">
        <v>-0.66</v>
      </c>
      <c r="F13" s="12">
        <f t="shared" si="0"/>
        <v>-2.3911313593548518</v>
      </c>
      <c r="H13" s="13">
        <f t="shared" si="1"/>
        <v>0.97608868640645141</v>
      </c>
      <c r="I13" s="1">
        <f t="shared" si="2"/>
        <v>1.0173660686674211</v>
      </c>
    </row>
    <row r="14" spans="1:9" x14ac:dyDescent="0.25">
      <c r="A14" s="10"/>
      <c r="B14" s="10"/>
      <c r="C14" s="11">
        <v>339</v>
      </c>
      <c r="D14" s="11">
        <v>4.1900000000000004</v>
      </c>
      <c r="E14" s="22">
        <v>0</v>
      </c>
      <c r="F14" s="12">
        <f t="shared" si="0"/>
        <v>1.7366068667421026</v>
      </c>
      <c r="H14" s="13">
        <f t="shared" si="1"/>
        <v>1.0173660686674211</v>
      </c>
      <c r="I14" s="1">
        <f t="shared" si="2"/>
        <v>1.0173660686674211</v>
      </c>
    </row>
    <row r="15" spans="1:9" x14ac:dyDescent="0.25">
      <c r="A15" s="10"/>
      <c r="B15" s="10"/>
      <c r="C15" s="11">
        <v>446</v>
      </c>
      <c r="D15" s="11">
        <v>4.3</v>
      </c>
      <c r="E15" s="22">
        <v>0.43</v>
      </c>
      <c r="F15" s="12">
        <f t="shared" si="0"/>
        <v>4.4074963071577526</v>
      </c>
      <c r="H15" s="13">
        <f t="shared" si="1"/>
        <v>1.0440749630715775</v>
      </c>
      <c r="I15" s="1">
        <f t="shared" si="2"/>
        <v>1.0173660686674211</v>
      </c>
    </row>
    <row r="16" spans="1:9" x14ac:dyDescent="0.25">
      <c r="C16" s="11">
        <v>579</v>
      </c>
      <c r="D16" s="11">
        <v>4.4800000000000004</v>
      </c>
      <c r="E16" s="22">
        <v>1.1299999999999999</v>
      </c>
      <c r="F16" s="12">
        <f t="shared" si="0"/>
        <v>8.7780426642015801</v>
      </c>
      <c r="H16" s="13">
        <f t="shared" si="1"/>
        <v>1.0877804266420157</v>
      </c>
      <c r="I16" s="1">
        <f t="shared" si="2"/>
        <v>1.0173660686674211</v>
      </c>
    </row>
    <row r="17" spans="1:9" x14ac:dyDescent="0.25">
      <c r="C17" s="11">
        <v>591</v>
      </c>
      <c r="D17" s="11">
        <v>4.3</v>
      </c>
      <c r="E17" s="22">
        <v>0.43</v>
      </c>
      <c r="F17" s="12">
        <f t="shared" si="0"/>
        <v>4.4074963071577526</v>
      </c>
      <c r="H17" s="13">
        <f t="shared" si="1"/>
        <v>1.0440749630715775</v>
      </c>
      <c r="I17" s="1">
        <f t="shared" si="2"/>
        <v>1.0173660686674211</v>
      </c>
    </row>
    <row r="18" spans="1:9" x14ac:dyDescent="0.25">
      <c r="C18" s="11">
        <v>644</v>
      </c>
      <c r="D18" s="11">
        <v>3.34</v>
      </c>
      <c r="E18" s="23">
        <v>-3.3</v>
      </c>
      <c r="F18" s="12">
        <f t="shared" si="0"/>
        <v>-18.902084263742584</v>
      </c>
      <c r="H18" s="13">
        <f t="shared" si="1"/>
        <v>0.8109791573625742</v>
      </c>
      <c r="I18" s="1">
        <f t="shared" si="2"/>
        <v>1.0173660686674211</v>
      </c>
    </row>
    <row r="19" spans="1:9" x14ac:dyDescent="0.25">
      <c r="C19" s="11">
        <v>689</v>
      </c>
      <c r="D19" s="11">
        <v>4.03</v>
      </c>
      <c r="E19" s="22">
        <v>-0.62</v>
      </c>
      <c r="F19" s="12">
        <f t="shared" si="0"/>
        <v>-2.148323228407957</v>
      </c>
      <c r="H19" s="13">
        <f t="shared" si="1"/>
        <v>0.97851676771592044</v>
      </c>
      <c r="I19" s="1">
        <f t="shared" si="2"/>
        <v>1.0173660686674211</v>
      </c>
    </row>
    <row r="20" spans="1:9" x14ac:dyDescent="0.25">
      <c r="C20" s="11">
        <v>717</v>
      </c>
      <c r="D20" s="11">
        <v>4.2699999999999996</v>
      </c>
      <c r="E20" s="22">
        <v>0.31</v>
      </c>
      <c r="F20" s="12">
        <f t="shared" si="0"/>
        <v>3.6790719143171104</v>
      </c>
      <c r="H20" s="13">
        <f t="shared" si="1"/>
        <v>1.0367907191431711</v>
      </c>
      <c r="I20" s="1">
        <f t="shared" si="2"/>
        <v>1.0173660686674211</v>
      </c>
    </row>
    <row r="21" spans="1:9" x14ac:dyDescent="0.25">
      <c r="A21" s="12"/>
      <c r="B21" s="14"/>
      <c r="C21" s="11">
        <v>744</v>
      </c>
      <c r="D21" s="11">
        <v>3.98</v>
      </c>
      <c r="E21" s="22">
        <v>-0.82</v>
      </c>
      <c r="F21" s="12">
        <f t="shared" si="0"/>
        <v>-3.3623638831423559</v>
      </c>
      <c r="H21" s="13">
        <f t="shared" si="1"/>
        <v>0.9663763611685765</v>
      </c>
      <c r="I21" s="1">
        <f t="shared" si="2"/>
        <v>1.0173660686674211</v>
      </c>
    </row>
    <row r="22" spans="1:9" x14ac:dyDescent="0.25">
      <c r="A22" s="12"/>
      <c r="C22" s="11">
        <v>904</v>
      </c>
      <c r="D22" s="11">
        <v>3.91</v>
      </c>
      <c r="E22" s="22">
        <v>-1.0900000000000001</v>
      </c>
      <c r="F22" s="12">
        <f t="shared" si="0"/>
        <v>-5.0620207997705018</v>
      </c>
      <c r="H22" s="13">
        <f t="shared" si="1"/>
        <v>0.94937979200229494</v>
      </c>
      <c r="I22" s="1">
        <f t="shared" si="2"/>
        <v>1.0173660686674211</v>
      </c>
    </row>
    <row r="23" spans="1:9" x14ac:dyDescent="0.25">
      <c r="A23" s="10"/>
      <c r="C23" s="11">
        <v>928</v>
      </c>
      <c r="D23" s="11">
        <v>4.28</v>
      </c>
      <c r="E23" s="22">
        <v>0.35</v>
      </c>
      <c r="F23" s="12">
        <f t="shared" si="0"/>
        <v>3.9218800452640057</v>
      </c>
      <c r="H23" s="13">
        <f t="shared" si="1"/>
        <v>1.0392188004526401</v>
      </c>
      <c r="I23" s="1">
        <f t="shared" si="2"/>
        <v>1.0173660686674211</v>
      </c>
    </row>
    <row r="24" spans="1:9" x14ac:dyDescent="0.25">
      <c r="A24" s="10"/>
      <c r="C24" s="11"/>
      <c r="D24" s="11"/>
      <c r="E24" s="17"/>
      <c r="F24" s="12"/>
      <c r="H24" s="13"/>
    </row>
    <row r="25" spans="1:9" x14ac:dyDescent="0.25">
      <c r="C25" s="11"/>
      <c r="D25" s="11"/>
      <c r="E25" s="17"/>
      <c r="F25" s="12"/>
      <c r="H25" s="13"/>
    </row>
    <row r="26" spans="1:9" x14ac:dyDescent="0.25">
      <c r="C26" s="11"/>
      <c r="D26" s="11"/>
      <c r="E26" s="11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U/qIuf3bnPnJe8yKHO3oVuhMcV2fWuY0RG68RZ8b4Hc8FHe709npuj6BwaiFfsltAtMcF+QgWgHBYLh0zJNLug==" saltValue="uzPjoVTIlivMTZ7J3QzGf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LABS</Ringtest>
    <DEEL xmlns="08cda046-0f15-45eb-a9d5-77306d3264cd">Deel 3</DEEL>
    <Publicatiedatum xmlns="dda9e79c-c62e-445e-b991-197574827cb3">2021-05-25T07:56:40+00:00</Publicatiedatum>
    <Distributie_x0020_datum xmlns="eba2475f-4c5c-418a-90c2-2b36802fc485">25 januari 2012</Distributie_x0020_datum>
    <PublicURL xmlns="08cda046-0f15-45eb-a9d5-77306d3264cd">https://reflabos.vito.be/ree/LABS_2019-6_Deel3.xlsx</PublicURL>
  </documentManagement>
</p:properties>
</file>

<file path=customXml/itemProps1.xml><?xml version="1.0" encoding="utf-8"?>
<ds:datastoreItem xmlns:ds="http://schemas.openxmlformats.org/officeDocument/2006/customXml" ds:itemID="{8E695226-5674-40EF-8915-95177A956D0A}"/>
</file>

<file path=customXml/itemProps2.xml><?xml version="1.0" encoding="utf-8"?>
<ds:datastoreItem xmlns:ds="http://schemas.openxmlformats.org/officeDocument/2006/customXml" ds:itemID="{B0528AC8-4FD8-4422-90FB-EA729091E893}"/>
</file>

<file path=customXml/itemProps3.xml><?xml version="1.0" encoding="utf-8"?>
<ds:datastoreItem xmlns:ds="http://schemas.openxmlformats.org/officeDocument/2006/customXml" ds:itemID="{03989B3E-F36E-4914-B974-3DCA861A2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NH3 stap 1</vt:lpstr>
      <vt:lpstr>NH3 stap 2</vt:lpstr>
      <vt:lpstr>NH3 stap 3</vt:lpstr>
      <vt:lpstr>'NH3 stap 1'!Print_Area</vt:lpstr>
      <vt:lpstr>'NH3 stap 2'!Print_Area</vt:lpstr>
      <vt:lpstr>'NH3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2019-6 deel 3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2019-12-12T07:13:36Z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26000</vt:r8>
  </property>
</Properties>
</file>