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chart3.xml" ContentType="application/vnd.openxmlformats-officedocument.drawingml.char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charts/chart2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ienst_REE\Ringtesten\E0003 (L15W4) ringtesten LNElucht (LABS)\LABS2019\LABS\5. Rapportering\Eindrapport\bijlagen\Deel 3 - per ringtestparameter\"/>
    </mc:Choice>
  </mc:AlternateContent>
  <xr:revisionPtr revIDLastSave="0" documentId="10_ncr:100000_{FA657806-A0BE-49C3-A9A3-D54F525E6703}" xr6:coauthVersionLast="31" xr6:coauthVersionMax="31" xr10:uidLastSave="{00000000-0000-0000-0000-000000000000}"/>
  <bookViews>
    <workbookView xWindow="210" yWindow="105" windowWidth="21105" windowHeight="9975" tabRatio="849" xr2:uid="{00000000-000D-0000-FFFF-FFFF00000000}"/>
  </bookViews>
  <sheets>
    <sheet name="NH3 stap 1" sheetId="35" r:id="rId1"/>
    <sheet name="NH3 stap 2" sheetId="34" r:id="rId2"/>
    <sheet name="NH3 stap 3" sheetId="29" r:id="rId3"/>
  </sheets>
  <definedNames>
    <definedName name="_xlnm.Print_Area" localSheetId="0">'NH3 stap 1'!$A$1:$W$27</definedName>
    <definedName name="_xlnm.Print_Area" localSheetId="1">'NH3 stap 2'!$A$1:$W$27</definedName>
    <definedName name="_xlnm.Print_Area" localSheetId="2">'NH3 stap 3'!$A$1:$W$27</definedName>
  </definedNames>
  <calcPr calcId="179017"/>
</workbook>
</file>

<file path=xl/calcChain.xml><?xml version="1.0" encoding="utf-8"?>
<calcChain xmlns="http://schemas.openxmlformats.org/spreadsheetml/2006/main">
  <c r="F21" i="35" l="1"/>
  <c r="H21" i="35" s="1"/>
  <c r="I21" i="35"/>
  <c r="F22" i="35"/>
  <c r="H22" i="35" s="1"/>
  <c r="I22" i="35"/>
  <c r="F23" i="35"/>
  <c r="H23" i="35" s="1"/>
  <c r="I23" i="35"/>
  <c r="F21" i="29"/>
  <c r="H21" i="29" s="1"/>
  <c r="I21" i="29"/>
  <c r="F22" i="29"/>
  <c r="H22" i="29" s="1"/>
  <c r="I22" i="29"/>
  <c r="F23" i="29"/>
  <c r="H23" i="29" s="1"/>
  <c r="I23" i="29"/>
  <c r="F21" i="34"/>
  <c r="H21" i="34" s="1"/>
  <c r="I21" i="34"/>
  <c r="F22" i="34"/>
  <c r="H22" i="34" s="1"/>
  <c r="I22" i="34"/>
  <c r="F23" i="34"/>
  <c r="H23" i="34" s="1"/>
  <c r="I23" i="34"/>
  <c r="I20" i="35" l="1"/>
  <c r="F20" i="35"/>
  <c r="H20" i="35" s="1"/>
  <c r="I19" i="35"/>
  <c r="F19" i="35"/>
  <c r="H19" i="35" s="1"/>
  <c r="I18" i="35"/>
  <c r="F18" i="35"/>
  <c r="H18" i="35" s="1"/>
  <c r="I17" i="35"/>
  <c r="F17" i="35"/>
  <c r="H17" i="35" s="1"/>
  <c r="I16" i="35"/>
  <c r="F16" i="35"/>
  <c r="H16" i="35" s="1"/>
  <c r="I15" i="35"/>
  <c r="F15" i="35"/>
  <c r="H15" i="35" s="1"/>
  <c r="I14" i="35"/>
  <c r="F14" i="35"/>
  <c r="H14" i="35" s="1"/>
  <c r="I13" i="35"/>
  <c r="F13" i="35"/>
  <c r="H13" i="35" s="1"/>
  <c r="I12" i="35"/>
  <c r="F12" i="35"/>
  <c r="H12" i="35" s="1"/>
  <c r="I11" i="35"/>
  <c r="F11" i="35"/>
  <c r="H11" i="35" s="1"/>
  <c r="F11" i="29" l="1"/>
  <c r="F12" i="34"/>
  <c r="H12" i="34" s="1"/>
  <c r="F13" i="34"/>
  <c r="F14" i="34"/>
  <c r="F15" i="34"/>
  <c r="F16" i="34"/>
  <c r="F17" i="34"/>
  <c r="F18" i="34"/>
  <c r="F19" i="34"/>
  <c r="F20" i="34"/>
  <c r="F11" i="34"/>
  <c r="H11" i="34" s="1"/>
  <c r="I11" i="34"/>
  <c r="H11" i="29" l="1"/>
  <c r="I11" i="29"/>
  <c r="F12" i="29" l="1"/>
  <c r="F13" i="29"/>
  <c r="F14" i="29"/>
  <c r="F15" i="29"/>
  <c r="F16" i="29"/>
  <c r="F17" i="29"/>
  <c r="F18" i="29"/>
  <c r="F19" i="29"/>
  <c r="F20" i="29"/>
  <c r="H12" i="29" l="1"/>
  <c r="I12" i="29"/>
  <c r="H13" i="29"/>
  <c r="I13" i="29"/>
  <c r="H14" i="29"/>
  <c r="I14" i="29"/>
  <c r="H15" i="29"/>
  <c r="I15" i="29"/>
  <c r="H16" i="29"/>
  <c r="I16" i="29"/>
  <c r="H17" i="29"/>
  <c r="I17" i="29"/>
  <c r="H18" i="29"/>
  <c r="I18" i="29"/>
  <c r="H19" i="29"/>
  <c r="I19" i="29"/>
  <c r="H20" i="29"/>
  <c r="I20" i="29"/>
  <c r="I12" i="34"/>
  <c r="H13" i="34"/>
  <c r="I13" i="34"/>
  <c r="H14" i="34"/>
  <c r="I14" i="34"/>
  <c r="H15" i="34"/>
  <c r="I15" i="34"/>
  <c r="H16" i="34"/>
  <c r="I16" i="34"/>
  <c r="H17" i="34"/>
  <c r="I17" i="34"/>
  <c r="H18" i="34"/>
  <c r="I18" i="34"/>
  <c r="H19" i="34"/>
  <c r="I19" i="34"/>
  <c r="H20" i="34"/>
  <c r="I20" i="34"/>
</calcChain>
</file>

<file path=xl/sharedStrings.xml><?xml version="1.0" encoding="utf-8"?>
<sst xmlns="http://schemas.openxmlformats.org/spreadsheetml/2006/main" count="54" uniqueCount="22">
  <si>
    <t>Labonr.</t>
  </si>
  <si>
    <t/>
  </si>
  <si>
    <t>%</t>
  </si>
  <si>
    <t>Referentiewaarde:</t>
  </si>
  <si>
    <r>
      <t>mg/Nm</t>
    </r>
    <r>
      <rPr>
        <vertAlign val="superscript"/>
        <sz val="12"/>
        <color theme="1"/>
        <rFont val="Calibri"/>
        <family val="2"/>
        <scheme val="minor"/>
      </rPr>
      <t>3</t>
    </r>
  </si>
  <si>
    <t>Parameter:</t>
  </si>
  <si>
    <t>Aantal Labo's:</t>
  </si>
  <si>
    <t>Z-Score 
(statistisch)</t>
  </si>
  <si>
    <t>%Afw 
(tov ref.waarde)</t>
  </si>
  <si>
    <t>Resultaat</t>
  </si>
  <si>
    <t>Statistisch gemiddelde:</t>
  </si>
  <si>
    <t>Statistisch standaard afw. abs.:</t>
  </si>
  <si>
    <t>Statistisch standaard afw. rel.:</t>
  </si>
  <si>
    <t>NH3 stap 1</t>
  </si>
  <si>
    <t>NH3 stap 2</t>
  </si>
  <si>
    <t>NH3 stap 3</t>
  </si>
  <si>
    <t>16,46</t>
  </si>
  <si>
    <t>6,674</t>
  </si>
  <si>
    <t>15,5</t>
  </si>
  <si>
    <t>4,19</t>
  </si>
  <si>
    <t>0,2573</t>
  </si>
  <si>
    <t>6,142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</si>
</sst>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0EE9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5">
    <xf numFmtId="0" fontId="0" fillId="0" borderId="0" xfId="0"/>
    <xf numFmtId="2" fontId="5" fillId="2" borderId="0" xfId="0" applyNumberFormat="1" applyFont="1" applyFill="1" applyAlignment="1" applyProtection="1">
      <alignment horizontal="center" vertical="center"/>
      <protection hidden="1"/>
    </xf>
    <xf numFmtId="2" fontId="7" fillId="2" borderId="0" xfId="1" applyNumberFormat="1" applyFont="1" applyFill="1" applyAlignment="1" applyProtection="1">
      <alignment horizontal="right" vertical="center"/>
      <protection hidden="1"/>
    </xf>
    <xf numFmtId="2" fontId="6" fillId="2" borderId="0" xfId="0" applyNumberFormat="1" applyFont="1" applyFill="1" applyBorder="1" applyAlignment="1" applyProtection="1">
      <alignment vertical="center"/>
      <protection hidden="1"/>
    </xf>
    <xf numFmtId="2" fontId="7" fillId="2" borderId="0" xfId="1" applyNumberFormat="1" applyFont="1" applyFill="1" applyAlignment="1" applyProtection="1">
      <alignment horizontal="center" vertical="center"/>
      <protection hidden="1"/>
    </xf>
    <xf numFmtId="2" fontId="4" fillId="2" borderId="0" xfId="1" applyNumberFormat="1" applyFont="1" applyFill="1" applyAlignment="1" applyProtection="1">
      <alignment horizontal="right" vertical="center"/>
      <protection hidden="1"/>
    </xf>
    <xf numFmtId="2" fontId="4" fillId="2" borderId="0" xfId="1" applyNumberFormat="1" applyFont="1" applyFill="1" applyAlignment="1" applyProtection="1">
      <alignment horizontal="center" vertical="center"/>
      <protection hidden="1"/>
    </xf>
    <xf numFmtId="2" fontId="4" fillId="2" borderId="0" xfId="1" applyNumberFormat="1" applyFont="1" applyFill="1" applyAlignment="1" applyProtection="1">
      <alignment horizontal="center" vertical="center" wrapText="1"/>
      <protection hidden="1"/>
    </xf>
    <xf numFmtId="1" fontId="4" fillId="2" borderId="0" xfId="1" applyNumberFormat="1" applyFont="1" applyFill="1" applyAlignment="1" applyProtection="1">
      <alignment horizontal="center" vertical="center"/>
      <protection hidden="1"/>
    </xf>
    <xf numFmtId="2" fontId="4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0" applyNumberFormat="1" applyFont="1" applyFill="1" applyBorder="1" applyAlignment="1" applyProtection="1">
      <alignment horizontal="center" vertical="center"/>
      <protection hidden="1"/>
    </xf>
    <xf numFmtId="49" fontId="0" fillId="2" borderId="0" xfId="0" applyNumberFormat="1" applyFont="1" applyFill="1" applyBorder="1" applyAlignment="1" applyProtection="1">
      <alignment horizontal="center"/>
      <protection hidden="1"/>
    </xf>
    <xf numFmtId="1" fontId="5" fillId="2" borderId="0" xfId="0" applyNumberFormat="1" applyFont="1" applyFill="1" applyBorder="1" applyAlignment="1" applyProtection="1">
      <alignment horizontal="center" vertical="center"/>
      <protection hidden="1"/>
    </xf>
    <xf numFmtId="164" fontId="5" fillId="2" borderId="0" xfId="5" applyNumberFormat="1" applyFont="1" applyFill="1" applyAlignment="1" applyProtection="1">
      <alignment horizontal="center" vertical="center"/>
      <protection hidden="1"/>
    </xf>
    <xf numFmtId="1" fontId="5" fillId="2" borderId="0" xfId="0" applyNumberFormat="1" applyFont="1" applyFill="1" applyAlignment="1" applyProtection="1">
      <alignment horizontal="center" vertical="center"/>
      <protection hidden="1"/>
    </xf>
    <xf numFmtId="0" fontId="4" fillId="2" borderId="0" xfId="1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Font="1" applyBorder="1" applyAlignment="1" applyProtection="1">
      <alignment horizontal="center"/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1" fontId="4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5" applyNumberFormat="1" applyFont="1" applyFill="1" applyBorder="1" applyAlignment="1" applyProtection="1">
      <alignment horizontal="center" vertical="center"/>
      <protection hidden="1"/>
    </xf>
    <xf numFmtId="2" fontId="4" fillId="2" borderId="0" xfId="0" applyNumberFormat="1" applyFont="1" applyFill="1" applyBorder="1" applyAlignment="1" applyProtection="1">
      <alignment horizontal="center" vertical="center"/>
      <protection hidden="1"/>
    </xf>
    <xf numFmtId="165" fontId="5" fillId="2" borderId="0" xfId="5" applyNumberFormat="1" applyFont="1" applyFill="1" applyBorder="1" applyAlignment="1" applyProtection="1">
      <alignment horizontal="center" vertical="center"/>
      <protection hidden="1"/>
    </xf>
    <xf numFmtId="49" fontId="0" fillId="3" borderId="0" xfId="0" applyNumberFormat="1" applyFont="1" applyFill="1" applyBorder="1" applyAlignment="1">
      <alignment horizontal="center"/>
    </xf>
    <xf numFmtId="49" fontId="9" fillId="4" borderId="0" xfId="0" applyNumberFormat="1" applyFont="1" applyFill="1" applyBorder="1" applyAlignment="1">
      <alignment horizontal="center"/>
    </xf>
    <xf numFmtId="49" fontId="9" fillId="5" borderId="0" xfId="0" applyNumberFormat="1" applyFont="1" applyFill="1" applyBorder="1" applyAlignment="1">
      <alignment horizontal="center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Percent" xfId="5" builtinId="5"/>
    <cellStyle name="Percent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NH3 stap 1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'NH3 stap 1'!$C$11:$C$23</c:f>
              <c:numCache>
                <c:formatCode>General</c:formatCode>
                <c:ptCount val="13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579</c:v>
                </c:pt>
                <c:pt idx="6">
                  <c:v>591</c:v>
                </c:pt>
                <c:pt idx="7">
                  <c:v>644</c:v>
                </c:pt>
                <c:pt idx="8">
                  <c:v>689</c:v>
                </c:pt>
                <c:pt idx="9">
                  <c:v>717</c:v>
                </c:pt>
                <c:pt idx="10">
                  <c:v>744</c:v>
                </c:pt>
                <c:pt idx="11">
                  <c:v>904</c:v>
                </c:pt>
                <c:pt idx="12">
                  <c:v>928</c:v>
                </c:pt>
              </c:numCache>
            </c:numRef>
          </c:cat>
          <c:val>
            <c:numRef>
              <c:f>'NH3 stap 1'!$H$11:$H$23</c:f>
              <c:numCache>
                <c:formatCode>0.000</c:formatCode>
                <c:ptCount val="13"/>
                <c:pt idx="0">
                  <c:v>0.93277597061311357</c:v>
                </c:pt>
                <c:pt idx="1">
                  <c:v>1.0432362829225612</c:v>
                </c:pt>
                <c:pt idx="2">
                  <c:v>0.96345939069907127</c:v>
                </c:pt>
                <c:pt idx="3">
                  <c:v>0.99414281078502897</c:v>
                </c:pt>
                <c:pt idx="4">
                  <c:v>1.0370995989053697</c:v>
                </c:pt>
                <c:pt idx="5">
                  <c:v>1.0432362829225612</c:v>
                </c:pt>
                <c:pt idx="6">
                  <c:v>1.0493729669397529</c:v>
                </c:pt>
                <c:pt idx="7">
                  <c:v>0.98800612676783761</c:v>
                </c:pt>
                <c:pt idx="8">
                  <c:v>0.74867545009736747</c:v>
                </c:pt>
                <c:pt idx="9">
                  <c:v>1.0493729669397529</c:v>
                </c:pt>
                <c:pt idx="10">
                  <c:v>1.0125528628366036</c:v>
                </c:pt>
                <c:pt idx="11">
                  <c:v>1.0002794948022207</c:v>
                </c:pt>
                <c:pt idx="12">
                  <c:v>1.3193870636961804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6E-4496-8586-E5530F9E7D68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'NH3 stap 1'!$C$11:$C$23</c:f>
              <c:numCache>
                <c:formatCode>General</c:formatCode>
                <c:ptCount val="13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579</c:v>
                </c:pt>
                <c:pt idx="6">
                  <c:v>591</c:v>
                </c:pt>
                <c:pt idx="7">
                  <c:v>644</c:v>
                </c:pt>
                <c:pt idx="8">
                  <c:v>689</c:v>
                </c:pt>
                <c:pt idx="9">
                  <c:v>717</c:v>
                </c:pt>
                <c:pt idx="10">
                  <c:v>744</c:v>
                </c:pt>
                <c:pt idx="11">
                  <c:v>904</c:v>
                </c:pt>
                <c:pt idx="12">
                  <c:v>928</c:v>
                </c:pt>
              </c:numCache>
            </c:numRef>
          </c:cat>
          <c:val>
            <c:numRef>
              <c:f>'NH3 stap 1'!$I$11:$I$23</c:f>
              <c:numCache>
                <c:formatCode>0.00</c:formatCode>
                <c:ptCount val="13"/>
                <c:pt idx="0">
                  <c:v>1.0100981892297269</c:v>
                </c:pt>
                <c:pt idx="1">
                  <c:v>1.0100981892297269</c:v>
                </c:pt>
                <c:pt idx="2">
                  <c:v>1.0100981892297269</c:v>
                </c:pt>
                <c:pt idx="3">
                  <c:v>1.0100981892297269</c:v>
                </c:pt>
                <c:pt idx="4">
                  <c:v>1.0100981892297269</c:v>
                </c:pt>
                <c:pt idx="5">
                  <c:v>1.0100981892297269</c:v>
                </c:pt>
                <c:pt idx="6">
                  <c:v>1.0100981892297269</c:v>
                </c:pt>
                <c:pt idx="7">
                  <c:v>1.0100981892297269</c:v>
                </c:pt>
                <c:pt idx="8">
                  <c:v>1.0100981892297269</c:v>
                </c:pt>
                <c:pt idx="9">
                  <c:v>1.0100981892297269</c:v>
                </c:pt>
                <c:pt idx="10">
                  <c:v>1.0100981892297269</c:v>
                </c:pt>
                <c:pt idx="11">
                  <c:v>1.0100981892297269</c:v>
                </c:pt>
                <c:pt idx="12">
                  <c:v>1.0100981892297269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6E-4496-8586-E5530F9E7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001152"/>
        <c:axId val="362003072"/>
      </c:lineChart>
      <c:catAx>
        <c:axId val="36200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2003072"/>
        <c:crosses val="autoZero"/>
        <c:auto val="1"/>
        <c:lblAlgn val="ctr"/>
        <c:lblOffset val="100"/>
        <c:noMultiLvlLbl val="1"/>
      </c:catAx>
      <c:valAx>
        <c:axId val="362003072"/>
        <c:scaling>
          <c:orientation val="minMax"/>
          <c:max val="1.4"/>
          <c:min val="0.70000000000000007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001152"/>
        <c:crosses val="autoZero"/>
        <c:crossBetween val="midCat"/>
        <c:majorUnit val="5.000000000000001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NH3 stap 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'NH3 stap 2'!$C$11:$C$23</c:f>
              <c:numCache>
                <c:formatCode>General</c:formatCode>
                <c:ptCount val="13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579</c:v>
                </c:pt>
                <c:pt idx="6">
                  <c:v>591</c:v>
                </c:pt>
                <c:pt idx="7">
                  <c:v>644</c:v>
                </c:pt>
                <c:pt idx="8">
                  <c:v>689</c:v>
                </c:pt>
                <c:pt idx="9">
                  <c:v>717</c:v>
                </c:pt>
                <c:pt idx="10">
                  <c:v>744</c:v>
                </c:pt>
                <c:pt idx="11">
                  <c:v>904</c:v>
                </c:pt>
                <c:pt idx="12">
                  <c:v>928</c:v>
                </c:pt>
              </c:numCache>
            </c:numRef>
          </c:cat>
          <c:val>
            <c:numRef>
              <c:f>'NH3 stap 2'!$H$11:$H$23</c:f>
              <c:numCache>
                <c:formatCode>0.000</c:formatCode>
                <c:ptCount val="13"/>
                <c:pt idx="0">
                  <c:v>0.80083238417668279</c:v>
                </c:pt>
                <c:pt idx="1">
                  <c:v>1.0716382717734996</c:v>
                </c:pt>
                <c:pt idx="2">
                  <c:v>0.9760597232099173</c:v>
                </c:pt>
                <c:pt idx="3">
                  <c:v>0.97316340355647524</c:v>
                </c:pt>
                <c:pt idx="4">
                  <c:v>0.95578548563582388</c:v>
                </c:pt>
                <c:pt idx="5">
                  <c:v>1.0586048333330111</c:v>
                </c:pt>
                <c:pt idx="6">
                  <c:v>1.0730864316002207</c:v>
                </c:pt>
                <c:pt idx="7">
                  <c:v>0.98474868217024281</c:v>
                </c:pt>
                <c:pt idx="8">
                  <c:v>0.62705320497016936</c:v>
                </c:pt>
                <c:pt idx="9">
                  <c:v>1.028193476971871</c:v>
                </c:pt>
                <c:pt idx="10">
                  <c:v>0.97750788303663816</c:v>
                </c:pt>
                <c:pt idx="11">
                  <c:v>0.74290599110784494</c:v>
                </c:pt>
                <c:pt idx="12">
                  <c:v>1.1802502587775705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3E-40AC-ABEF-2C0E23E369A6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'NH3 stap 2'!$C$11:$C$23</c:f>
              <c:numCache>
                <c:formatCode>General</c:formatCode>
                <c:ptCount val="13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579</c:v>
                </c:pt>
                <c:pt idx="6">
                  <c:v>591</c:v>
                </c:pt>
                <c:pt idx="7">
                  <c:v>644</c:v>
                </c:pt>
                <c:pt idx="8">
                  <c:v>689</c:v>
                </c:pt>
                <c:pt idx="9">
                  <c:v>717</c:v>
                </c:pt>
                <c:pt idx="10">
                  <c:v>744</c:v>
                </c:pt>
                <c:pt idx="11">
                  <c:v>904</c:v>
                </c:pt>
                <c:pt idx="12">
                  <c:v>928</c:v>
                </c:pt>
              </c:numCache>
            </c:numRef>
          </c:cat>
          <c:val>
            <c:numRef>
              <c:f>'NH3 stap 2'!$I$11:$I$23</c:f>
              <c:numCache>
                <c:formatCode>0.00</c:formatCode>
                <c:ptCount val="13"/>
                <c:pt idx="0">
                  <c:v>0.966501868353559</c:v>
                </c:pt>
                <c:pt idx="1">
                  <c:v>0.966501868353559</c:v>
                </c:pt>
                <c:pt idx="2">
                  <c:v>0.966501868353559</c:v>
                </c:pt>
                <c:pt idx="3">
                  <c:v>0.966501868353559</c:v>
                </c:pt>
                <c:pt idx="4">
                  <c:v>0.966501868353559</c:v>
                </c:pt>
                <c:pt idx="5">
                  <c:v>0.966501868353559</c:v>
                </c:pt>
                <c:pt idx="6">
                  <c:v>0.966501868353559</c:v>
                </c:pt>
                <c:pt idx="7">
                  <c:v>0.966501868353559</c:v>
                </c:pt>
                <c:pt idx="8">
                  <c:v>0.966501868353559</c:v>
                </c:pt>
                <c:pt idx="9">
                  <c:v>0.966501868353559</c:v>
                </c:pt>
                <c:pt idx="10">
                  <c:v>0.966501868353559</c:v>
                </c:pt>
                <c:pt idx="11">
                  <c:v>0.966501868353559</c:v>
                </c:pt>
                <c:pt idx="12">
                  <c:v>0.966501868353559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3E-40AC-ABEF-2C0E23E36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001152"/>
        <c:axId val="362003072"/>
      </c:lineChart>
      <c:catAx>
        <c:axId val="36200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2003072"/>
        <c:crosses val="autoZero"/>
        <c:auto val="1"/>
        <c:lblAlgn val="ctr"/>
        <c:lblOffset val="100"/>
        <c:noMultiLvlLbl val="1"/>
      </c:catAx>
      <c:valAx>
        <c:axId val="362003072"/>
        <c:scaling>
          <c:orientation val="minMax"/>
          <c:max val="1.2"/>
          <c:min val="0.6000000000000000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001152"/>
        <c:crosses val="autoZero"/>
        <c:crossBetween val="midCat"/>
        <c:majorUnit val="5.000000000000001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NH3 stap 3</a:t>
            </a:r>
          </a:p>
        </c:rich>
      </c:tx>
      <c:layout>
        <c:manualLayout>
          <c:xMode val="edge"/>
          <c:yMode val="edge"/>
          <c:x val="0.43459944444444443"/>
          <c:y val="2.469444444444444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'NH3 stap 3'!$C$11:$C$23</c:f>
              <c:numCache>
                <c:formatCode>@</c:formatCode>
                <c:ptCount val="13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579</c:v>
                </c:pt>
                <c:pt idx="6">
                  <c:v>591</c:v>
                </c:pt>
                <c:pt idx="7">
                  <c:v>644</c:v>
                </c:pt>
                <c:pt idx="8">
                  <c:v>689</c:v>
                </c:pt>
                <c:pt idx="9">
                  <c:v>717</c:v>
                </c:pt>
                <c:pt idx="10">
                  <c:v>744</c:v>
                </c:pt>
                <c:pt idx="11">
                  <c:v>904</c:v>
                </c:pt>
                <c:pt idx="12">
                  <c:v>928</c:v>
                </c:pt>
              </c:numCache>
            </c:numRef>
          </c:cat>
          <c:val>
            <c:numRef>
              <c:f>'NH3 stap 3'!$H$11:$H$23</c:f>
              <c:numCache>
                <c:formatCode>0.000</c:formatCode>
                <c:ptCount val="13"/>
                <c:pt idx="0">
                  <c:v>1.0005135920699999</c:v>
                </c:pt>
                <c:pt idx="1">
                  <c:v>1.116917402355641</c:v>
                </c:pt>
                <c:pt idx="2">
                  <c:v>0.97608868640645141</c:v>
                </c:pt>
                <c:pt idx="3">
                  <c:v>1.0173660686674211</c:v>
                </c:pt>
                <c:pt idx="4">
                  <c:v>1.0440749630715775</c:v>
                </c:pt>
                <c:pt idx="5">
                  <c:v>1.0877804266420157</c:v>
                </c:pt>
                <c:pt idx="6">
                  <c:v>1.0440749630715775</c:v>
                </c:pt>
                <c:pt idx="7">
                  <c:v>0.8109791573625742</c:v>
                </c:pt>
                <c:pt idx="8">
                  <c:v>0.97851676771592044</c:v>
                </c:pt>
                <c:pt idx="9">
                  <c:v>1.0367907191431711</c:v>
                </c:pt>
                <c:pt idx="10">
                  <c:v>0.9663763611685765</c:v>
                </c:pt>
                <c:pt idx="11">
                  <c:v>0.94937979200229494</c:v>
                </c:pt>
                <c:pt idx="12">
                  <c:v>1.0392188004526401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DE-48F2-A3AC-821BD0ECABEE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'NH3 stap 3'!$C$11:$C$23</c:f>
              <c:numCache>
                <c:formatCode>@</c:formatCode>
                <c:ptCount val="13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579</c:v>
                </c:pt>
                <c:pt idx="6">
                  <c:v>591</c:v>
                </c:pt>
                <c:pt idx="7">
                  <c:v>644</c:v>
                </c:pt>
                <c:pt idx="8">
                  <c:v>689</c:v>
                </c:pt>
                <c:pt idx="9">
                  <c:v>717</c:v>
                </c:pt>
                <c:pt idx="10">
                  <c:v>744</c:v>
                </c:pt>
                <c:pt idx="11">
                  <c:v>904</c:v>
                </c:pt>
                <c:pt idx="12">
                  <c:v>928</c:v>
                </c:pt>
              </c:numCache>
            </c:numRef>
          </c:cat>
          <c:val>
            <c:numRef>
              <c:f>'NH3 stap 3'!$I$11:$I$23</c:f>
              <c:numCache>
                <c:formatCode>0.00</c:formatCode>
                <c:ptCount val="13"/>
                <c:pt idx="0">
                  <c:v>1.0173660686674211</c:v>
                </c:pt>
                <c:pt idx="1">
                  <c:v>1.0173660686674211</c:v>
                </c:pt>
                <c:pt idx="2">
                  <c:v>1.0173660686674211</c:v>
                </c:pt>
                <c:pt idx="3">
                  <c:v>1.0173660686674211</c:v>
                </c:pt>
                <c:pt idx="4">
                  <c:v>1.0173660686674211</c:v>
                </c:pt>
                <c:pt idx="5">
                  <c:v>1.0173660686674211</c:v>
                </c:pt>
                <c:pt idx="6">
                  <c:v>1.0173660686674211</c:v>
                </c:pt>
                <c:pt idx="7">
                  <c:v>1.0173660686674211</c:v>
                </c:pt>
                <c:pt idx="8">
                  <c:v>1.0173660686674211</c:v>
                </c:pt>
                <c:pt idx="9">
                  <c:v>1.0173660686674211</c:v>
                </c:pt>
                <c:pt idx="10">
                  <c:v>1.0173660686674211</c:v>
                </c:pt>
                <c:pt idx="11">
                  <c:v>1.0173660686674211</c:v>
                </c:pt>
                <c:pt idx="12">
                  <c:v>1.0173660686674211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DE-48F2-A3AC-821BD0ECA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60512"/>
        <c:axId val="122562432"/>
      </c:lineChart>
      <c:catAx>
        <c:axId val="122560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@" sourceLinked="1"/>
        <c:majorTickMark val="out"/>
        <c:minorTickMark val="none"/>
        <c:tickLblPos val="nextTo"/>
        <c:crossAx val="122562432"/>
        <c:crosses val="autoZero"/>
        <c:auto val="1"/>
        <c:lblAlgn val="ctr"/>
        <c:lblOffset val="100"/>
        <c:noMultiLvlLbl val="1"/>
      </c:catAx>
      <c:valAx>
        <c:axId val="122562432"/>
        <c:scaling>
          <c:orientation val="minMax"/>
          <c:max val="1.1500000000000001"/>
          <c:min val="0.8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122560512"/>
        <c:crosses val="autoZero"/>
        <c:crossBetween val="midCat"/>
        <c:majorUnit val="2.0000000000000004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571499</xdr:colOff>
      <xdr:row>9</xdr:row>
      <xdr:rowOff>154782</xdr:rowOff>
    </xdr:from>
    <xdr:to>
      <xdr:col>18</xdr:col>
      <xdr:colOff>0</xdr:colOff>
      <xdr:row>27</xdr:row>
      <xdr:rowOff>111469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371160-0112-419B-8EE9-B60F8AE5AF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559593</xdr:colOff>
      <xdr:row>9</xdr:row>
      <xdr:rowOff>166687</xdr:rowOff>
    </xdr:from>
    <xdr:to>
      <xdr:col>17</xdr:col>
      <xdr:colOff>595313</xdr:colOff>
      <xdr:row>27</xdr:row>
      <xdr:rowOff>123374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535778</xdr:colOff>
      <xdr:row>9</xdr:row>
      <xdr:rowOff>130968</xdr:rowOff>
    </xdr:from>
    <xdr:to>
      <xdr:col>18</xdr:col>
      <xdr:colOff>68153</xdr:colOff>
      <xdr:row>27</xdr:row>
      <xdr:rowOff>87655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7BEB3-63DA-4F36-A7AA-187D3C4ACE4C}">
  <dimension ref="A1:I33"/>
  <sheetViews>
    <sheetView tabSelected="1" zoomScale="90" zoomScaleNormal="90" workbookViewId="0">
      <selection activeCell="W12" sqref="W12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10.28515625" style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13</v>
      </c>
      <c r="E1" s="3"/>
      <c r="F1" s="4"/>
    </row>
    <row r="2" spans="1:9" ht="18" x14ac:dyDescent="0.25">
      <c r="C2" s="5" t="s">
        <v>3</v>
      </c>
      <c r="D2" s="10">
        <v>16.295445507680736</v>
      </c>
      <c r="E2" s="1" t="s">
        <v>4</v>
      </c>
    </row>
    <row r="3" spans="1:9" ht="18" x14ac:dyDescent="0.25">
      <c r="C3" s="5" t="s">
        <v>10</v>
      </c>
      <c r="D3" s="15" t="s">
        <v>16</v>
      </c>
      <c r="E3" s="1" t="s">
        <v>4</v>
      </c>
      <c r="F3" s="6"/>
    </row>
    <row r="4" spans="1:9" ht="18" x14ac:dyDescent="0.25">
      <c r="C4" s="5" t="s">
        <v>11</v>
      </c>
      <c r="D4" s="9">
        <v>0.91</v>
      </c>
      <c r="E4" s="1" t="s">
        <v>4</v>
      </c>
      <c r="F4" s="6"/>
    </row>
    <row r="5" spans="1:9" x14ac:dyDescent="0.25">
      <c r="C5" s="5" t="s">
        <v>12</v>
      </c>
      <c r="D5" s="19">
        <v>5.5</v>
      </c>
      <c r="E5" s="1" t="s">
        <v>2</v>
      </c>
      <c r="F5" s="6"/>
    </row>
    <row r="6" spans="1:9" x14ac:dyDescent="0.25">
      <c r="C6" s="5" t="s">
        <v>6</v>
      </c>
      <c r="D6" s="18">
        <v>13</v>
      </c>
      <c r="E6" s="6"/>
      <c r="F6" s="6"/>
    </row>
    <row r="7" spans="1:9" x14ac:dyDescent="0.25">
      <c r="C7" s="6"/>
      <c r="D7" s="6"/>
      <c r="E7" s="6"/>
      <c r="F7" s="6"/>
    </row>
    <row r="8" spans="1:9" x14ac:dyDescent="0.25">
      <c r="C8" s="6"/>
      <c r="D8" s="6"/>
      <c r="E8" s="6"/>
      <c r="F8" s="6"/>
    </row>
    <row r="9" spans="1:9" ht="31.5" x14ac:dyDescent="0.25">
      <c r="C9" s="6" t="s">
        <v>0</v>
      </c>
      <c r="D9" s="6" t="s">
        <v>9</v>
      </c>
      <c r="E9" s="7" t="s">
        <v>7</v>
      </c>
      <c r="F9" s="7" t="s">
        <v>8</v>
      </c>
    </row>
    <row r="10" spans="1:9" x14ac:dyDescent="0.25">
      <c r="A10" s="8"/>
      <c r="D10" s="6"/>
      <c r="E10" s="9"/>
      <c r="F10" s="6"/>
    </row>
    <row r="11" spans="1:9" x14ac:dyDescent="0.25">
      <c r="C11" s="15">
        <v>223</v>
      </c>
      <c r="D11" s="15">
        <v>15.2</v>
      </c>
      <c r="E11" s="22">
        <v>-1.39</v>
      </c>
      <c r="F11" s="12">
        <f t="shared" ref="F11:F23" si="0">((D11-$D$2)/$D$2)*100</f>
        <v>-6.722402938688643</v>
      </c>
      <c r="H11" s="13">
        <f>(100+F11)/100</f>
        <v>0.93277597061311357</v>
      </c>
      <c r="I11" s="1">
        <f>1+($D$3-$D$2)/$D$2</f>
        <v>1.0100981892297269</v>
      </c>
    </row>
    <row r="12" spans="1:9" x14ac:dyDescent="0.25">
      <c r="C12" s="15">
        <v>225</v>
      </c>
      <c r="D12" s="15">
        <v>17</v>
      </c>
      <c r="E12" s="22">
        <v>0.6</v>
      </c>
      <c r="F12" s="12">
        <f t="shared" si="0"/>
        <v>4.3236282922561271</v>
      </c>
      <c r="H12" s="13">
        <f t="shared" ref="H12:H23" si="1">(100+F12)/100</f>
        <v>1.0432362829225612</v>
      </c>
      <c r="I12" s="1">
        <f t="shared" ref="I12:I23" si="2">1+($D$3-$D$2)/$D$2</f>
        <v>1.0100981892297269</v>
      </c>
    </row>
    <row r="13" spans="1:9" x14ac:dyDescent="0.25">
      <c r="C13" s="15">
        <v>295</v>
      </c>
      <c r="D13" s="15">
        <v>15.7</v>
      </c>
      <c r="E13" s="22">
        <v>-0.84</v>
      </c>
      <c r="F13" s="12">
        <f t="shared" si="0"/>
        <v>-3.654060930092875</v>
      </c>
      <c r="H13" s="13">
        <f t="shared" si="1"/>
        <v>0.96345939069907127</v>
      </c>
      <c r="I13" s="1">
        <f t="shared" si="2"/>
        <v>1.0100981892297269</v>
      </c>
    </row>
    <row r="14" spans="1:9" x14ac:dyDescent="0.25">
      <c r="C14" s="15">
        <v>339</v>
      </c>
      <c r="D14" s="15">
        <v>16.2</v>
      </c>
      <c r="E14" s="22">
        <v>-0.28999999999999998</v>
      </c>
      <c r="F14" s="12">
        <f t="shared" si="0"/>
        <v>-0.5857189214971068</v>
      </c>
      <c r="H14" s="13">
        <f t="shared" si="1"/>
        <v>0.99414281078502897</v>
      </c>
      <c r="I14" s="1">
        <f t="shared" si="2"/>
        <v>1.0100981892297269</v>
      </c>
    </row>
    <row r="15" spans="1:9" x14ac:dyDescent="0.25">
      <c r="C15" s="15">
        <v>446</v>
      </c>
      <c r="D15" s="15">
        <v>16.899999999999999</v>
      </c>
      <c r="E15" s="22">
        <v>0.48</v>
      </c>
      <c r="F15" s="12">
        <f t="shared" si="0"/>
        <v>3.7099598905369646</v>
      </c>
      <c r="H15" s="13">
        <f t="shared" si="1"/>
        <v>1.0370995989053697</v>
      </c>
      <c r="I15" s="1">
        <f t="shared" si="2"/>
        <v>1.0100981892297269</v>
      </c>
    </row>
    <row r="16" spans="1:9" x14ac:dyDescent="0.25">
      <c r="C16" s="15">
        <v>579</v>
      </c>
      <c r="D16" s="15">
        <v>17</v>
      </c>
      <c r="E16" s="22">
        <v>0.6</v>
      </c>
      <c r="F16" s="12">
        <f t="shared" si="0"/>
        <v>4.3236282922561271</v>
      </c>
      <c r="H16" s="13">
        <f t="shared" si="1"/>
        <v>1.0432362829225612</v>
      </c>
      <c r="I16" s="1">
        <f t="shared" si="2"/>
        <v>1.0100981892297269</v>
      </c>
    </row>
    <row r="17" spans="1:9" x14ac:dyDescent="0.25">
      <c r="C17" s="15">
        <v>591</v>
      </c>
      <c r="D17" s="15">
        <v>17.100000000000001</v>
      </c>
      <c r="E17" s="22">
        <v>0.71</v>
      </c>
      <c r="F17" s="12">
        <f t="shared" si="0"/>
        <v>4.9372966939752896</v>
      </c>
      <c r="H17" s="13">
        <f t="shared" si="1"/>
        <v>1.0493729669397529</v>
      </c>
      <c r="I17" s="1">
        <f t="shared" si="2"/>
        <v>1.0100981892297269</v>
      </c>
    </row>
    <row r="18" spans="1:9" x14ac:dyDescent="0.25">
      <c r="C18" s="15">
        <v>644</v>
      </c>
      <c r="D18" s="15">
        <v>16.100000000000001</v>
      </c>
      <c r="E18" s="22">
        <v>-0.4</v>
      </c>
      <c r="F18" s="12">
        <f t="shared" si="0"/>
        <v>-1.1993873232162473</v>
      </c>
      <c r="H18" s="13">
        <f t="shared" si="1"/>
        <v>0.98800612676783761</v>
      </c>
      <c r="I18" s="1">
        <f t="shared" si="2"/>
        <v>1.0100981892297269</v>
      </c>
    </row>
    <row r="19" spans="1:9" x14ac:dyDescent="0.25">
      <c r="C19" s="15">
        <v>689</v>
      </c>
      <c r="D19" s="15">
        <v>12.2</v>
      </c>
      <c r="E19" s="23">
        <v>-4.6900000000000004</v>
      </c>
      <c r="F19" s="12">
        <f t="shared" si="0"/>
        <v>-25.132454990263252</v>
      </c>
      <c r="H19" s="13">
        <f t="shared" si="1"/>
        <v>0.74867545009736747</v>
      </c>
      <c r="I19" s="1">
        <f t="shared" si="2"/>
        <v>1.0100981892297269</v>
      </c>
    </row>
    <row r="20" spans="1:9" x14ac:dyDescent="0.25">
      <c r="C20" s="15">
        <v>717</v>
      </c>
      <c r="D20" s="15">
        <v>17.100000000000001</v>
      </c>
      <c r="E20" s="22">
        <v>0.71</v>
      </c>
      <c r="F20" s="12">
        <f t="shared" si="0"/>
        <v>4.9372966939752896</v>
      </c>
      <c r="H20" s="13">
        <f t="shared" si="1"/>
        <v>1.0493729669397529</v>
      </c>
      <c r="I20" s="1">
        <f t="shared" si="2"/>
        <v>1.0100981892297269</v>
      </c>
    </row>
    <row r="21" spans="1:9" x14ac:dyDescent="0.25">
      <c r="C21" s="15">
        <v>744</v>
      </c>
      <c r="D21" s="15">
        <v>16.5</v>
      </c>
      <c r="E21" s="22">
        <v>0.04</v>
      </c>
      <c r="F21" s="12">
        <f t="shared" si="0"/>
        <v>1.2552862836603587</v>
      </c>
      <c r="H21" s="13">
        <f t="shared" si="1"/>
        <v>1.0125528628366036</v>
      </c>
      <c r="I21" s="1">
        <f t="shared" si="2"/>
        <v>1.0100981892297269</v>
      </c>
    </row>
    <row r="22" spans="1:9" x14ac:dyDescent="0.25">
      <c r="A22" s="12"/>
      <c r="C22" s="15">
        <v>904</v>
      </c>
      <c r="D22" s="15">
        <v>16.3</v>
      </c>
      <c r="E22" s="22">
        <v>-0.18</v>
      </c>
      <c r="F22" s="12">
        <f t="shared" si="0"/>
        <v>2.794948022205563E-2</v>
      </c>
      <c r="H22" s="13">
        <f t="shared" si="1"/>
        <v>1.0002794948022207</v>
      </c>
      <c r="I22" s="1">
        <f t="shared" si="2"/>
        <v>1.0100981892297269</v>
      </c>
    </row>
    <row r="23" spans="1:9" x14ac:dyDescent="0.25">
      <c r="A23" s="10"/>
      <c r="C23" s="15">
        <v>928</v>
      </c>
      <c r="D23" s="15">
        <v>21.5</v>
      </c>
      <c r="E23" s="23">
        <v>5.55</v>
      </c>
      <c r="F23" s="12">
        <f t="shared" si="0"/>
        <v>31.938706369618043</v>
      </c>
      <c r="H23" s="13">
        <f t="shared" si="1"/>
        <v>1.3193870636961804</v>
      </c>
      <c r="I23" s="1">
        <f t="shared" si="2"/>
        <v>1.0100981892297269</v>
      </c>
    </row>
    <row r="24" spans="1:9" x14ac:dyDescent="0.25">
      <c r="A24" s="10"/>
      <c r="C24" s="15"/>
      <c r="D24" s="15"/>
      <c r="E24" s="11"/>
      <c r="F24" s="12"/>
      <c r="H24" s="13"/>
    </row>
    <row r="25" spans="1:9" x14ac:dyDescent="0.25">
      <c r="C25" s="15"/>
      <c r="D25" s="15"/>
      <c r="E25" s="17"/>
      <c r="F25" s="12"/>
      <c r="H25" s="13"/>
    </row>
    <row r="26" spans="1:9" x14ac:dyDescent="0.25">
      <c r="C26" s="15"/>
      <c r="D26" s="15"/>
      <c r="E26" s="11"/>
      <c r="F26" s="12"/>
      <c r="H26" s="13"/>
    </row>
    <row r="27" spans="1:9" x14ac:dyDescent="0.25">
      <c r="C27" s="10"/>
      <c r="E27" s="10"/>
      <c r="F27" s="10"/>
    </row>
    <row r="28" spans="1:9" x14ac:dyDescent="0.25">
      <c r="E28" s="10"/>
      <c r="F28" s="10"/>
    </row>
    <row r="29" spans="1:9" x14ac:dyDescent="0.25">
      <c r="E29" s="10"/>
      <c r="F29" s="10"/>
    </row>
    <row r="30" spans="1:9" x14ac:dyDescent="0.25">
      <c r="E30" s="10"/>
      <c r="F30" s="10"/>
    </row>
    <row r="31" spans="1:9" x14ac:dyDescent="0.25">
      <c r="E31" s="10"/>
      <c r="F31" s="10"/>
    </row>
    <row r="32" spans="1:9" x14ac:dyDescent="0.25">
      <c r="E32" s="10"/>
      <c r="F32" s="10"/>
    </row>
    <row r="33" spans="3:8" x14ac:dyDescent="0.25">
      <c r="C33" s="10"/>
      <c r="F33" s="10"/>
      <c r="G33" s="10"/>
      <c r="H33" s="1" t="s">
        <v>1</v>
      </c>
    </row>
  </sheetData>
  <sheetProtection algorithmName="SHA-512" hashValue="ut1EPGAa7hvI7qLmF7xdoR6eAXVdmJ3C8WAQ8Gq/tSfbCjIBLuiZZpLWeANRRrCFvbXhf/JUKj4VwD8dSAhXWg==" saltValue="A/jyvXVzYNMQubybGQ675g==" spinCount="100000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zoomScale="90" zoomScaleNormal="90" workbookViewId="0">
      <selection activeCell="W12" sqref="W12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10.28515625" style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14</v>
      </c>
      <c r="E1" s="3"/>
      <c r="F1" s="4"/>
    </row>
    <row r="2" spans="1:9" ht="18" x14ac:dyDescent="0.25">
      <c r="C2" s="5" t="s">
        <v>3</v>
      </c>
      <c r="D2" s="10">
        <v>6.9053151561612545</v>
      </c>
      <c r="E2" s="1" t="s">
        <v>4</v>
      </c>
    </row>
    <row r="3" spans="1:9" ht="18" x14ac:dyDescent="0.25">
      <c r="C3" s="5" t="s">
        <v>10</v>
      </c>
      <c r="D3" s="15" t="s">
        <v>17</v>
      </c>
      <c r="E3" s="1" t="s">
        <v>4</v>
      </c>
      <c r="F3" s="6"/>
    </row>
    <row r="4" spans="1:9" ht="18" x14ac:dyDescent="0.25">
      <c r="C4" s="5" t="s">
        <v>11</v>
      </c>
      <c r="D4" s="15">
        <v>1.03</v>
      </c>
      <c r="E4" s="1" t="s">
        <v>4</v>
      </c>
      <c r="F4" s="6"/>
    </row>
    <row r="5" spans="1:9" x14ac:dyDescent="0.25">
      <c r="C5" s="5" t="s">
        <v>12</v>
      </c>
      <c r="D5" s="16" t="s">
        <v>18</v>
      </c>
      <c r="E5" s="1" t="s">
        <v>2</v>
      </c>
      <c r="F5" s="6"/>
    </row>
    <row r="6" spans="1:9" x14ac:dyDescent="0.25">
      <c r="C6" s="5" t="s">
        <v>6</v>
      </c>
      <c r="D6" s="18">
        <v>13</v>
      </c>
      <c r="E6" s="6"/>
      <c r="F6" s="6"/>
    </row>
    <row r="7" spans="1:9" x14ac:dyDescent="0.25">
      <c r="C7" s="6"/>
      <c r="D7" s="6"/>
      <c r="E7" s="6"/>
      <c r="F7" s="6"/>
    </row>
    <row r="8" spans="1:9" x14ac:dyDescent="0.25">
      <c r="C8" s="6"/>
      <c r="D8" s="6"/>
      <c r="E8" s="6"/>
      <c r="F8" s="6"/>
    </row>
    <row r="9" spans="1:9" ht="31.5" x14ac:dyDescent="0.25">
      <c r="C9" s="6" t="s">
        <v>0</v>
      </c>
      <c r="D9" s="6" t="s">
        <v>9</v>
      </c>
      <c r="E9" s="7" t="s">
        <v>7</v>
      </c>
      <c r="F9" s="7" t="s">
        <v>8</v>
      </c>
    </row>
    <row r="10" spans="1:9" x14ac:dyDescent="0.25">
      <c r="A10" s="8"/>
      <c r="D10" s="6"/>
      <c r="E10" s="9"/>
      <c r="F10" s="6"/>
    </row>
    <row r="11" spans="1:9" x14ac:dyDescent="0.25">
      <c r="C11" s="15">
        <v>223</v>
      </c>
      <c r="D11" s="15">
        <v>5.53</v>
      </c>
      <c r="E11" s="22">
        <v>-1.1100000000000001</v>
      </c>
      <c r="F11" s="12">
        <f t="shared" ref="F11:F23" si="0">((D11-$D$2)/$D$2)*100</f>
        <v>-19.91676158233172</v>
      </c>
      <c r="H11" s="13">
        <f>(100+F11)/100</f>
        <v>0.80083238417668279</v>
      </c>
      <c r="I11" s="1">
        <f>1+($D$3-$D$2)/$D$2</f>
        <v>0.966501868353559</v>
      </c>
    </row>
    <row r="12" spans="1:9" x14ac:dyDescent="0.25">
      <c r="C12" s="15">
        <v>225</v>
      </c>
      <c r="D12" s="15">
        <v>7.4</v>
      </c>
      <c r="E12" s="22">
        <v>0.7</v>
      </c>
      <c r="F12" s="12">
        <f t="shared" si="0"/>
        <v>7.1638271773499618</v>
      </c>
      <c r="H12" s="13">
        <f>(100+F12)/100</f>
        <v>1.0716382717734996</v>
      </c>
      <c r="I12" s="1">
        <f t="shared" ref="I12:I23" si="1">1+($D$3-$D$2)/$D$2</f>
        <v>0.966501868353559</v>
      </c>
    </row>
    <row r="13" spans="1:9" x14ac:dyDescent="0.25">
      <c r="C13" s="15">
        <v>295</v>
      </c>
      <c r="D13" s="15">
        <v>6.74</v>
      </c>
      <c r="E13" s="22">
        <v>0.06</v>
      </c>
      <c r="F13" s="12">
        <f t="shared" si="0"/>
        <v>-2.3940276790082797</v>
      </c>
      <c r="H13" s="13">
        <f t="shared" ref="H13:H23" si="2">(100+F13)/100</f>
        <v>0.9760597232099173</v>
      </c>
      <c r="I13" s="1">
        <f t="shared" si="1"/>
        <v>0.966501868353559</v>
      </c>
    </row>
    <row r="14" spans="1:9" x14ac:dyDescent="0.25">
      <c r="C14" s="15">
        <v>339</v>
      </c>
      <c r="D14" s="15">
        <v>6.72</v>
      </c>
      <c r="E14" s="22">
        <v>0.04</v>
      </c>
      <c r="F14" s="12">
        <f t="shared" si="0"/>
        <v>-2.6836596443524754</v>
      </c>
      <c r="H14" s="13">
        <f t="shared" si="2"/>
        <v>0.97316340355647524</v>
      </c>
      <c r="I14" s="1">
        <f t="shared" si="1"/>
        <v>0.966501868353559</v>
      </c>
    </row>
    <row r="15" spans="1:9" x14ac:dyDescent="0.25">
      <c r="C15" s="15">
        <v>446</v>
      </c>
      <c r="D15" s="15">
        <v>6.6</v>
      </c>
      <c r="E15" s="22">
        <v>-7.0000000000000007E-2</v>
      </c>
      <c r="F15" s="12">
        <f t="shared" si="0"/>
        <v>-4.4214514364176116</v>
      </c>
      <c r="H15" s="13">
        <f t="shared" si="2"/>
        <v>0.95578548563582388</v>
      </c>
      <c r="I15" s="1">
        <f t="shared" si="1"/>
        <v>0.966501868353559</v>
      </c>
    </row>
    <row r="16" spans="1:9" x14ac:dyDescent="0.25">
      <c r="C16" s="15">
        <v>579</v>
      </c>
      <c r="D16" s="15">
        <v>7.31</v>
      </c>
      <c r="E16" s="22">
        <v>0.62</v>
      </c>
      <c r="F16" s="12">
        <f t="shared" si="0"/>
        <v>5.8604833333010999</v>
      </c>
      <c r="H16" s="13">
        <f t="shared" si="2"/>
        <v>1.0586048333330111</v>
      </c>
      <c r="I16" s="1">
        <f t="shared" si="1"/>
        <v>0.966501868353559</v>
      </c>
    </row>
    <row r="17" spans="1:9" x14ac:dyDescent="0.25">
      <c r="C17" s="15">
        <v>591</v>
      </c>
      <c r="D17" s="15">
        <v>7.41</v>
      </c>
      <c r="E17" s="22">
        <v>0.71</v>
      </c>
      <c r="F17" s="12">
        <f t="shared" si="0"/>
        <v>7.3086431600220534</v>
      </c>
      <c r="H17" s="13">
        <f t="shared" si="2"/>
        <v>1.0730864316002207</v>
      </c>
      <c r="I17" s="1">
        <f t="shared" si="1"/>
        <v>0.966501868353559</v>
      </c>
    </row>
    <row r="18" spans="1:9" x14ac:dyDescent="0.25">
      <c r="C18" s="15">
        <v>644</v>
      </c>
      <c r="D18" s="15">
        <v>6.8</v>
      </c>
      <c r="E18" s="22">
        <v>0.12</v>
      </c>
      <c r="F18" s="12">
        <f t="shared" si="0"/>
        <v>-1.5251317829757183</v>
      </c>
      <c r="H18" s="13">
        <f t="shared" si="2"/>
        <v>0.98474868217024281</v>
      </c>
      <c r="I18" s="1">
        <f t="shared" si="1"/>
        <v>0.966501868353559</v>
      </c>
    </row>
    <row r="19" spans="1:9" x14ac:dyDescent="0.25">
      <c r="C19" s="15">
        <v>689</v>
      </c>
      <c r="D19" s="15">
        <v>4.33</v>
      </c>
      <c r="E19" s="24">
        <v>-2.27</v>
      </c>
      <c r="F19" s="12">
        <f t="shared" si="0"/>
        <v>-37.294679502983065</v>
      </c>
      <c r="H19" s="13">
        <f t="shared" si="2"/>
        <v>0.62705320497016936</v>
      </c>
      <c r="I19" s="1">
        <f t="shared" si="1"/>
        <v>0.966501868353559</v>
      </c>
    </row>
    <row r="20" spans="1:9" x14ac:dyDescent="0.25">
      <c r="C20" s="15">
        <v>717</v>
      </c>
      <c r="D20" s="15">
        <v>7.1</v>
      </c>
      <c r="E20" s="22">
        <v>0.41</v>
      </c>
      <c r="F20" s="12">
        <f t="shared" si="0"/>
        <v>2.8193476971871152</v>
      </c>
      <c r="H20" s="13">
        <f t="shared" si="2"/>
        <v>1.028193476971871</v>
      </c>
      <c r="I20" s="1">
        <f t="shared" si="1"/>
        <v>0.966501868353559</v>
      </c>
    </row>
    <row r="21" spans="1:9" x14ac:dyDescent="0.25">
      <c r="C21" s="15">
        <v>744</v>
      </c>
      <c r="D21" s="15">
        <v>6.75</v>
      </c>
      <c r="E21" s="22">
        <v>7.0000000000000007E-2</v>
      </c>
      <c r="F21" s="12">
        <f t="shared" si="0"/>
        <v>-2.2492116963361881</v>
      </c>
      <c r="H21" s="13">
        <f t="shared" si="2"/>
        <v>0.97750788303663816</v>
      </c>
      <c r="I21" s="1">
        <f t="shared" si="1"/>
        <v>0.966501868353559</v>
      </c>
    </row>
    <row r="22" spans="1:9" x14ac:dyDescent="0.25">
      <c r="A22" s="12"/>
      <c r="C22" s="15">
        <v>904</v>
      </c>
      <c r="D22" s="15">
        <v>5.13</v>
      </c>
      <c r="E22" s="22">
        <v>-1.49</v>
      </c>
      <c r="F22" s="12">
        <f t="shared" si="0"/>
        <v>-25.709400889215505</v>
      </c>
      <c r="H22" s="13">
        <f t="shared" si="2"/>
        <v>0.74290599110784494</v>
      </c>
      <c r="I22" s="1">
        <f t="shared" si="1"/>
        <v>0.966501868353559</v>
      </c>
    </row>
    <row r="23" spans="1:9" x14ac:dyDescent="0.25">
      <c r="A23" s="10"/>
      <c r="C23" s="15">
        <v>928</v>
      </c>
      <c r="D23" s="15">
        <v>8.15</v>
      </c>
      <c r="E23" s="22">
        <v>1.43</v>
      </c>
      <c r="F23" s="12">
        <f t="shared" si="0"/>
        <v>18.025025877757052</v>
      </c>
      <c r="H23" s="13">
        <f t="shared" si="2"/>
        <v>1.1802502587775705</v>
      </c>
      <c r="I23" s="1">
        <f t="shared" si="1"/>
        <v>0.966501868353559</v>
      </c>
    </row>
    <row r="24" spans="1:9" x14ac:dyDescent="0.25">
      <c r="A24" s="10"/>
      <c r="C24" s="15"/>
      <c r="D24" s="15"/>
      <c r="E24" s="11"/>
      <c r="F24" s="12"/>
      <c r="H24" s="13"/>
    </row>
    <row r="25" spans="1:9" x14ac:dyDescent="0.25">
      <c r="C25" s="15"/>
      <c r="D25" s="15"/>
      <c r="E25" s="11"/>
      <c r="F25" s="12"/>
      <c r="H25" s="13"/>
    </row>
    <row r="26" spans="1:9" x14ac:dyDescent="0.25">
      <c r="C26" s="15"/>
      <c r="D26" s="15"/>
      <c r="E26" s="11"/>
      <c r="F26" s="12"/>
      <c r="H26" s="13"/>
    </row>
    <row r="27" spans="1:9" x14ac:dyDescent="0.25">
      <c r="C27" s="10"/>
      <c r="E27" s="10"/>
      <c r="F27" s="10"/>
    </row>
    <row r="28" spans="1:9" x14ac:dyDescent="0.25">
      <c r="E28" s="10"/>
      <c r="F28" s="10"/>
    </row>
    <row r="29" spans="1:9" x14ac:dyDescent="0.25">
      <c r="E29" s="10"/>
      <c r="F29" s="10"/>
    </row>
    <row r="30" spans="1:9" x14ac:dyDescent="0.25">
      <c r="E30" s="10"/>
      <c r="F30" s="10"/>
    </row>
    <row r="31" spans="1:9" x14ac:dyDescent="0.25">
      <c r="E31" s="10"/>
      <c r="F31" s="10"/>
    </row>
    <row r="32" spans="1:9" x14ac:dyDescent="0.25">
      <c r="E32" s="10"/>
      <c r="F32" s="10"/>
    </row>
    <row r="33" spans="3:8" x14ac:dyDescent="0.25">
      <c r="C33" s="10"/>
      <c r="F33" s="10"/>
      <c r="G33" s="10"/>
      <c r="H33" s="1" t="s">
        <v>1</v>
      </c>
    </row>
  </sheetData>
  <sheetProtection algorithmName="SHA-512" hashValue="WlXAiOxsoCyPMPBQJ7qlJ5doIHkqsTqRNkCNp6xHfu1f3xwyv546YpCHAC5IFg7H092USLJ9RB9LJcGnFeOwHw==" saltValue="e967JTFECV24Ndg1/k6dLA==" spinCount="100000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"/>
  <sheetViews>
    <sheetView zoomScale="90" zoomScaleNormal="90" workbookViewId="0">
      <selection activeCell="W12" sqref="W12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8.7109375" style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15</v>
      </c>
      <c r="E1" s="3"/>
      <c r="F1" s="4"/>
    </row>
    <row r="2" spans="1:9" ht="18" x14ac:dyDescent="0.25">
      <c r="C2" s="5" t="s">
        <v>3</v>
      </c>
      <c r="D2" s="9">
        <v>4.1184782243506488</v>
      </c>
      <c r="E2" s="1" t="s">
        <v>4</v>
      </c>
    </row>
    <row r="3" spans="1:9" ht="18" x14ac:dyDescent="0.25">
      <c r="C3" s="5" t="s">
        <v>10</v>
      </c>
      <c r="D3" s="9" t="s">
        <v>19</v>
      </c>
      <c r="E3" s="1" t="s">
        <v>4</v>
      </c>
      <c r="F3" s="6"/>
    </row>
    <row r="4" spans="1:9" ht="18" x14ac:dyDescent="0.25">
      <c r="C4" s="5" t="s">
        <v>11</v>
      </c>
      <c r="D4" s="20" t="s">
        <v>20</v>
      </c>
      <c r="E4" s="1" t="s">
        <v>4</v>
      </c>
      <c r="F4" s="6"/>
    </row>
    <row r="5" spans="1:9" x14ac:dyDescent="0.25">
      <c r="C5" s="5" t="s">
        <v>12</v>
      </c>
      <c r="D5" s="21" t="s">
        <v>21</v>
      </c>
      <c r="E5" s="1" t="s">
        <v>2</v>
      </c>
      <c r="F5" s="6"/>
    </row>
    <row r="6" spans="1:9" x14ac:dyDescent="0.25">
      <c r="C6" s="5" t="s">
        <v>6</v>
      </c>
      <c r="D6" s="18">
        <v>13</v>
      </c>
      <c r="E6" s="6"/>
      <c r="F6" s="6"/>
    </row>
    <row r="7" spans="1:9" x14ac:dyDescent="0.25">
      <c r="C7" s="6"/>
      <c r="D7" s="6"/>
      <c r="E7" s="6"/>
      <c r="F7" s="6"/>
    </row>
    <row r="8" spans="1:9" x14ac:dyDescent="0.25">
      <c r="C8" s="6"/>
      <c r="D8" s="6"/>
      <c r="E8" s="6"/>
      <c r="F8" s="6"/>
    </row>
    <row r="9" spans="1:9" ht="31.5" x14ac:dyDescent="0.25">
      <c r="C9" s="6" t="s">
        <v>0</v>
      </c>
      <c r="D9" s="6" t="s">
        <v>9</v>
      </c>
      <c r="E9" s="7" t="s">
        <v>7</v>
      </c>
      <c r="F9" s="7" t="s">
        <v>8</v>
      </c>
    </row>
    <row r="10" spans="1:9" x14ac:dyDescent="0.25">
      <c r="A10" s="8"/>
      <c r="D10" s="6"/>
      <c r="E10" s="9"/>
      <c r="F10" s="6"/>
    </row>
    <row r="11" spans="1:9" x14ac:dyDescent="0.25">
      <c r="A11" s="10"/>
      <c r="B11" s="10"/>
      <c r="C11" s="11">
        <v>223</v>
      </c>
      <c r="D11" s="11">
        <v>4.33</v>
      </c>
      <c r="E11" s="22">
        <v>0.54</v>
      </c>
      <c r="F11" s="12">
        <f>((D11-$D$2)/$D$2)</f>
        <v>5.135920699998394E-2</v>
      </c>
      <c r="H11" s="13">
        <f>(100+F11)/100</f>
        <v>1.0005135920699999</v>
      </c>
      <c r="I11" s="1">
        <f>1+($D$3-$D$2)/$D$2</f>
        <v>1.0173660686674211</v>
      </c>
    </row>
    <row r="12" spans="1:9" x14ac:dyDescent="0.25">
      <c r="A12" s="10"/>
      <c r="B12" s="10"/>
      <c r="C12" s="11">
        <v>225</v>
      </c>
      <c r="D12" s="11">
        <v>4.5999999999999996</v>
      </c>
      <c r="E12" s="22">
        <v>1.59</v>
      </c>
      <c r="F12" s="12">
        <f t="shared" ref="F12:F23" si="0">((D12-$D$2)/$D$2)*100</f>
        <v>11.691740235564103</v>
      </c>
      <c r="H12" s="13">
        <f t="shared" ref="H12:H23" si="1">(100+F12)/100</f>
        <v>1.116917402355641</v>
      </c>
      <c r="I12" s="1">
        <f t="shared" ref="I12:I23" si="2">1+($D$3-$D$2)/$D$2</f>
        <v>1.0173660686674211</v>
      </c>
    </row>
    <row r="13" spans="1:9" x14ac:dyDescent="0.25">
      <c r="A13" s="10"/>
      <c r="B13" s="10"/>
      <c r="C13" s="11">
        <v>295</v>
      </c>
      <c r="D13" s="11">
        <v>4.0199999999999996</v>
      </c>
      <c r="E13" s="22">
        <v>-0.66</v>
      </c>
      <c r="F13" s="12">
        <f t="shared" si="0"/>
        <v>-2.3911313593548518</v>
      </c>
      <c r="H13" s="13">
        <f t="shared" si="1"/>
        <v>0.97608868640645141</v>
      </c>
      <c r="I13" s="1">
        <f t="shared" si="2"/>
        <v>1.0173660686674211</v>
      </c>
    </row>
    <row r="14" spans="1:9" x14ac:dyDescent="0.25">
      <c r="A14" s="10"/>
      <c r="B14" s="10"/>
      <c r="C14" s="11">
        <v>339</v>
      </c>
      <c r="D14" s="11">
        <v>4.1900000000000004</v>
      </c>
      <c r="E14" s="22">
        <v>0</v>
      </c>
      <c r="F14" s="12">
        <f t="shared" si="0"/>
        <v>1.7366068667421026</v>
      </c>
      <c r="H14" s="13">
        <f t="shared" si="1"/>
        <v>1.0173660686674211</v>
      </c>
      <c r="I14" s="1">
        <f t="shared" si="2"/>
        <v>1.0173660686674211</v>
      </c>
    </row>
    <row r="15" spans="1:9" x14ac:dyDescent="0.25">
      <c r="A15" s="10"/>
      <c r="B15" s="10"/>
      <c r="C15" s="11">
        <v>446</v>
      </c>
      <c r="D15" s="11">
        <v>4.3</v>
      </c>
      <c r="E15" s="22">
        <v>0.43</v>
      </c>
      <c r="F15" s="12">
        <f t="shared" si="0"/>
        <v>4.4074963071577526</v>
      </c>
      <c r="H15" s="13">
        <f t="shared" si="1"/>
        <v>1.0440749630715775</v>
      </c>
      <c r="I15" s="1">
        <f t="shared" si="2"/>
        <v>1.0173660686674211</v>
      </c>
    </row>
    <row r="16" spans="1:9" x14ac:dyDescent="0.25">
      <c r="C16" s="11">
        <v>579</v>
      </c>
      <c r="D16" s="11">
        <v>4.4800000000000004</v>
      </c>
      <c r="E16" s="22">
        <v>1.1299999999999999</v>
      </c>
      <c r="F16" s="12">
        <f t="shared" si="0"/>
        <v>8.7780426642015801</v>
      </c>
      <c r="H16" s="13">
        <f t="shared" si="1"/>
        <v>1.0877804266420157</v>
      </c>
      <c r="I16" s="1">
        <f t="shared" si="2"/>
        <v>1.0173660686674211</v>
      </c>
    </row>
    <row r="17" spans="1:9" x14ac:dyDescent="0.25">
      <c r="C17" s="11">
        <v>591</v>
      </c>
      <c r="D17" s="11">
        <v>4.3</v>
      </c>
      <c r="E17" s="22">
        <v>0.43</v>
      </c>
      <c r="F17" s="12">
        <f t="shared" si="0"/>
        <v>4.4074963071577526</v>
      </c>
      <c r="H17" s="13">
        <f t="shared" si="1"/>
        <v>1.0440749630715775</v>
      </c>
      <c r="I17" s="1">
        <f t="shared" si="2"/>
        <v>1.0173660686674211</v>
      </c>
    </row>
    <row r="18" spans="1:9" x14ac:dyDescent="0.25">
      <c r="C18" s="11">
        <v>644</v>
      </c>
      <c r="D18" s="11">
        <v>3.34</v>
      </c>
      <c r="E18" s="23">
        <v>-3.3</v>
      </c>
      <c r="F18" s="12">
        <f t="shared" si="0"/>
        <v>-18.902084263742584</v>
      </c>
      <c r="H18" s="13">
        <f t="shared" si="1"/>
        <v>0.8109791573625742</v>
      </c>
      <c r="I18" s="1">
        <f t="shared" si="2"/>
        <v>1.0173660686674211</v>
      </c>
    </row>
    <row r="19" spans="1:9" x14ac:dyDescent="0.25">
      <c r="C19" s="11">
        <v>689</v>
      </c>
      <c r="D19" s="11">
        <v>4.03</v>
      </c>
      <c r="E19" s="22">
        <v>-0.62</v>
      </c>
      <c r="F19" s="12">
        <f t="shared" si="0"/>
        <v>-2.148323228407957</v>
      </c>
      <c r="H19" s="13">
        <f t="shared" si="1"/>
        <v>0.97851676771592044</v>
      </c>
      <c r="I19" s="1">
        <f t="shared" si="2"/>
        <v>1.0173660686674211</v>
      </c>
    </row>
    <row r="20" spans="1:9" x14ac:dyDescent="0.25">
      <c r="C20" s="11">
        <v>717</v>
      </c>
      <c r="D20" s="11">
        <v>4.2699999999999996</v>
      </c>
      <c r="E20" s="22">
        <v>0.31</v>
      </c>
      <c r="F20" s="12">
        <f t="shared" si="0"/>
        <v>3.6790719143171104</v>
      </c>
      <c r="H20" s="13">
        <f t="shared" si="1"/>
        <v>1.0367907191431711</v>
      </c>
      <c r="I20" s="1">
        <f t="shared" si="2"/>
        <v>1.0173660686674211</v>
      </c>
    </row>
    <row r="21" spans="1:9" x14ac:dyDescent="0.25">
      <c r="A21" s="12"/>
      <c r="B21" s="14"/>
      <c r="C21" s="11">
        <v>744</v>
      </c>
      <c r="D21" s="11">
        <v>3.98</v>
      </c>
      <c r="E21" s="22">
        <v>-0.82</v>
      </c>
      <c r="F21" s="12">
        <f t="shared" si="0"/>
        <v>-3.3623638831423559</v>
      </c>
      <c r="H21" s="13">
        <f t="shared" si="1"/>
        <v>0.9663763611685765</v>
      </c>
      <c r="I21" s="1">
        <f t="shared" si="2"/>
        <v>1.0173660686674211</v>
      </c>
    </row>
    <row r="22" spans="1:9" x14ac:dyDescent="0.25">
      <c r="A22" s="12"/>
      <c r="C22" s="11">
        <v>904</v>
      </c>
      <c r="D22" s="11">
        <v>3.91</v>
      </c>
      <c r="E22" s="22">
        <v>-1.0900000000000001</v>
      </c>
      <c r="F22" s="12">
        <f t="shared" si="0"/>
        <v>-5.0620207997705018</v>
      </c>
      <c r="H22" s="13">
        <f t="shared" si="1"/>
        <v>0.94937979200229494</v>
      </c>
      <c r="I22" s="1">
        <f t="shared" si="2"/>
        <v>1.0173660686674211</v>
      </c>
    </row>
    <row r="23" spans="1:9" x14ac:dyDescent="0.25">
      <c r="A23" s="10"/>
      <c r="C23" s="11">
        <v>928</v>
      </c>
      <c r="D23" s="11">
        <v>4.28</v>
      </c>
      <c r="E23" s="22">
        <v>0.35</v>
      </c>
      <c r="F23" s="12">
        <f t="shared" si="0"/>
        <v>3.9218800452640057</v>
      </c>
      <c r="H23" s="13">
        <f t="shared" si="1"/>
        <v>1.0392188004526401</v>
      </c>
      <c r="I23" s="1">
        <f t="shared" si="2"/>
        <v>1.0173660686674211</v>
      </c>
    </row>
    <row r="24" spans="1:9" x14ac:dyDescent="0.25">
      <c r="A24" s="10"/>
      <c r="C24" s="11"/>
      <c r="D24" s="11"/>
      <c r="E24" s="17"/>
      <c r="F24" s="12"/>
      <c r="H24" s="13"/>
    </row>
    <row r="25" spans="1:9" x14ac:dyDescent="0.25">
      <c r="C25" s="11"/>
      <c r="D25" s="11"/>
      <c r="E25" s="17"/>
      <c r="F25" s="12"/>
      <c r="H25" s="13"/>
    </row>
    <row r="26" spans="1:9" x14ac:dyDescent="0.25">
      <c r="C26" s="11"/>
      <c r="D26" s="11"/>
      <c r="E26" s="11"/>
      <c r="F26" s="12"/>
      <c r="H26" s="13"/>
    </row>
    <row r="27" spans="1:9" x14ac:dyDescent="0.25">
      <c r="C27" s="10"/>
      <c r="E27" s="10"/>
      <c r="F27" s="10"/>
    </row>
    <row r="28" spans="1:9" x14ac:dyDescent="0.25">
      <c r="E28" s="10"/>
      <c r="F28" s="10"/>
    </row>
    <row r="29" spans="1:9" x14ac:dyDescent="0.25">
      <c r="E29" s="10"/>
      <c r="F29" s="10"/>
    </row>
    <row r="30" spans="1:9" x14ac:dyDescent="0.25">
      <c r="E30" s="10"/>
      <c r="F30" s="10"/>
    </row>
    <row r="31" spans="1:9" x14ac:dyDescent="0.25">
      <c r="E31" s="10"/>
      <c r="F31" s="10"/>
    </row>
    <row r="32" spans="1:9" x14ac:dyDescent="0.25">
      <c r="E32" s="10"/>
      <c r="F32" s="10"/>
    </row>
    <row r="33" spans="3:8" x14ac:dyDescent="0.25">
      <c r="C33" s="10"/>
      <c r="F33" s="10"/>
      <c r="G33" s="10"/>
      <c r="H33" s="1" t="s">
        <v>1</v>
      </c>
    </row>
  </sheetData>
  <sheetProtection algorithmName="SHA-512" hashValue="U/qIuf3bnPnJe8yKHO3oVuhMcV2fWuY0RG68RZ8b4Hc8FHe709npuj6BwaiFfsltAtMcF+QgWgHBYLh0zJNLug==" saltValue="uzPjoVTIlivMTZ7J3QzGfA==" spinCount="100000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ar xmlns="08cda046-0f15-45eb-a9d5-77306d3264cd">2019</Jaar>
    <Ringtest xmlns="eba2475f-4c5c-418a-90c2-2b36802fc485">LABS</Ringtest>
    <DEEL xmlns="08cda046-0f15-45eb-a9d5-77306d3264cd">Deel 3</DEEL>
    <Publicatiedatum xmlns="dda9e79c-c62e-445e-b991-197574827cb3">2021-05-25T07:56:40+00:00</Publicatiedatum>
    <Distributie_x0020_datum xmlns="eba2475f-4c5c-418a-90c2-2b36802fc485">25 januari 2012</Distributie_x0020_datum>
    <PublicURL xmlns="08cda046-0f15-45eb-a9d5-77306d3264cd">https://reflabos.vito.be/ree/LABS_2019-6_Deel3.xlsx</PublicURL>
  </documentManagement>
</p:properties>
</file>

<file path=customXml/itemProps1.xml><?xml version="1.0" encoding="utf-8"?>
<ds:datastoreItem xmlns:ds="http://schemas.openxmlformats.org/officeDocument/2006/customXml" ds:itemID="{8E695226-5674-40EF-8915-95177A956D0A}"/>
</file>

<file path=customXml/itemProps2.xml><?xml version="1.0" encoding="utf-8"?>
<ds:datastoreItem xmlns:ds="http://schemas.openxmlformats.org/officeDocument/2006/customXml" ds:itemID="{B0528AC8-4FD8-4422-90FB-EA729091E893}"/>
</file>

<file path=customXml/itemProps3.xml><?xml version="1.0" encoding="utf-8"?>
<ds:datastoreItem xmlns:ds="http://schemas.openxmlformats.org/officeDocument/2006/customXml" ds:itemID="{03989B3E-F36E-4914-B974-3DCA861A2C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NH3 stap 1</vt:lpstr>
      <vt:lpstr>NH3 stap 2</vt:lpstr>
      <vt:lpstr>NH3 stap 3</vt:lpstr>
      <vt:lpstr>'NH3 stap 1'!Print_Area</vt:lpstr>
      <vt:lpstr>'NH3 stap 2'!Print_Area</vt:lpstr>
      <vt:lpstr>'NH3 stap 3'!Print_Area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LABS 2019-6 deel 3</dc:title>
  <dc:creator>BAEYENSB</dc:creator>
  <cp:lastModifiedBy>Baeyens Bart</cp:lastModifiedBy>
  <cp:lastPrinted>2016-10-04T11:39:22Z</cp:lastPrinted>
  <dcterms:created xsi:type="dcterms:W3CDTF">2010-09-21T12:11:22Z</dcterms:created>
  <dcterms:modified xsi:type="dcterms:W3CDTF">2019-12-12T07:13:36Z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  <property fmtid="{D5CDD505-2E9C-101B-9397-08002B2CF9AE}" pid="3" name="Order">
    <vt:r8>26000</vt:r8>
  </property>
</Properties>
</file>