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0\LABS\5. Rapportering\Eindrapport\bijlagen eindrapport\Deel 2 per labo\"/>
    </mc:Choice>
  </mc:AlternateContent>
  <xr:revisionPtr revIDLastSave="0" documentId="13_ncr:1_{63DAFC40-F573-4456-9C69-A5D475AFA0F7}" xr6:coauthVersionLast="36" xr6:coauthVersionMax="36" xr10:uidLastSave="{00000000-0000-0000-0000-000000000000}"/>
  <bookViews>
    <workbookView xWindow="0" yWindow="0" windowWidth="28800" windowHeight="12216" tabRatio="927" xr2:uid="{00000000-000D-0000-FFFF-FFFF00000000}"/>
  </bookViews>
  <sheets>
    <sheet name="223" sheetId="6" r:id="rId1"/>
    <sheet name="295" sheetId="17" r:id="rId2"/>
    <sheet name="339" sheetId="15" r:id="rId3"/>
    <sheet name="446" sheetId="10" r:id="rId4"/>
    <sheet name="509" sheetId="13" r:id="rId5"/>
    <sheet name="551" sheetId="4" r:id="rId6"/>
    <sheet name="579" sheetId="18" r:id="rId7"/>
    <sheet name="591" sheetId="14" r:id="rId8"/>
    <sheet name="744" sheetId="16" r:id="rId9"/>
    <sheet name="904" sheetId="12" r:id="rId10"/>
    <sheet name="928 " sheetId="9" r:id="rId11"/>
  </sheets>
  <definedNames>
    <definedName name="_xlnm.Print_Area" localSheetId="0">'223'!$A$2:$K$15</definedName>
    <definedName name="_xlnm.Print_Area" localSheetId="1">'295'!$A$2:$K$15</definedName>
    <definedName name="_xlnm.Print_Area" localSheetId="2">'339'!$A$2:$K$15</definedName>
    <definedName name="_xlnm.Print_Area" localSheetId="3">'446'!$A$2:$K$15</definedName>
    <definedName name="_xlnm.Print_Area" localSheetId="4">'509'!$A$2:$K$15</definedName>
    <definedName name="_xlnm.Print_Area" localSheetId="5">'551'!$A$2:$K$15</definedName>
    <definedName name="_xlnm.Print_Area" localSheetId="6">'579'!$A$2:$K$15</definedName>
    <definedName name="_xlnm.Print_Area" localSheetId="7">'591'!$A$2:$K$15</definedName>
    <definedName name="_xlnm.Print_Area" localSheetId="8">'744'!$A$2:$K$15</definedName>
    <definedName name="_xlnm.Print_Area" localSheetId="9">'904'!$A$2:$K$15</definedName>
    <definedName name="_xlnm.Print_Area" localSheetId="10">'928 '!$A$2:$K$15</definedName>
    <definedName name="_xlnm.Print_Titles" localSheetId="0">'223'!$2:$6</definedName>
    <definedName name="_xlnm.Print_Titles" localSheetId="1">'295'!$2:$6</definedName>
    <definedName name="_xlnm.Print_Titles" localSheetId="2">'339'!$2:$6</definedName>
    <definedName name="_xlnm.Print_Titles" localSheetId="3">'446'!$2:$6</definedName>
    <definedName name="_xlnm.Print_Titles" localSheetId="4">'509'!$2:$6</definedName>
    <definedName name="_xlnm.Print_Titles" localSheetId="5">'551'!$2:$6</definedName>
    <definedName name="_xlnm.Print_Titles" localSheetId="6">'579'!$2:$6</definedName>
    <definedName name="_xlnm.Print_Titles" localSheetId="7">'591'!$2:$6</definedName>
    <definedName name="_xlnm.Print_Titles" localSheetId="8">'744'!$2:$6</definedName>
    <definedName name="_xlnm.Print_Titles" localSheetId="9">'904'!$2:$6</definedName>
    <definedName name="_xlnm.Print_Titles" localSheetId="10">'928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4" l="1"/>
  <c r="H13" i="10"/>
  <c r="H13" i="18"/>
  <c r="H13" i="6"/>
  <c r="K13" i="6" s="1"/>
  <c r="J13" i="6"/>
  <c r="J14" i="17" l="1"/>
  <c r="H14" i="17"/>
  <c r="K14" i="17" s="1"/>
  <c r="J13" i="17"/>
  <c r="H13" i="17"/>
  <c r="K13" i="17" s="1"/>
  <c r="J14" i="15"/>
  <c r="H14" i="15"/>
  <c r="K14" i="15" s="1"/>
  <c r="J13" i="15"/>
  <c r="H13" i="15"/>
  <c r="K13" i="15" s="1"/>
  <c r="J14" i="10"/>
  <c r="H14" i="10"/>
  <c r="K14" i="10" s="1"/>
  <c r="J13" i="10"/>
  <c r="K13" i="10"/>
  <c r="J14" i="18"/>
  <c r="H14" i="18"/>
  <c r="K14" i="18" s="1"/>
  <c r="J13" i="18"/>
  <c r="K13" i="18"/>
  <c r="J14" i="14"/>
  <c r="H14" i="14"/>
  <c r="K14" i="14" s="1"/>
  <c r="J13" i="14"/>
  <c r="H13" i="14"/>
  <c r="K13" i="14" s="1"/>
  <c r="J14" i="4"/>
  <c r="H14" i="4"/>
  <c r="K14" i="4" s="1"/>
  <c r="J13" i="4"/>
  <c r="K13" i="4"/>
  <c r="J14" i="16"/>
  <c r="H14" i="16"/>
  <c r="K14" i="16" s="1"/>
  <c r="J13" i="16"/>
  <c r="H13" i="16"/>
  <c r="K13" i="16" s="1"/>
  <c r="J14" i="12"/>
  <c r="H14" i="12"/>
  <c r="K14" i="12" s="1"/>
  <c r="J13" i="12"/>
  <c r="H13" i="12"/>
  <c r="K13" i="12" s="1"/>
  <c r="J14" i="9"/>
  <c r="H14" i="9"/>
  <c r="K14" i="9" s="1"/>
  <c r="J13" i="9"/>
  <c r="H13" i="9"/>
  <c r="K13" i="9" s="1"/>
  <c r="K14" i="13"/>
  <c r="J14" i="13"/>
  <c r="H14" i="13"/>
  <c r="J13" i="13"/>
  <c r="H13" i="13"/>
  <c r="K13" i="13" s="1"/>
  <c r="H14" i="6" l="1"/>
  <c r="K14" i="6" s="1"/>
  <c r="J14" i="6"/>
</calcChain>
</file>

<file path=xl/sharedStrings.xml><?xml version="1.0" encoding="utf-8"?>
<sst xmlns="http://schemas.openxmlformats.org/spreadsheetml/2006/main" count="297" uniqueCount="24">
  <si>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</si>
  <si>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</si>
  <si>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</si>
  <si>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</si>
  <si>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</si>
  <si>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</si>
  <si>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</si>
  <si>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</si>
  <si>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</si>
  <si>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</si>
  <si>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</si>
  <si>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</si>
  <si>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</si>
  <si>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</si>
  <si>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EVALUATIE TOV REFERENTIEWAARDE</t>
  </si>
  <si>
    <t>Referentie-
waarde</t>
  </si>
  <si>
    <t>Versie :1</t>
  </si>
  <si>
    <t>1</t>
  </si>
  <si>
    <t>2</t>
  </si>
  <si>
    <t>Hg</t>
  </si>
  <si>
    <t>Hg-2</t>
  </si>
  <si>
    <t>Hg-1</t>
  </si>
  <si>
    <t>µg/Nm³</t>
  </si>
  <si>
    <t>Rapportnr. : 2020-HEALTH-R-2414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</si>
</sst>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B_F_-;\-* #,##0.00\ _B_F_-;_-* &quot;-&quot;??\ _B_F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2" fillId="3" borderId="2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49" fontId="0" fillId="0" borderId="9" xfId="0" applyNumberForma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14" fontId="13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49" fontId="0" fillId="0" borderId="8" xfId="0" applyNumberFormat="1" applyFill="1" applyBorder="1"/>
    <xf numFmtId="2" fontId="14" fillId="0" borderId="22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0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33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" zoomScaleNormal="100" zoomScalePageLayoutView="85" workbookViewId="0">
      <selection activeCell="K25" sqref="K2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223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82.1</v>
      </c>
      <c r="G13" s="51">
        <v>73.185858182818677</v>
      </c>
      <c r="H13" s="37">
        <f>0.1*G13</f>
        <v>7.3185858182818677</v>
      </c>
      <c r="I13" s="19">
        <v>4</v>
      </c>
      <c r="J13" s="35">
        <f>((F13-G13)/G13)*100</f>
        <v>12.180142500910138</v>
      </c>
      <c r="K13" s="48">
        <f>(F13-G13)/H13</f>
        <v>1.2180142500910138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38.6</v>
      </c>
      <c r="G14" s="52">
        <v>35.994401235568162</v>
      </c>
      <c r="H14" s="38">
        <f t="shared" ref="H14" si="0">0.1*G14</f>
        <v>3.5994401235568163</v>
      </c>
      <c r="I14" s="23">
        <v>4</v>
      </c>
      <c r="J14" s="36">
        <f t="shared" ref="J14" si="1">((F14-G14)/G14)*100</f>
        <v>7.2389001483294457</v>
      </c>
      <c r="K14" s="49">
        <f t="shared" ref="K14" si="2">(F14-G14)/H14</f>
        <v>0.72389001483294446</v>
      </c>
      <c r="L14" s="39"/>
    </row>
    <row r="35" spans="5:5" x14ac:dyDescent="0.3">
      <c r="E35" s="9" t="s">
        <v>12</v>
      </c>
    </row>
  </sheetData>
  <sheetProtection algorithmName="SHA-512" hashValue="RUmlwl2UMvu+6l6FuArw5N8sdPLY1duj1m2b1S9jnaBMpbfp+eZGwNQJe9bMgZjeF+E3Q2yzPw+UZU4thL+9/w==" saltValue="RO0sTLfKso7ea7NbTdqRkQ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32" priority="13" stopIfTrue="1" operator="between">
      <formula>-2</formula>
      <formula>2</formula>
    </cfRule>
    <cfRule type="cellIs" dxfId="31" priority="14" stopIfTrue="1" operator="between">
      <formula>-3</formula>
      <formula>3</formula>
    </cfRule>
    <cfRule type="cellIs" dxfId="30" priority="15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904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59.2</v>
      </c>
      <c r="G13" s="51">
        <v>73.185858182818677</v>
      </c>
      <c r="H13" s="37">
        <f>0.1*G13</f>
        <v>7.3185858182818677</v>
      </c>
      <c r="I13" s="19">
        <v>4</v>
      </c>
      <c r="J13" s="35">
        <f>((F13-G13)/G13)*100</f>
        <v>-19.110055590086713</v>
      </c>
      <c r="K13" s="48">
        <f>(F13-G13)/H13</f>
        <v>-1.9110055590086712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36.799999999999997</v>
      </c>
      <c r="G14" s="52">
        <v>35.994401235568162</v>
      </c>
      <c r="H14" s="38">
        <f t="shared" ref="H14" si="0">0.1*G14</f>
        <v>3.5994401235568163</v>
      </c>
      <c r="I14" s="23">
        <v>4</v>
      </c>
      <c r="J14" s="36">
        <f t="shared" ref="J14" si="1">((F14-G14)/G14)*100</f>
        <v>2.2381224212052624</v>
      </c>
      <c r="K14" s="49">
        <f t="shared" ref="K14" si="2">(F14-G14)/H14</f>
        <v>0.22381224212052622</v>
      </c>
      <c r="L14" s="39"/>
    </row>
    <row r="35" spans="5:5" x14ac:dyDescent="0.3">
      <c r="E35" s="9" t="s">
        <v>12</v>
      </c>
    </row>
  </sheetData>
  <sheetProtection algorithmName="SHA-512" hashValue="miaIOQg8GHv17j/ZEtgu97VUOeWUmve+rqQaMupCj0DL8CQdmhdY1ahBbGU540d86mufKxh44o+Mxx+1Z/s77g==" saltValue="9nqzdrUdsFqhDZsQ/GAceg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928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68.099999999999994</v>
      </c>
      <c r="G13" s="51">
        <v>72.721646594741372</v>
      </c>
      <c r="H13" s="37">
        <f>0.1*G13</f>
        <v>7.2721646594741376</v>
      </c>
      <c r="I13" s="19">
        <v>4</v>
      </c>
      <c r="J13" s="35">
        <f>((F13-G13)/G13)*100</f>
        <v>-6.3552557060438968</v>
      </c>
      <c r="K13" s="48">
        <f>(F13-G13)/H13</f>
        <v>-0.63552557060438963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50</v>
      </c>
      <c r="G14" s="52">
        <v>35.76609185211165</v>
      </c>
      <c r="H14" s="38">
        <f t="shared" ref="H14" si="0">0.1*G14</f>
        <v>3.576609185211165</v>
      </c>
      <c r="I14" s="23">
        <v>4</v>
      </c>
      <c r="J14" s="36">
        <f t="shared" ref="J14" si="1">((F14-G14)/G14)*100</f>
        <v>39.797214095249188</v>
      </c>
      <c r="K14" s="49">
        <f t="shared" ref="K14" si="2">(F14-G14)/H14</f>
        <v>3.9797214095249189</v>
      </c>
      <c r="L14" s="39"/>
    </row>
    <row r="35" spans="5:5" x14ac:dyDescent="0.3">
      <c r="E35" s="9" t="s">
        <v>12</v>
      </c>
    </row>
  </sheetData>
  <sheetProtection algorithmName="SHA-512" hashValue="KNEc5rtubJE+XMdCKZi1Z772DgX4UPzbsecz3bWAyg/vEG0q7NZF3Nw9Iso9yQ656UWkhx3FYA/OJcj82Jagrg==" saltValue="cxyvMowtc6Kmype9dQ9A2g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4">
        <v>295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70.900000000000006</v>
      </c>
      <c r="G13" s="51">
        <v>73.185858182818677</v>
      </c>
      <c r="H13" s="37">
        <f>0.1*G13</f>
        <v>7.3185858182818677</v>
      </c>
      <c r="I13" s="19">
        <v>4</v>
      </c>
      <c r="J13" s="35">
        <f>((F13-G13)/G13)*100</f>
        <v>-3.1233604955599277</v>
      </c>
      <c r="K13" s="48">
        <f>(F13-G13)/H13</f>
        <v>-0.31233604955599281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36.6</v>
      </c>
      <c r="G14" s="52">
        <v>35.994401235568162</v>
      </c>
      <c r="H14" s="38">
        <f t="shared" ref="H14" si="0">0.1*G14</f>
        <v>3.5994401235568163</v>
      </c>
      <c r="I14" s="23">
        <v>4</v>
      </c>
      <c r="J14" s="36">
        <f t="shared" ref="J14" si="1">((F14-G14)/G14)*100</f>
        <v>1.6824804515248106</v>
      </c>
      <c r="K14" s="49">
        <f t="shared" ref="K14" si="2">(F14-G14)/H14</f>
        <v>0.16824804515248107</v>
      </c>
      <c r="L14" s="39"/>
    </row>
    <row r="35" spans="5:5" x14ac:dyDescent="0.3">
      <c r="E35" s="9" t="s">
        <v>12</v>
      </c>
    </row>
  </sheetData>
  <sheetProtection algorithmName="SHA-512" hashValue="L1dpAxAw6LPPmVHx/4t3S8pILi+hBIX32X3iDEBpphH9R05Cp80mpgB1xEcTcUahXxZb48ZqKUKZ9E43TK9k1w==" saltValue="VhEjc6/TmKyzbt89g+BxVA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29" priority="1" stopIfTrue="1" operator="between">
      <formula>-2</formula>
      <formula>2</formula>
    </cfRule>
    <cfRule type="cellIs" dxfId="28" priority="2" stopIfTrue="1" operator="between">
      <formula>-3</formula>
      <formula>3</formula>
    </cfRule>
    <cfRule type="cellIs" dxfId="27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339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65.3</v>
      </c>
      <c r="G13" s="51">
        <v>73.346802693016841</v>
      </c>
      <c r="H13" s="37">
        <f>0.1*G13</f>
        <v>7.3346802693016846</v>
      </c>
      <c r="I13" s="19">
        <v>4</v>
      </c>
      <c r="J13" s="35">
        <f>((F13-G13)/G13)*100</f>
        <v>-10.970897704560691</v>
      </c>
      <c r="K13" s="48">
        <f>(F13-G13)/H13</f>
        <v>-1.0970897704560689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31</v>
      </c>
      <c r="G14" s="52">
        <v>36.073557255878313</v>
      </c>
      <c r="H14" s="38">
        <f t="shared" ref="H14" si="0">0.1*G14</f>
        <v>3.6073557255878317</v>
      </c>
      <c r="I14" s="23">
        <v>4</v>
      </c>
      <c r="J14" s="36">
        <f t="shared" ref="J14" si="1">((F14-G14)/G14)*100</f>
        <v>-14.064477256541034</v>
      </c>
      <c r="K14" s="49">
        <f t="shared" ref="K14" si="2">(F14-G14)/H14</f>
        <v>-1.4064477256541033</v>
      </c>
      <c r="L14" s="39"/>
    </row>
    <row r="35" spans="5:5" x14ac:dyDescent="0.3">
      <c r="E35" s="9" t="s">
        <v>12</v>
      </c>
    </row>
  </sheetData>
  <sheetProtection algorithmName="SHA-512" hashValue="JJWgfYR9jmem3CarWbUH3ekT1kF+v/o6aaJrS+zQdHrke45dtdlgrKeysrmvGWvSmP4VQNwmMYJVirUnQEdgIw==" saltValue="KimI5qbreT6fH9bF/OkqHg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26" priority="1" stopIfTrue="1" operator="between">
      <formula>-2</formula>
      <formula>2</formula>
    </cfRule>
    <cfRule type="cellIs" dxfId="25" priority="2" stopIfTrue="1" operator="between">
      <formula>-3</formula>
      <formula>3</formula>
    </cfRule>
    <cfRule type="cellIs" dxfId="24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446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84.2</v>
      </c>
      <c r="G13" s="51">
        <v>73.346802693016841</v>
      </c>
      <c r="H13" s="37">
        <f>0.1*G13</f>
        <v>7.3346802693016846</v>
      </c>
      <c r="I13" s="19">
        <v>4</v>
      </c>
      <c r="J13" s="35">
        <f>((F13-G13)/G13)*100</f>
        <v>14.797096681102456</v>
      </c>
      <c r="K13" s="48">
        <f>(F13-G13)/H13</f>
        <v>1.4797096681102455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4.38</v>
      </c>
      <c r="G14" s="52">
        <v>36.073557255878313</v>
      </c>
      <c r="H14" s="38">
        <f t="shared" ref="H14" si="0">0.1*G14</f>
        <v>3.6073557255878317</v>
      </c>
      <c r="I14" s="23">
        <v>4</v>
      </c>
      <c r="J14" s="36">
        <f t="shared" ref="J14" si="1">((F14-G14)/G14)*100</f>
        <v>-87.858142270440325</v>
      </c>
      <c r="K14" s="49">
        <f t="shared" ref="K14" si="2">(F14-G14)/H14</f>
        <v>-8.78581422704403</v>
      </c>
      <c r="L14" s="39"/>
    </row>
    <row r="35" spans="5:5" x14ac:dyDescent="0.3">
      <c r="E35" s="9" t="s">
        <v>12</v>
      </c>
    </row>
  </sheetData>
  <sheetProtection algorithmName="SHA-512" hashValue="aCvKIrepxZt5Wz5XhLzYh2Um1Bbn+cUf6fljUbMa84G8MsAt1X7mOu2rIBZWMW0FU51WR7YDYJgiI+YtFfY6aA==" saltValue="HXcoIs4mTDH+rPs/ZvhKVw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23" priority="1" stopIfTrue="1" operator="between">
      <formula>-2</formula>
      <formula>2</formula>
    </cfRule>
    <cfRule type="cellIs" dxfId="22" priority="2" stopIfTrue="1" operator="between">
      <formula>-3</formula>
      <formula>3</formula>
    </cfRule>
    <cfRule type="cellIs" dxfId="2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509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59.6</v>
      </c>
      <c r="G13" s="51">
        <v>72.721646594741372</v>
      </c>
      <c r="H13" s="37">
        <f>0.1*G13</f>
        <v>7.2721646594741376</v>
      </c>
      <c r="I13" s="19">
        <v>4</v>
      </c>
      <c r="J13" s="35">
        <f>((F13-G13)/G13)*100</f>
        <v>-18.043659913072183</v>
      </c>
      <c r="K13" s="48">
        <f>(F13-G13)/H13</f>
        <v>-1.8043659913072181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34.1</v>
      </c>
      <c r="G14" s="52">
        <v>35.76609185211165</v>
      </c>
      <c r="H14" s="38">
        <f t="shared" ref="H14" si="0">0.1*G14</f>
        <v>3.576609185211165</v>
      </c>
      <c r="I14" s="23">
        <v>4</v>
      </c>
      <c r="J14" s="36">
        <f t="shared" ref="J14" si="1">((F14-G14)/G14)*100</f>
        <v>-4.6582999870400483</v>
      </c>
      <c r="K14" s="49">
        <f t="shared" ref="K14" si="2">(F14-G14)/H14</f>
        <v>-0.46582999870400477</v>
      </c>
      <c r="L14" s="39"/>
    </row>
    <row r="35" spans="5:5" x14ac:dyDescent="0.3">
      <c r="E35" s="9" t="s">
        <v>12</v>
      </c>
    </row>
  </sheetData>
  <sheetProtection algorithmName="SHA-512" hashValue="0UVcMqrO6tUSRlo5wZ8EAKXe9bWgEM92U60T9CmENsdwop39cJpPh4BpPQhQ6Y9dg65oC6V9WxSgR3FHNpQfhQ==" saltValue="hchvRXnnlRxjBHrUX+7xHQ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20" priority="1" stopIfTrue="1" operator="between">
      <formula>-2</formula>
      <formula>2</formula>
    </cfRule>
    <cfRule type="cellIs" dxfId="19" priority="2" stopIfTrue="1" operator="between">
      <formula>-3</formula>
      <formula>3</formula>
    </cfRule>
    <cfRule type="cellIs" dxfId="1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551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37">
        <v>0.107</v>
      </c>
      <c r="G13" s="51">
        <v>73.346802693016841</v>
      </c>
      <c r="H13" s="37">
        <f>0.1*G13</f>
        <v>7.3346802693016846</v>
      </c>
      <c r="I13" s="19">
        <v>4</v>
      </c>
      <c r="J13" s="35">
        <f>((F13-G13)/G13)*100</f>
        <v>-99.854117703742546</v>
      </c>
      <c r="K13" s="48">
        <f>(F13-G13)/H13</f>
        <v>-9.9854117703742542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38">
        <v>3.44E-2</v>
      </c>
      <c r="G14" s="52">
        <v>36.073557255878313</v>
      </c>
      <c r="H14" s="38">
        <f t="shared" ref="H14" si="0">0.1*G14</f>
        <v>3.6073557255878317</v>
      </c>
      <c r="I14" s="23">
        <v>4</v>
      </c>
      <c r="J14" s="36">
        <f t="shared" ref="J14" si="1">((F14-G14)/G14)*100</f>
        <v>-99.90463929089114</v>
      </c>
      <c r="K14" s="49">
        <f t="shared" ref="K14" si="2">(F14-G14)/H14</f>
        <v>-9.9904639290891133</v>
      </c>
      <c r="L14" s="39"/>
    </row>
    <row r="35" spans="5:5" x14ac:dyDescent="0.3">
      <c r="E35" s="9" t="s">
        <v>12</v>
      </c>
    </row>
  </sheetData>
  <sheetProtection algorithmName="SHA-512" hashValue="eYCRCDTru9acnkI3sY2tDcqAq8VOgN+TuYr1flfS8DipOTqW0cPMDH7N+D0jLrTwp97pUULSkQM19wGgRvWiYw==" saltValue="cnEH/rs6RhvQDmjrFj8ioQ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17" priority="1" stopIfTrue="1" operator="between">
      <formula>-2</formula>
      <formula>2</formula>
    </cfRule>
    <cfRule type="cellIs" dxfId="16" priority="2" stopIfTrue="1" operator="between">
      <formula>-3</formula>
      <formula>3</formula>
    </cfRule>
    <cfRule type="cellIs" dxfId="1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0.55468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579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68.7</v>
      </c>
      <c r="G13" s="51">
        <v>72.384474118668294</v>
      </c>
      <c r="H13" s="37">
        <f>0.1*G13</f>
        <v>7.2384474118668294</v>
      </c>
      <c r="I13" s="19">
        <v>4</v>
      </c>
      <c r="J13" s="35">
        <f>((F13-G13)/G13)*100</f>
        <v>-5.0901442105221397</v>
      </c>
      <c r="K13" s="48">
        <f>(F13-G13)/H13</f>
        <v>-0.50901442105221395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32.299999999999997</v>
      </c>
      <c r="G14" s="52">
        <v>35.607288286907405</v>
      </c>
      <c r="H14" s="38">
        <f t="shared" ref="H14" si="0">0.1*G14</f>
        <v>3.5607288286907406</v>
      </c>
      <c r="I14" s="23">
        <v>4</v>
      </c>
      <c r="J14" s="36">
        <f t="shared" ref="J14" si="1">((F14-G14)/G14)*100</f>
        <v>-9.2882340835920338</v>
      </c>
      <c r="K14" s="49">
        <f t="shared" ref="K14" si="2">(F14-G14)/H14</f>
        <v>-0.92882340835920341</v>
      </c>
      <c r="L14" s="39"/>
    </row>
    <row r="35" spans="5:5" x14ac:dyDescent="0.3">
      <c r="E35" s="9" t="s">
        <v>12</v>
      </c>
    </row>
  </sheetData>
  <sheetProtection algorithmName="SHA-512" hashValue="LM2nZ7aCdPEKcRwhshtrsO+CtYEyDwJTckZyZ7f7it3Bi21v0lYUGfm/fyFtFtWC7QI8Hk1oslPCsm89W9Vqdw==" saltValue="ISQ1pWUfa5v4hzyztYXfXg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591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41.9</v>
      </c>
      <c r="G13" s="51">
        <v>73.346802693016841</v>
      </c>
      <c r="H13" s="37">
        <f>0.1*G13</f>
        <v>7.3346802693016846</v>
      </c>
      <c r="I13" s="19">
        <v>4</v>
      </c>
      <c r="J13" s="35">
        <f>((F13-G13)/G13)*100</f>
        <v>-42.874128848715053</v>
      </c>
      <c r="K13" s="48">
        <f>(F13-G13)/H13</f>
        <v>-4.2874128848715047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15.3</v>
      </c>
      <c r="G14" s="52">
        <v>36.073557255878313</v>
      </c>
      <c r="H14" s="38">
        <f t="shared" ref="H14" si="0">0.1*G14</f>
        <v>3.6073557255878317</v>
      </c>
      <c r="I14" s="23">
        <v>4</v>
      </c>
      <c r="J14" s="36">
        <f t="shared" ref="J14" si="1">((F14-G14)/G14)*100</f>
        <v>-57.586661355647671</v>
      </c>
      <c r="K14" s="49">
        <f t="shared" ref="K14" si="2">(F14-G14)/H14</f>
        <v>-5.7586661355647664</v>
      </c>
      <c r="L14" s="39"/>
    </row>
    <row r="35" spans="5:5" x14ac:dyDescent="0.3">
      <c r="E35" s="9" t="s">
        <v>12</v>
      </c>
    </row>
  </sheetData>
  <sheetProtection algorithmName="SHA-512" hashValue="48GFfrehnRZCXJPKVw+YsHoSxqfbnM63tow+089lEexqSgkjxfNYvJTPERDlRGNilLI8QblXOLd0QcfqfNlTHw==" saltValue="W38cTEdGiUlEXbeh/ejwjw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11" priority="1" stopIfTrue="1" operator="between">
      <formula>-2</formula>
      <formula>2</formula>
    </cfRule>
    <cfRule type="cellIs" dxfId="10" priority="2" stopIfTrue="1" operator="between">
      <formula>-3</formula>
      <formula>3</formula>
    </cfRule>
    <cfRule type="cellIs" dxfId="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5"/>
  <sheetViews>
    <sheetView topLeftCell="A2" zoomScaleNormal="100" zoomScalePageLayoutView="85" workbookViewId="0">
      <selection activeCell="O5" sqref="O5"/>
    </sheetView>
  </sheetViews>
  <sheetFormatPr defaultColWidth="9.109375" defaultRowHeight="14.4" x14ac:dyDescent="0.3"/>
  <cols>
    <col min="1" max="1" width="10" style="9" customWidth="1"/>
    <col min="2" max="2" width="11.5546875" style="2" customWidth="1"/>
    <col min="3" max="3" width="4.6640625" style="2" customWidth="1"/>
    <col min="4" max="4" width="11.109375" style="9" bestFit="1" customWidth="1"/>
    <col min="5" max="5" width="12.44140625" style="9" customWidth="1"/>
    <col min="6" max="6" width="11" style="9" customWidth="1"/>
    <col min="7" max="8" width="8" style="9" customWidth="1"/>
    <col min="9" max="9" width="9.5546875" style="9" customWidth="1"/>
    <col min="10" max="10" width="13.33203125" style="9" customWidth="1"/>
    <col min="11" max="11" width="9" style="9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K1" s="1"/>
    </row>
    <row r="2" spans="1:12" ht="18.600000000000001" thickTop="1" x14ac:dyDescent="0.3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 s="13" customFormat="1" ht="13.8" x14ac:dyDescent="0.3">
      <c r="A3" s="10"/>
      <c r="B3" s="11"/>
      <c r="C3" s="11"/>
      <c r="D3" s="45">
        <v>44160</v>
      </c>
      <c r="E3" s="11"/>
      <c r="F3" s="11"/>
      <c r="G3" s="11"/>
      <c r="H3" s="46" t="s">
        <v>23</v>
      </c>
      <c r="I3" s="11"/>
      <c r="J3" s="11"/>
      <c r="K3" s="12" t="s">
        <v>16</v>
      </c>
    </row>
    <row r="4" spans="1:12" s="13" customForma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15.6" thickTop="1" thickBot="1" x14ac:dyDescent="0.35"/>
    <row r="6" spans="1:12" ht="15.6" thickTop="1" thickBot="1" x14ac:dyDescent="0.35">
      <c r="A6" s="5" t="s">
        <v>6</v>
      </c>
      <c r="B6" s="41">
        <v>744</v>
      </c>
      <c r="C6" s="8"/>
      <c r="D6" s="42"/>
      <c r="E6" s="42"/>
      <c r="F6" s="43"/>
      <c r="G6" s="6"/>
      <c r="H6" s="6"/>
      <c r="I6" s="6"/>
      <c r="J6" s="6"/>
      <c r="K6" s="7"/>
    </row>
    <row r="7" spans="1:12" ht="15.6" thickTop="1" thickBot="1" x14ac:dyDescent="0.35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12" ht="15.6" thickTop="1" thickBot="1" x14ac:dyDescent="0.35">
      <c r="A8" s="56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2" ht="15" thickTop="1" x14ac:dyDescent="0.3">
      <c r="A9" s="3"/>
    </row>
    <row r="10" spans="1:12" ht="15" thickBot="1" x14ac:dyDescent="0.35"/>
    <row r="11" spans="1:12" s="33" customFormat="1" ht="43.8" thickBot="1" x14ac:dyDescent="0.35">
      <c r="A11" s="27" t="s">
        <v>0</v>
      </c>
      <c r="B11" s="28" t="s">
        <v>9</v>
      </c>
      <c r="C11" s="28" t="s">
        <v>1</v>
      </c>
      <c r="D11" s="28" t="s">
        <v>2</v>
      </c>
      <c r="E11" s="28" t="s">
        <v>3</v>
      </c>
      <c r="F11" s="40" t="s">
        <v>10</v>
      </c>
      <c r="G11" s="29" t="s">
        <v>15</v>
      </c>
      <c r="H11" s="30" t="s">
        <v>7</v>
      </c>
      <c r="I11" s="31" t="s">
        <v>8</v>
      </c>
      <c r="J11" s="31" t="s">
        <v>4</v>
      </c>
      <c r="K11" s="32" t="s">
        <v>5</v>
      </c>
    </row>
    <row r="12" spans="1:12" x14ac:dyDescent="0.3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</row>
    <row r="13" spans="1:12" x14ac:dyDescent="0.3">
      <c r="A13" s="17" t="s">
        <v>21</v>
      </c>
      <c r="B13" s="18" t="s">
        <v>13</v>
      </c>
      <c r="C13" s="19" t="s">
        <v>17</v>
      </c>
      <c r="D13" s="20" t="s">
        <v>19</v>
      </c>
      <c r="E13" s="50" t="s">
        <v>22</v>
      </c>
      <c r="F13" s="51">
        <v>64.8</v>
      </c>
      <c r="G13" s="51">
        <v>72.721646594741372</v>
      </c>
      <c r="H13" s="37">
        <f>0.1*G13</f>
        <v>7.2721646594741376</v>
      </c>
      <c r="I13" s="19">
        <v>4</v>
      </c>
      <c r="J13" s="35">
        <f>((F13-G13)/G13)*100</f>
        <v>-10.893106751125467</v>
      </c>
      <c r="K13" s="48">
        <f>(F13-G13)/H13</f>
        <v>-1.0893106751125465</v>
      </c>
      <c r="L13" s="39"/>
    </row>
    <row r="14" spans="1:12" ht="15" thickBot="1" x14ac:dyDescent="0.35">
      <c r="A14" s="47" t="s">
        <v>20</v>
      </c>
      <c r="B14" s="23" t="s">
        <v>13</v>
      </c>
      <c r="C14" s="23" t="s">
        <v>18</v>
      </c>
      <c r="D14" s="34" t="s">
        <v>19</v>
      </c>
      <c r="E14" s="23" t="s">
        <v>22</v>
      </c>
      <c r="F14" s="52">
        <v>32</v>
      </c>
      <c r="G14" s="52">
        <v>35.76609185211165</v>
      </c>
      <c r="H14" s="38">
        <f t="shared" ref="H14" si="0">0.1*G14</f>
        <v>3.576609185211165</v>
      </c>
      <c r="I14" s="23">
        <v>4</v>
      </c>
      <c r="J14" s="36">
        <f t="shared" ref="J14" si="1">((F14-G14)/G14)*100</f>
        <v>-10.529782979040519</v>
      </c>
      <c r="K14" s="49">
        <f t="shared" ref="K14" si="2">(F14-G14)/H14</f>
        <v>-1.0529782979040518</v>
      </c>
      <c r="L14" s="39"/>
    </row>
    <row r="35" spans="5:5" x14ac:dyDescent="0.3">
      <c r="E35" s="9" t="s">
        <v>12</v>
      </c>
    </row>
  </sheetData>
  <sheetProtection algorithmName="SHA-512" hashValue="J+pVCT1G3KnMzKRVIkt5PfNAQQb0QwvvnIaHP5ZboKOmahqfiQC75hyuwkvkOrbzMxRLWflCAXWnxBjT9+dT+w==" saltValue="4sZTLd4fzYUnJj5a+DTgGg==" spinCount="100000" sheet="1" objects="1" scenarios="1" selectLockedCells="1" selectUnlockedCells="1"/>
  <mergeCells count="2">
    <mergeCell ref="A2:K2"/>
    <mergeCell ref="A8:K8"/>
  </mergeCells>
  <conditionalFormatting sqref="K13:K14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2020</Jaar>
    <Ringtest xmlns="eba2475f-4c5c-418a-90c2-2b36802fc485">LABS</Ringtest>
    <DEEL xmlns="08cda046-0f15-45eb-a9d5-77306d3264cd">Deel 2</DEEL>
    <Publicatiedatum xmlns="dda9e79c-c62e-445e-b991-197574827cb3">2021-05-25T07:56:33+00:00</Publicatiedatum>
    <Distributie_x0020_datum xmlns="eba2475f-4c5c-418a-90c2-2b36802fc485">25 januari 2012</Distributie_x0020_datum>
    <PublicURL xmlns="08cda046-0f15-45eb-a9d5-77306d3264cd">https://reflabos.vito.be/ree/LABS_2020-7_Deel2.xlsx</PublicURL>
  </documentManagement>
</p:properties>
</file>

<file path=customXml/itemProps1.xml><?xml version="1.0" encoding="utf-8"?>
<ds:datastoreItem xmlns:ds="http://schemas.openxmlformats.org/officeDocument/2006/customXml" ds:itemID="{8F3679A9-BC49-4539-A23D-66B1AD2A06FB}"/>
</file>

<file path=customXml/itemProps2.xml><?xml version="1.0" encoding="utf-8"?>
<ds:datastoreItem xmlns:ds="http://schemas.openxmlformats.org/officeDocument/2006/customXml" ds:itemID="{E030D295-070C-4364-B2F0-8C4E28BA83F1}"/>
</file>

<file path=customXml/itemProps3.xml><?xml version="1.0" encoding="utf-8"?>
<ds:datastoreItem xmlns:ds="http://schemas.openxmlformats.org/officeDocument/2006/customXml" ds:itemID="{7B87B7F0-BB9A-4922-8CB8-CAC074388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223</vt:lpstr>
      <vt:lpstr>295</vt:lpstr>
      <vt:lpstr>339</vt:lpstr>
      <vt:lpstr>446</vt:lpstr>
      <vt:lpstr>509</vt:lpstr>
      <vt:lpstr>551</vt:lpstr>
      <vt:lpstr>579</vt:lpstr>
      <vt:lpstr>591</vt:lpstr>
      <vt:lpstr>744</vt:lpstr>
      <vt:lpstr>904</vt:lpstr>
      <vt:lpstr>928 </vt:lpstr>
      <vt:lpstr>'223'!Print_Area</vt:lpstr>
      <vt:lpstr>'295'!Print_Area</vt:lpstr>
      <vt:lpstr>'339'!Print_Area</vt:lpstr>
      <vt:lpstr>'446'!Print_Area</vt:lpstr>
      <vt:lpstr>'509'!Print_Area</vt:lpstr>
      <vt:lpstr>'551'!Print_Area</vt:lpstr>
      <vt:lpstr>'579'!Print_Area</vt:lpstr>
      <vt:lpstr>'591'!Print_Area</vt:lpstr>
      <vt:lpstr>'744'!Print_Area</vt:lpstr>
      <vt:lpstr>'904'!Print_Area</vt:lpstr>
      <vt:lpstr>'928 '!Print_Area</vt:lpstr>
      <vt:lpstr>'223'!Print_Titles</vt:lpstr>
      <vt:lpstr>'295'!Print_Titles</vt:lpstr>
      <vt:lpstr>'339'!Print_Titles</vt:lpstr>
      <vt:lpstr>'446'!Print_Titles</vt:lpstr>
      <vt:lpstr>'509'!Print_Titles</vt:lpstr>
      <vt:lpstr>'551'!Print_Titles</vt:lpstr>
      <vt:lpstr>'579'!Print_Titles</vt:lpstr>
      <vt:lpstr>'591'!Print_Titles</vt:lpstr>
      <vt:lpstr>'744'!Print_Titles</vt:lpstr>
      <vt:lpstr>'904'!Print_Titles</vt:lpstr>
      <vt:lpstr>'928 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2020-7 deel 2</dc:title>
  <dc:creator>dceustet</dc:creator>
  <cp:lastModifiedBy>Baeyens Bart</cp:lastModifiedBy>
  <cp:lastPrinted>2020-11-23T08:12:05Z</cp:lastPrinted>
  <dcterms:created xsi:type="dcterms:W3CDTF">2012-03-19T07:59:52Z</dcterms:created>
  <dcterms:modified xsi:type="dcterms:W3CDTF">2021-02-09T10:00:37Z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26700</vt:r8>
  </property>
</Properties>
</file>