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0\LABS\5. Rapportering\Eindrapport\bijlagen eindrapport\Deel 3 per parameter\"/>
    </mc:Choice>
  </mc:AlternateContent>
  <xr:revisionPtr revIDLastSave="0" documentId="13_ncr:1_{9D741DA8-C3F1-4349-B0DC-AA1A79BC301F}" xr6:coauthVersionLast="36" xr6:coauthVersionMax="36" xr10:uidLastSave="{00000000-0000-0000-0000-000000000000}"/>
  <bookViews>
    <workbookView xWindow="216" yWindow="108" windowWidth="21108" windowHeight="9972" tabRatio="849" xr2:uid="{00000000-000D-0000-FFFF-FFFF00000000}"/>
  </bookViews>
  <sheets>
    <sheet name="Hg stap 1" sheetId="35" r:id="rId1"/>
    <sheet name="Hg stap 2" sheetId="34" r:id="rId2"/>
  </sheets>
  <definedNames>
    <definedName name="_xlnm.Print_Area" localSheetId="0">'Hg stap 1'!$A$1:$X$27</definedName>
    <definedName name="_xlnm.Print_Area" localSheetId="1">'Hg stap 2'!$A$1:$X$27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4" l="1"/>
  <c r="D5" i="34" s="1"/>
  <c r="D3" i="34"/>
  <c r="D5" i="35"/>
  <c r="D4" i="35"/>
  <c r="D3" i="35"/>
  <c r="F14" i="35" l="1"/>
  <c r="F13" i="35"/>
  <c r="F12" i="35"/>
  <c r="F11" i="35"/>
  <c r="D2" i="34"/>
  <c r="J12" i="34" l="1"/>
  <c r="J11" i="34"/>
  <c r="G21" i="34"/>
  <c r="F21" i="34"/>
  <c r="G20" i="34"/>
  <c r="F20" i="34"/>
  <c r="G19" i="34"/>
  <c r="F19" i="34"/>
  <c r="G18" i="34"/>
  <c r="F18" i="34"/>
  <c r="G17" i="34"/>
  <c r="F17" i="34"/>
  <c r="G16" i="34"/>
  <c r="F16" i="34"/>
  <c r="G15" i="34"/>
  <c r="F15" i="34"/>
  <c r="G14" i="34"/>
  <c r="F14" i="34"/>
  <c r="G13" i="34"/>
  <c r="F13" i="34"/>
  <c r="G12" i="34"/>
  <c r="F12" i="34"/>
  <c r="G11" i="34"/>
  <c r="F11" i="34"/>
  <c r="D2" i="35"/>
  <c r="J11" i="35" s="1"/>
  <c r="G13" i="35"/>
  <c r="G14" i="35"/>
  <c r="G15" i="35"/>
  <c r="G16" i="35"/>
  <c r="G17" i="35"/>
  <c r="G18" i="35"/>
  <c r="G19" i="35"/>
  <c r="G20" i="35"/>
  <c r="G21" i="35"/>
  <c r="G12" i="35"/>
  <c r="I12" i="35" s="1"/>
  <c r="G11" i="35"/>
  <c r="I11" i="35" s="1"/>
  <c r="F15" i="35"/>
  <c r="F16" i="35"/>
  <c r="F17" i="35"/>
  <c r="F18" i="35"/>
  <c r="F19" i="35"/>
  <c r="F20" i="35"/>
  <c r="F21" i="35"/>
  <c r="J18" i="34" l="1"/>
  <c r="J14" i="34"/>
  <c r="J16" i="34"/>
  <c r="J20" i="34"/>
  <c r="J15" i="34"/>
  <c r="J19" i="34"/>
  <c r="J13" i="34"/>
  <c r="J17" i="34"/>
  <c r="J21" i="34"/>
  <c r="I21" i="35" l="1"/>
  <c r="J21" i="35"/>
  <c r="I21" i="34"/>
  <c r="J20" i="35" l="1"/>
  <c r="I20" i="35"/>
  <c r="J19" i="35"/>
  <c r="I19" i="35"/>
  <c r="J18" i="35"/>
  <c r="I18" i="35"/>
  <c r="J17" i="35"/>
  <c r="I17" i="35"/>
  <c r="J16" i="35"/>
  <c r="I16" i="35"/>
  <c r="J15" i="35"/>
  <c r="I15" i="35"/>
  <c r="J14" i="35"/>
  <c r="I14" i="35"/>
  <c r="J13" i="35"/>
  <c r="I13" i="35"/>
  <c r="J12" i="35"/>
  <c r="I12" i="34" l="1"/>
  <c r="I11" i="34"/>
  <c r="I13" i="34" l="1"/>
  <c r="I14" i="34"/>
  <c r="I15" i="34"/>
  <c r="I16" i="34"/>
  <c r="I17" i="34"/>
  <c r="I18" i="34"/>
  <c r="I19" i="34"/>
  <c r="I20" i="34"/>
</calcChain>
</file>

<file path=xl/sharedStrings.xml><?xml version="1.0" encoding="utf-8"?>
<sst xmlns="http://schemas.openxmlformats.org/spreadsheetml/2006/main" count="38" uniqueCount="16">
  <si>
    <t>Labonr.</t>
  </si>
  <si>
    <t/>
  </si>
  <si>
    <t>%</t>
  </si>
  <si>
    <t>Parameter:</t>
  </si>
  <si>
    <t>Aantal Labo's:</t>
  </si>
  <si>
    <t>%Afw 
(tov ref.waarde)</t>
  </si>
  <si>
    <t>Resultaat</t>
  </si>
  <si>
    <t>Hg stap 2</t>
  </si>
  <si>
    <t>Hg stap 1</t>
  </si>
  <si>
    <t>Z-Score 
(tov ref.waarde)</t>
  </si>
  <si>
    <t>Standaard afw. rel.:</t>
  </si>
  <si>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g/Nm</t>
    </r>
    <r>
      <rPr>
        <vertAlign val="superscript"/>
        <sz val="12"/>
        <color theme="1"/>
        <rFont val="Calibri"/>
        <family val="2"/>
        <scheme val="minor"/>
      </rPr>
      <t>3</t>
    </r>
  </si>
  <si>
    <t>Ref waarde</t>
  </si>
  <si>
    <t>Reële gemiddelde (zonder z-score&gt;3):</t>
  </si>
  <si>
    <t>Standaard afw. abs. (zonder z-score&gt;3):</t>
  </si>
  <si>
    <t>Gemiddelde referentiewaarde: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</si>
</sst>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  <xf numFmtId="2" fontId="0" fillId="3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2" fontId="0" fillId="5" borderId="0" xfId="0" applyNumberFormat="1" applyFont="1" applyFill="1" applyBorder="1" applyAlignment="1">
      <alignment horizontal="center"/>
    </xf>
    <xf numFmtId="165" fontId="5" fillId="2" borderId="0" xfId="5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Hg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'Hg stap 1'!$C$11:$C$21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744</c:v>
                </c:pt>
                <c:pt idx="9">
                  <c:v>904</c:v>
                </c:pt>
                <c:pt idx="10">
                  <c:v>928</c:v>
                </c:pt>
              </c:numCache>
            </c:numRef>
          </c:cat>
          <c:val>
            <c:numRef>
              <c:f>'Hg stap 1'!$I$11:$I$21</c:f>
              <c:numCache>
                <c:formatCode>0.000</c:formatCode>
                <c:ptCount val="11"/>
                <c:pt idx="0">
                  <c:v>1.1218014250091013</c:v>
                </c:pt>
                <c:pt idx="1">
                  <c:v>0.96876639504440076</c:v>
                </c:pt>
                <c:pt idx="2">
                  <c:v>0.89029102295439311</c:v>
                </c:pt>
                <c:pt idx="3">
                  <c:v>1.1479709668110245</c:v>
                </c:pt>
                <c:pt idx="4">
                  <c:v>0.81956340086927815</c:v>
                </c:pt>
                <c:pt idx="5">
                  <c:v>1.4588229625745442E-3</c:v>
                </c:pt>
                <c:pt idx="6">
                  <c:v>0.94909855789477859</c:v>
                </c:pt>
                <c:pt idx="7">
                  <c:v>0.57125871151284946</c:v>
                </c:pt>
                <c:pt idx="8">
                  <c:v>0.8910689324887453</c:v>
                </c:pt>
                <c:pt idx="9">
                  <c:v>0.80889944409913284</c:v>
                </c:pt>
                <c:pt idx="10">
                  <c:v>0.93644744293956106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'Hg stap 1'!$C$11:$C$21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744</c:v>
                </c:pt>
                <c:pt idx="9">
                  <c:v>904</c:v>
                </c:pt>
                <c:pt idx="10">
                  <c:v>928</c:v>
                </c:pt>
              </c:numCache>
            </c:numRef>
          </c:cat>
          <c:val>
            <c:numRef>
              <c:f>'Hg stap 1'!$J$11:$J$21</c:f>
              <c:numCache>
                <c:formatCode>0.00</c:formatCode>
                <c:ptCount val="11"/>
                <c:pt idx="0">
                  <c:v>0.91012480327398571</c:v>
                </c:pt>
                <c:pt idx="1">
                  <c:v>0.91012480327398571</c:v>
                </c:pt>
                <c:pt idx="2">
                  <c:v>0.91012480327398571</c:v>
                </c:pt>
                <c:pt idx="3">
                  <c:v>0.91012480327398571</c:v>
                </c:pt>
                <c:pt idx="4">
                  <c:v>0.91012480327398571</c:v>
                </c:pt>
                <c:pt idx="5">
                  <c:v>0.91012480327398571</c:v>
                </c:pt>
                <c:pt idx="6">
                  <c:v>0.91012480327398571</c:v>
                </c:pt>
                <c:pt idx="7">
                  <c:v>0.91012480327398571</c:v>
                </c:pt>
                <c:pt idx="8">
                  <c:v>0.91012480327398571</c:v>
                </c:pt>
                <c:pt idx="9">
                  <c:v>0.91012480327398571</c:v>
                </c:pt>
                <c:pt idx="10">
                  <c:v>0.91012480327398571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2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Hg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'Hg stap 2'!$C$11:$C$21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744</c:v>
                </c:pt>
                <c:pt idx="9">
                  <c:v>904</c:v>
                </c:pt>
                <c:pt idx="10">
                  <c:v>928</c:v>
                </c:pt>
              </c:numCache>
            </c:numRef>
          </c:cat>
          <c:val>
            <c:numRef>
              <c:f>'Hg stap 2'!$I$11:$I$21</c:f>
              <c:numCache>
                <c:formatCode>0.000</c:formatCode>
                <c:ptCount val="11"/>
                <c:pt idx="0">
                  <c:v>1.0723890014832944</c:v>
                </c:pt>
                <c:pt idx="1">
                  <c:v>1.0168248045152481</c:v>
                </c:pt>
                <c:pt idx="2">
                  <c:v>0.85935522743458959</c:v>
                </c:pt>
                <c:pt idx="3">
                  <c:v>0.12141857729559674</c:v>
                </c:pt>
                <c:pt idx="4">
                  <c:v>0.95341700012959951</c:v>
                </c:pt>
                <c:pt idx="5">
                  <c:v>9.5360709108859964E-4</c:v>
                </c:pt>
                <c:pt idx="6">
                  <c:v>0.90711765916407971</c:v>
                </c:pt>
                <c:pt idx="7">
                  <c:v>0.42413338644352327</c:v>
                </c:pt>
                <c:pt idx="8">
                  <c:v>0.89470217020959486</c:v>
                </c:pt>
                <c:pt idx="9">
                  <c:v>1.0223812242120527</c:v>
                </c:pt>
                <c:pt idx="10">
                  <c:v>1.3979721409524939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'Hg stap 2'!$C$11:$C$21</c:f>
              <c:numCache>
                <c:formatCode>General</c:formatCode>
                <c:ptCount val="11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744</c:v>
                </c:pt>
                <c:pt idx="9">
                  <c:v>904</c:v>
                </c:pt>
                <c:pt idx="10">
                  <c:v>928</c:v>
                </c:pt>
              </c:numCache>
            </c:numRef>
          </c:cat>
          <c:val>
            <c:numRef>
              <c:f>'Hg stap 2'!$J$11:$J$21</c:f>
              <c:numCache>
                <c:formatCode>0.00</c:formatCode>
                <c:ptCount val="11"/>
                <c:pt idx="0">
                  <c:v>0.9485619543498609</c:v>
                </c:pt>
                <c:pt idx="1">
                  <c:v>0.9485619543498609</c:v>
                </c:pt>
                <c:pt idx="2">
                  <c:v>0.9485619543498609</c:v>
                </c:pt>
                <c:pt idx="3">
                  <c:v>0.9485619543498609</c:v>
                </c:pt>
                <c:pt idx="4">
                  <c:v>0.9485619543498609</c:v>
                </c:pt>
                <c:pt idx="5">
                  <c:v>0.9485619543498609</c:v>
                </c:pt>
                <c:pt idx="6">
                  <c:v>0.9485619543498609</c:v>
                </c:pt>
                <c:pt idx="7">
                  <c:v>0.9485619543498609</c:v>
                </c:pt>
                <c:pt idx="8">
                  <c:v>0.9485619543498609</c:v>
                </c:pt>
                <c:pt idx="9">
                  <c:v>0.9485619543498609</c:v>
                </c:pt>
                <c:pt idx="10">
                  <c:v>0.9485619543498609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4"/>
          <c:min val="0.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8</xdr:row>
      <xdr:rowOff>588699</xdr:rowOff>
    </xdr:from>
    <xdr:to>
      <xdr:col>19</xdr:col>
      <xdr:colOff>1</xdr:colOff>
      <xdr:row>26</xdr:row>
      <xdr:rowOff>143220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485508</xdr:colOff>
      <xdr:row>8</xdr:row>
      <xdr:rowOff>497416</xdr:rowOff>
    </xdr:from>
    <xdr:to>
      <xdr:col>18</xdr:col>
      <xdr:colOff>521228</xdr:colOff>
      <xdr:row>26</xdr:row>
      <xdr:rowOff>133957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J33"/>
  <sheetViews>
    <sheetView tabSelected="1" zoomScale="90" zoomScaleNormal="90" workbookViewId="0">
      <selection activeCell="F27" sqref="F27"/>
    </sheetView>
  </sheetViews>
  <sheetFormatPr defaultColWidth="9.109375" defaultRowHeight="15.6" x14ac:dyDescent="0.3"/>
  <cols>
    <col min="1" max="2" width="8.6640625" style="1" customWidth="1"/>
    <col min="3" max="3" width="23.88671875" style="1" customWidth="1"/>
    <col min="4" max="5" width="10.33203125" style="1" customWidth="1"/>
    <col min="6" max="6" width="11.6640625" style="1" bestFit="1" customWidth="1"/>
    <col min="7" max="7" width="17" style="1" bestFit="1" customWidth="1"/>
    <col min="8" max="8" width="9.109375" style="1"/>
    <col min="9" max="9" width="14.88671875" style="1" bestFit="1" customWidth="1"/>
    <col min="10" max="16384" width="9.109375" style="1"/>
  </cols>
  <sheetData>
    <row r="1" spans="1:10" x14ac:dyDescent="0.3">
      <c r="C1" s="2" t="s">
        <v>3</v>
      </c>
      <c r="D1" s="3" t="s">
        <v>8</v>
      </c>
      <c r="E1" s="3"/>
      <c r="F1" s="3"/>
      <c r="G1" s="4"/>
    </row>
    <row r="2" spans="1:10" ht="17.399999999999999" x14ac:dyDescent="0.3">
      <c r="C2" s="5" t="s">
        <v>15</v>
      </c>
      <c r="D2" s="10">
        <f>AVERAGE(E11:E21)</f>
        <v>73.044927202128719</v>
      </c>
      <c r="E2" s="1" t="s">
        <v>11</v>
      </c>
    </row>
    <row r="3" spans="1:10" ht="17.399999999999999" x14ac:dyDescent="0.3">
      <c r="C3" s="5" t="s">
        <v>13</v>
      </c>
      <c r="D3" s="14">
        <f>AVERAGE(D11:D15,D17:D21)</f>
        <v>66.48</v>
      </c>
      <c r="E3" s="1" t="s">
        <v>11</v>
      </c>
      <c r="G3" s="6"/>
    </row>
    <row r="4" spans="1:10" ht="17.399999999999999" x14ac:dyDescent="0.3">
      <c r="C4" s="5" t="s">
        <v>14</v>
      </c>
      <c r="D4" s="9">
        <f>STDEV(D11:D15,D17:D21)</f>
        <v>11.989791954454828</v>
      </c>
      <c r="E4" s="1" t="s">
        <v>11</v>
      </c>
      <c r="G4" s="6"/>
    </row>
    <row r="5" spans="1:10" x14ac:dyDescent="0.3">
      <c r="C5" s="5" t="s">
        <v>10</v>
      </c>
      <c r="D5" s="17">
        <f>(D4/D3)*100</f>
        <v>18.03518645375275</v>
      </c>
      <c r="E5" s="1" t="s">
        <v>2</v>
      </c>
      <c r="G5" s="6"/>
    </row>
    <row r="6" spans="1:10" x14ac:dyDescent="0.3">
      <c r="C6" s="5" t="s">
        <v>4</v>
      </c>
      <c r="D6" s="16">
        <v>11</v>
      </c>
      <c r="E6" s="16"/>
      <c r="F6" s="6"/>
      <c r="G6" s="6"/>
    </row>
    <row r="7" spans="1:10" x14ac:dyDescent="0.3">
      <c r="C7" s="6"/>
      <c r="D7" s="6"/>
      <c r="E7" s="6"/>
      <c r="F7" s="6"/>
      <c r="G7" s="6"/>
    </row>
    <row r="8" spans="1:10" x14ac:dyDescent="0.3">
      <c r="C8" s="6"/>
      <c r="D8" s="6"/>
      <c r="E8" s="6"/>
      <c r="F8" s="6"/>
      <c r="G8" s="6"/>
    </row>
    <row r="9" spans="1:10" ht="46.8" x14ac:dyDescent="0.3">
      <c r="C9" s="6" t="s">
        <v>0</v>
      </c>
      <c r="D9" s="6" t="s">
        <v>6</v>
      </c>
      <c r="E9" s="6" t="s">
        <v>12</v>
      </c>
      <c r="F9" s="7" t="s">
        <v>9</v>
      </c>
      <c r="G9" s="7" t="s">
        <v>5</v>
      </c>
    </row>
    <row r="10" spans="1:10" ht="17.399999999999999" x14ac:dyDescent="0.3">
      <c r="A10" s="8"/>
      <c r="D10" s="1" t="s">
        <v>11</v>
      </c>
      <c r="E10" s="1" t="s">
        <v>11</v>
      </c>
      <c r="F10" s="9"/>
      <c r="G10" s="6"/>
    </row>
    <row r="11" spans="1:10" x14ac:dyDescent="0.3">
      <c r="C11" s="14">
        <v>223</v>
      </c>
      <c r="D11" s="14">
        <v>82.1</v>
      </c>
      <c r="E11" s="18">
        <v>73.185858182818677</v>
      </c>
      <c r="F11" s="19">
        <f>(D11-E11)/(0.2*E11)</f>
        <v>0.60900712504550691</v>
      </c>
      <c r="G11" s="12">
        <f>((D11-$E$11)/$E$11)*100</f>
        <v>12.180142500910138</v>
      </c>
      <c r="I11" s="13">
        <f>(100+G11)/100</f>
        <v>1.1218014250091013</v>
      </c>
      <c r="J11" s="1">
        <f>1+($D$3-$D$2)/$D$2</f>
        <v>0.91012480327398571</v>
      </c>
    </row>
    <row r="12" spans="1:10" x14ac:dyDescent="0.3">
      <c r="C12" s="14">
        <v>295</v>
      </c>
      <c r="D12" s="14">
        <v>70.900000000000006</v>
      </c>
      <c r="E12" s="18">
        <v>73.185858182818677</v>
      </c>
      <c r="F12" s="19">
        <f>(D12-E12)/(0.2*E12)</f>
        <v>-0.15616802477799641</v>
      </c>
      <c r="G12" s="21">
        <f>((D12-E12)/E12)*100</f>
        <v>-3.1233604955599277</v>
      </c>
      <c r="I12" s="13">
        <f>(100+G12)/100</f>
        <v>0.96876639504440076</v>
      </c>
      <c r="J12" s="1">
        <f t="shared" ref="J12:J21" si="0">1+($D$3-$D$2)/$D$2</f>
        <v>0.91012480327398571</v>
      </c>
    </row>
    <row r="13" spans="1:10" x14ac:dyDescent="0.3">
      <c r="C13" s="14">
        <v>339</v>
      </c>
      <c r="D13" s="14">
        <v>65.3</v>
      </c>
      <c r="E13" s="18">
        <v>73.346802693016841</v>
      </c>
      <c r="F13" s="19">
        <f>(D13-E13)/(0.2*E13)</f>
        <v>-0.54854488522803446</v>
      </c>
      <c r="G13" s="21">
        <f t="shared" ref="G13:G21" si="1">((D13-E13)/E13)*100</f>
        <v>-10.970897704560691</v>
      </c>
      <c r="I13" s="13">
        <f t="shared" ref="I13:I21" si="2">(100+G13)/100</f>
        <v>0.89029102295439311</v>
      </c>
      <c r="J13" s="1">
        <f t="shared" si="0"/>
        <v>0.91012480327398571</v>
      </c>
    </row>
    <row r="14" spans="1:10" x14ac:dyDescent="0.3">
      <c r="C14" s="14">
        <v>446</v>
      </c>
      <c r="D14" s="14">
        <v>84.2</v>
      </c>
      <c r="E14" s="18">
        <v>73.346802693016841</v>
      </c>
      <c r="F14" s="19">
        <f>(D14-E14)/(0.2*E14)</f>
        <v>0.73985483405512276</v>
      </c>
      <c r="G14" s="21">
        <f t="shared" si="1"/>
        <v>14.797096681102456</v>
      </c>
      <c r="I14" s="13">
        <f t="shared" si="2"/>
        <v>1.1479709668110245</v>
      </c>
      <c r="J14" s="1">
        <f t="shared" si="0"/>
        <v>0.91012480327398571</v>
      </c>
    </row>
    <row r="15" spans="1:10" x14ac:dyDescent="0.3">
      <c r="C15" s="14">
        <v>509</v>
      </c>
      <c r="D15" s="14">
        <v>59.6</v>
      </c>
      <c r="E15" s="18">
        <v>72.721646594741372</v>
      </c>
      <c r="F15" s="19">
        <f t="shared" ref="F15:F21" si="3">(D15-E15)/(0.2*E15)</f>
        <v>-0.90218299565360904</v>
      </c>
      <c r="G15" s="21">
        <f t="shared" si="1"/>
        <v>-18.043659913072183</v>
      </c>
      <c r="I15" s="13">
        <f t="shared" si="2"/>
        <v>0.81956340086927815</v>
      </c>
      <c r="J15" s="1">
        <f t="shared" si="0"/>
        <v>0.91012480327398571</v>
      </c>
    </row>
    <row r="16" spans="1:10" x14ac:dyDescent="0.3">
      <c r="C16" s="14">
        <v>551</v>
      </c>
      <c r="D16" s="14">
        <v>0.107</v>
      </c>
      <c r="E16" s="18">
        <v>73.346802693016841</v>
      </c>
      <c r="F16" s="20">
        <f t="shared" si="3"/>
        <v>-4.9927058851871271</v>
      </c>
      <c r="G16" s="21">
        <f t="shared" si="1"/>
        <v>-99.854117703742546</v>
      </c>
      <c r="I16" s="13">
        <f t="shared" si="2"/>
        <v>1.4588229625745442E-3</v>
      </c>
      <c r="J16" s="1">
        <f t="shared" si="0"/>
        <v>0.91012480327398571</v>
      </c>
    </row>
    <row r="17" spans="1:10" x14ac:dyDescent="0.3">
      <c r="C17" s="14">
        <v>579</v>
      </c>
      <c r="D17" s="14">
        <v>68.7</v>
      </c>
      <c r="E17" s="18">
        <v>72.384474118668294</v>
      </c>
      <c r="F17" s="19">
        <f t="shared" si="3"/>
        <v>-0.25450721052610698</v>
      </c>
      <c r="G17" s="21">
        <f t="shared" si="1"/>
        <v>-5.0901442105221397</v>
      </c>
      <c r="I17" s="13">
        <f t="shared" si="2"/>
        <v>0.94909855789477859</v>
      </c>
      <c r="J17" s="1">
        <f t="shared" si="0"/>
        <v>0.91012480327398571</v>
      </c>
    </row>
    <row r="18" spans="1:10" x14ac:dyDescent="0.3">
      <c r="C18" s="14">
        <v>591</v>
      </c>
      <c r="D18" s="14">
        <v>41.9</v>
      </c>
      <c r="E18" s="18">
        <v>73.346802693016841</v>
      </c>
      <c r="F18" s="22">
        <f t="shared" si="3"/>
        <v>-2.1437064424357524</v>
      </c>
      <c r="G18" s="21">
        <f t="shared" si="1"/>
        <v>-42.874128848715053</v>
      </c>
      <c r="I18" s="13">
        <f t="shared" si="2"/>
        <v>0.57125871151284946</v>
      </c>
      <c r="J18" s="1">
        <f t="shared" si="0"/>
        <v>0.91012480327398571</v>
      </c>
    </row>
    <row r="19" spans="1:10" x14ac:dyDescent="0.3">
      <c r="C19" s="14">
        <v>744</v>
      </c>
      <c r="D19" s="14">
        <v>64.8</v>
      </c>
      <c r="E19" s="18">
        <v>72.721646594741372</v>
      </c>
      <c r="F19" s="19">
        <f t="shared" si="3"/>
        <v>-0.54465533755627327</v>
      </c>
      <c r="G19" s="21">
        <f t="shared" si="1"/>
        <v>-10.893106751125467</v>
      </c>
      <c r="I19" s="13">
        <f t="shared" si="2"/>
        <v>0.8910689324887453</v>
      </c>
      <c r="J19" s="1">
        <f t="shared" si="0"/>
        <v>0.91012480327398571</v>
      </c>
    </row>
    <row r="20" spans="1:10" x14ac:dyDescent="0.3">
      <c r="C20" s="14">
        <v>904</v>
      </c>
      <c r="D20" s="14">
        <v>59.2</v>
      </c>
      <c r="E20" s="18">
        <v>73.185858182818677</v>
      </c>
      <c r="F20" s="19">
        <f t="shared" si="3"/>
        <v>-0.9555027795043356</v>
      </c>
      <c r="G20" s="21">
        <f t="shared" si="1"/>
        <v>-19.110055590086713</v>
      </c>
      <c r="I20" s="13">
        <f t="shared" si="2"/>
        <v>0.80889944409913284</v>
      </c>
      <c r="J20" s="1">
        <f t="shared" si="0"/>
        <v>0.91012480327398571</v>
      </c>
    </row>
    <row r="21" spans="1:10" x14ac:dyDescent="0.3">
      <c r="C21" s="14">
        <v>928</v>
      </c>
      <c r="D21" s="14">
        <v>68.099999999999994</v>
      </c>
      <c r="E21" s="18">
        <v>72.721646594741372</v>
      </c>
      <c r="F21" s="19">
        <f t="shared" si="3"/>
        <v>-0.31776278530219482</v>
      </c>
      <c r="G21" s="21">
        <f t="shared" si="1"/>
        <v>-6.3552557060438968</v>
      </c>
      <c r="I21" s="13">
        <f t="shared" si="2"/>
        <v>0.93644744293956106</v>
      </c>
      <c r="J21" s="1">
        <f t="shared" si="0"/>
        <v>0.91012480327398571</v>
      </c>
    </row>
    <row r="22" spans="1:10" x14ac:dyDescent="0.3">
      <c r="A22" s="12"/>
      <c r="C22" s="14"/>
      <c r="D22" s="14"/>
      <c r="E22" s="14"/>
      <c r="F22" s="14"/>
      <c r="G22" s="14"/>
      <c r="I22" s="13"/>
    </row>
    <row r="23" spans="1:10" x14ac:dyDescent="0.3">
      <c r="A23" s="10"/>
      <c r="C23" s="14"/>
      <c r="D23" s="14"/>
      <c r="E23" s="14"/>
      <c r="F23" s="14"/>
      <c r="G23" s="14"/>
      <c r="I23" s="13"/>
    </row>
    <row r="24" spans="1:10" x14ac:dyDescent="0.3">
      <c r="A24" s="10"/>
      <c r="C24" s="14"/>
      <c r="D24" s="14"/>
      <c r="E24" s="14"/>
      <c r="F24" s="11"/>
      <c r="G24" s="12"/>
      <c r="I24" s="13"/>
    </row>
    <row r="25" spans="1:10" x14ac:dyDescent="0.3">
      <c r="C25" s="14"/>
      <c r="D25" s="14"/>
      <c r="E25" s="14"/>
      <c r="F25" s="15"/>
      <c r="G25" s="12"/>
      <c r="I25" s="13"/>
    </row>
    <row r="26" spans="1:10" x14ac:dyDescent="0.3">
      <c r="C26" s="14"/>
      <c r="D26" s="14"/>
      <c r="E26" s="14"/>
      <c r="F26" s="11"/>
      <c r="G26" s="12"/>
      <c r="I26" s="13"/>
    </row>
    <row r="27" spans="1:10" x14ac:dyDescent="0.3">
      <c r="C27" s="10"/>
      <c r="F27" s="10"/>
      <c r="G27" s="10"/>
    </row>
    <row r="28" spans="1:10" x14ac:dyDescent="0.3">
      <c r="F28" s="10"/>
      <c r="G28" s="10"/>
    </row>
    <row r="29" spans="1:10" x14ac:dyDescent="0.3">
      <c r="F29" s="10"/>
      <c r="G29" s="10"/>
    </row>
    <row r="30" spans="1:10" x14ac:dyDescent="0.3">
      <c r="F30" s="10"/>
      <c r="G30" s="10"/>
    </row>
    <row r="31" spans="1:10" x14ac:dyDescent="0.3">
      <c r="F31" s="10"/>
      <c r="G31" s="10"/>
    </row>
    <row r="32" spans="1:10" x14ac:dyDescent="0.3">
      <c r="F32" s="10"/>
      <c r="G32" s="10"/>
    </row>
    <row r="33" spans="3:9" x14ac:dyDescent="0.3">
      <c r="C33" s="10"/>
      <c r="G33" s="10"/>
      <c r="H33" s="10"/>
      <c r="I33" s="1" t="s">
        <v>1</v>
      </c>
    </row>
  </sheetData>
  <sheetProtection algorithmName="SHA-512" hashValue="lGbRN4QLmcSwg4+XzspZSEtxe9siXr/PpVKvqIUFAX79A3a/trIrNacXKeKsLEv2/FiUJNHpyQrkY2xPy6FyiA==" saltValue="9xv+Ll/9GZy1bCJOoPwKxA==" spinCount="100000" sheet="1" objects="1" scenarios="1" selectLockedCells="1" selectUnlockedCells="1"/>
  <sortState ref="C11:E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zoomScale="90" zoomScaleNormal="90" workbookViewId="0">
      <selection activeCell="D16" sqref="D16"/>
    </sheetView>
  </sheetViews>
  <sheetFormatPr defaultColWidth="9.109375" defaultRowHeight="15.6" x14ac:dyDescent="0.3"/>
  <cols>
    <col min="1" max="2" width="8.6640625" style="1" customWidth="1"/>
    <col min="3" max="3" width="23.88671875" style="1" customWidth="1"/>
    <col min="4" max="5" width="10.33203125" style="1" customWidth="1"/>
    <col min="6" max="6" width="13" style="1" bestFit="1" customWidth="1"/>
    <col min="7" max="7" width="17" style="1" bestFit="1" customWidth="1"/>
    <col min="8" max="8" width="9.109375" style="1"/>
    <col min="9" max="9" width="14.88671875" style="1" bestFit="1" customWidth="1"/>
    <col min="10" max="16384" width="9.109375" style="1"/>
  </cols>
  <sheetData>
    <row r="1" spans="1:10" x14ac:dyDescent="0.3">
      <c r="C1" s="2" t="s">
        <v>3</v>
      </c>
      <c r="D1" s="3" t="s">
        <v>7</v>
      </c>
      <c r="E1" s="3"/>
      <c r="F1" s="3"/>
      <c r="G1" s="4"/>
    </row>
    <row r="2" spans="1:10" ht="17.399999999999999" x14ac:dyDescent="0.3">
      <c r="C2" s="5" t="s">
        <v>15</v>
      </c>
      <c r="D2" s="10">
        <f>AVERAGE(E11:E21)</f>
        <v>35.925726961223639</v>
      </c>
      <c r="E2" s="1" t="s">
        <v>11</v>
      </c>
    </row>
    <row r="3" spans="1:10" ht="17.399999999999999" x14ac:dyDescent="0.3">
      <c r="C3" s="5" t="s">
        <v>13</v>
      </c>
      <c r="D3" s="18">
        <f>AVERAGE(D11:D13,D17:D21,D15)</f>
        <v>34.077777777777783</v>
      </c>
      <c r="E3" s="1" t="s">
        <v>11</v>
      </c>
      <c r="G3" s="6"/>
    </row>
    <row r="4" spans="1:10" ht="17.399999999999999" x14ac:dyDescent="0.3">
      <c r="C4" s="5" t="s">
        <v>14</v>
      </c>
      <c r="D4" s="18">
        <f>STDEV(D11:D13,D17:D21,D15)</f>
        <v>9.0643226136564596</v>
      </c>
      <c r="E4" s="1" t="s">
        <v>11</v>
      </c>
      <c r="G4" s="6"/>
    </row>
    <row r="5" spans="1:10" x14ac:dyDescent="0.3">
      <c r="C5" s="5" t="s">
        <v>10</v>
      </c>
      <c r="D5" s="23">
        <f>(D4/D3)*100</f>
        <v>26.598925178646276</v>
      </c>
      <c r="E5" s="1" t="s">
        <v>2</v>
      </c>
      <c r="G5" s="6"/>
    </row>
    <row r="6" spans="1:10" x14ac:dyDescent="0.3">
      <c r="C6" s="5" t="s">
        <v>4</v>
      </c>
      <c r="D6" s="16">
        <v>11</v>
      </c>
      <c r="E6" s="16"/>
      <c r="F6" s="6"/>
      <c r="G6" s="6"/>
    </row>
    <row r="7" spans="1:10" x14ac:dyDescent="0.3">
      <c r="C7" s="6"/>
      <c r="D7" s="6"/>
      <c r="E7" s="6"/>
      <c r="F7" s="6"/>
      <c r="G7" s="6"/>
    </row>
    <row r="8" spans="1:10" x14ac:dyDescent="0.3">
      <c r="C8" s="6"/>
      <c r="D8" s="6"/>
      <c r="E8" s="6"/>
      <c r="F8" s="6"/>
      <c r="G8" s="6"/>
    </row>
    <row r="9" spans="1:10" ht="46.8" x14ac:dyDescent="0.3">
      <c r="C9" s="6" t="s">
        <v>0</v>
      </c>
      <c r="D9" s="6" t="s">
        <v>6</v>
      </c>
      <c r="E9" s="6" t="s">
        <v>12</v>
      </c>
      <c r="F9" s="7" t="s">
        <v>9</v>
      </c>
      <c r="G9" s="7" t="s">
        <v>5</v>
      </c>
    </row>
    <row r="10" spans="1:10" ht="17.399999999999999" x14ac:dyDescent="0.3">
      <c r="A10" s="8"/>
      <c r="D10" s="1" t="s">
        <v>11</v>
      </c>
      <c r="E10" s="1" t="s">
        <v>11</v>
      </c>
      <c r="F10" s="9"/>
      <c r="G10" s="6"/>
    </row>
    <row r="11" spans="1:10" x14ac:dyDescent="0.3">
      <c r="C11" s="14">
        <v>223</v>
      </c>
      <c r="D11" s="14">
        <v>38.6</v>
      </c>
      <c r="E11" s="18">
        <v>35.994401235568162</v>
      </c>
      <c r="F11" s="19">
        <f>(D11-E11)/(0.2*E11)</f>
        <v>0.36194500741647223</v>
      </c>
      <c r="G11" s="12">
        <f>((D11-$E$11)/$E$11)*100</f>
        <v>7.2389001483294457</v>
      </c>
      <c r="I11" s="13">
        <f>(100+G11)/100</f>
        <v>1.0723890014832944</v>
      </c>
      <c r="J11" s="1">
        <f>1+($D$3-$D$2)/$D$2</f>
        <v>0.9485619543498609</v>
      </c>
    </row>
    <row r="12" spans="1:10" x14ac:dyDescent="0.3">
      <c r="C12" s="14">
        <v>295</v>
      </c>
      <c r="D12" s="14">
        <v>36.6</v>
      </c>
      <c r="E12" s="18">
        <v>35.994401235568162</v>
      </c>
      <c r="F12" s="19">
        <f t="shared" ref="F12:F21" si="0">(D12-E12)/(0.2*E12)</f>
        <v>8.4124022576240534E-2</v>
      </c>
      <c r="G12" s="21">
        <f>((D12-E12)/E12)*100</f>
        <v>1.6824804515248106</v>
      </c>
      <c r="I12" s="13">
        <f>(100+G12)/100</f>
        <v>1.0168248045152481</v>
      </c>
      <c r="J12" s="1">
        <f>1+($D$3-$D$2)/$D$2</f>
        <v>0.9485619543498609</v>
      </c>
    </row>
    <row r="13" spans="1:10" x14ac:dyDescent="0.3">
      <c r="C13" s="14">
        <v>339</v>
      </c>
      <c r="D13" s="14">
        <v>31</v>
      </c>
      <c r="E13" s="18">
        <v>36.073557255878313</v>
      </c>
      <c r="F13" s="19">
        <f t="shared" si="0"/>
        <v>-0.70322386282705163</v>
      </c>
      <c r="G13" s="21">
        <f t="shared" ref="G13:G21" si="1">((D13-E13)/E13)*100</f>
        <v>-14.064477256541034</v>
      </c>
      <c r="I13" s="13">
        <f t="shared" ref="I13:I21" si="2">(100+G13)/100</f>
        <v>0.85935522743458959</v>
      </c>
      <c r="J13" s="1">
        <f t="shared" ref="J13:J21" si="3">1+($D$3-$D$2)/$D$2</f>
        <v>0.9485619543498609</v>
      </c>
    </row>
    <row r="14" spans="1:10" x14ac:dyDescent="0.3">
      <c r="C14" s="14">
        <v>446</v>
      </c>
      <c r="D14" s="14">
        <v>4.38</v>
      </c>
      <c r="E14" s="18">
        <v>36.073557255878313</v>
      </c>
      <c r="F14" s="20">
        <f t="shared" si="0"/>
        <v>-4.392907113522015</v>
      </c>
      <c r="G14" s="21">
        <f t="shared" si="1"/>
        <v>-87.858142270440325</v>
      </c>
      <c r="I14" s="13">
        <f t="shared" si="2"/>
        <v>0.12141857729559674</v>
      </c>
      <c r="J14" s="1">
        <f t="shared" si="3"/>
        <v>0.9485619543498609</v>
      </c>
    </row>
    <row r="15" spans="1:10" x14ac:dyDescent="0.3">
      <c r="C15" s="14">
        <v>509</v>
      </c>
      <c r="D15" s="14">
        <v>34.1</v>
      </c>
      <c r="E15" s="18">
        <v>35.76609185211165</v>
      </c>
      <c r="F15" s="19">
        <f t="shared" si="0"/>
        <v>-0.23291499935200238</v>
      </c>
      <c r="G15" s="21">
        <f t="shared" si="1"/>
        <v>-4.6582999870400483</v>
      </c>
      <c r="I15" s="13">
        <f t="shared" si="2"/>
        <v>0.95341700012959951</v>
      </c>
      <c r="J15" s="1">
        <f t="shared" si="3"/>
        <v>0.9485619543498609</v>
      </c>
    </row>
    <row r="16" spans="1:10" x14ac:dyDescent="0.3">
      <c r="C16" s="14">
        <v>551</v>
      </c>
      <c r="D16" s="24">
        <v>3.44E-2</v>
      </c>
      <c r="E16" s="18">
        <v>36.073557255878313</v>
      </c>
      <c r="F16" s="20">
        <f t="shared" si="0"/>
        <v>-4.9952319645445566</v>
      </c>
      <c r="G16" s="21">
        <f t="shared" si="1"/>
        <v>-99.90463929089114</v>
      </c>
      <c r="I16" s="13">
        <f t="shared" si="2"/>
        <v>9.5360709108859964E-4</v>
      </c>
      <c r="J16" s="1">
        <f t="shared" si="3"/>
        <v>0.9485619543498609</v>
      </c>
    </row>
    <row r="17" spans="1:10" x14ac:dyDescent="0.3">
      <c r="C17" s="14">
        <v>579</v>
      </c>
      <c r="D17" s="14">
        <v>32.299999999999997</v>
      </c>
      <c r="E17" s="18">
        <v>35.607288286907405</v>
      </c>
      <c r="F17" s="19">
        <f t="shared" si="0"/>
        <v>-0.4644117041796017</v>
      </c>
      <c r="G17" s="21">
        <f t="shared" si="1"/>
        <v>-9.2882340835920338</v>
      </c>
      <c r="I17" s="13">
        <f t="shared" si="2"/>
        <v>0.90711765916407971</v>
      </c>
      <c r="J17" s="1">
        <f t="shared" si="3"/>
        <v>0.9485619543498609</v>
      </c>
    </row>
    <row r="18" spans="1:10" x14ac:dyDescent="0.3">
      <c r="C18" s="14">
        <v>591</v>
      </c>
      <c r="D18" s="14">
        <v>15.3</v>
      </c>
      <c r="E18" s="18">
        <v>36.073557255878313</v>
      </c>
      <c r="F18" s="22">
        <f t="shared" si="0"/>
        <v>-2.8793330677823832</v>
      </c>
      <c r="G18" s="21">
        <f t="shared" si="1"/>
        <v>-57.586661355647671</v>
      </c>
      <c r="I18" s="13">
        <f t="shared" si="2"/>
        <v>0.42413338644352327</v>
      </c>
      <c r="J18" s="1">
        <f t="shared" si="3"/>
        <v>0.9485619543498609</v>
      </c>
    </row>
    <row r="19" spans="1:10" x14ac:dyDescent="0.3">
      <c r="C19" s="14">
        <v>744</v>
      </c>
      <c r="D19" s="14">
        <v>32</v>
      </c>
      <c r="E19" s="18">
        <v>35.76609185211165</v>
      </c>
      <c r="F19" s="19">
        <f t="shared" si="0"/>
        <v>-0.52648914895202592</v>
      </c>
      <c r="G19" s="21">
        <f t="shared" si="1"/>
        <v>-10.529782979040519</v>
      </c>
      <c r="I19" s="13">
        <f t="shared" si="2"/>
        <v>0.89470217020959486</v>
      </c>
      <c r="J19" s="1">
        <f t="shared" si="3"/>
        <v>0.9485619543498609</v>
      </c>
    </row>
    <row r="20" spans="1:10" x14ac:dyDescent="0.3">
      <c r="C20" s="14">
        <v>904</v>
      </c>
      <c r="D20" s="14">
        <v>36.799999999999997</v>
      </c>
      <c r="E20" s="18">
        <v>35.994401235568162</v>
      </c>
      <c r="F20" s="19">
        <f t="shared" si="0"/>
        <v>0.11190612106026311</v>
      </c>
      <c r="G20" s="21">
        <f t="shared" si="1"/>
        <v>2.2381224212052624</v>
      </c>
      <c r="I20" s="13">
        <f t="shared" si="2"/>
        <v>1.0223812242120527</v>
      </c>
      <c r="J20" s="1">
        <f t="shared" si="3"/>
        <v>0.9485619543498609</v>
      </c>
    </row>
    <row r="21" spans="1:10" x14ac:dyDescent="0.3">
      <c r="C21" s="14">
        <v>928</v>
      </c>
      <c r="D21" s="14">
        <v>50</v>
      </c>
      <c r="E21" s="18">
        <v>35.7660918521116</v>
      </c>
      <c r="F21" s="19">
        <f t="shared" si="0"/>
        <v>1.9898607047624692</v>
      </c>
      <c r="G21" s="21">
        <f t="shared" si="1"/>
        <v>39.79721409524938</v>
      </c>
      <c r="I21" s="13">
        <f t="shared" si="2"/>
        <v>1.3979721409524939</v>
      </c>
      <c r="J21" s="1">
        <f t="shared" si="3"/>
        <v>0.9485619543498609</v>
      </c>
    </row>
    <row r="22" spans="1:10" x14ac:dyDescent="0.3">
      <c r="A22" s="12"/>
      <c r="C22" s="14"/>
      <c r="D22" s="14"/>
      <c r="E22" s="14"/>
      <c r="F22" s="12"/>
      <c r="G22" s="12"/>
      <c r="I22" s="13"/>
    </row>
    <row r="23" spans="1:10" x14ac:dyDescent="0.3">
      <c r="A23" s="10"/>
      <c r="C23" s="14"/>
      <c r="D23" s="14"/>
      <c r="E23" s="14"/>
      <c r="F23" s="12"/>
      <c r="G23" s="12"/>
      <c r="I23" s="13"/>
    </row>
    <row r="24" spans="1:10" x14ac:dyDescent="0.3">
      <c r="A24" s="10"/>
      <c r="C24" s="14"/>
      <c r="D24" s="14"/>
      <c r="E24" s="14"/>
      <c r="F24" s="11"/>
      <c r="G24" s="12"/>
      <c r="I24" s="13"/>
    </row>
    <row r="25" spans="1:10" x14ac:dyDescent="0.3">
      <c r="C25" s="14"/>
      <c r="D25" s="14"/>
      <c r="E25" s="14"/>
      <c r="F25" s="11"/>
      <c r="G25" s="12"/>
      <c r="I25" s="13"/>
    </row>
    <row r="26" spans="1:10" x14ac:dyDescent="0.3">
      <c r="C26" s="14"/>
      <c r="D26" s="14"/>
      <c r="E26" s="14"/>
      <c r="F26" s="11"/>
      <c r="G26" s="12"/>
      <c r="I26" s="13"/>
    </row>
    <row r="27" spans="1:10" x14ac:dyDescent="0.3">
      <c r="C27" s="10"/>
      <c r="F27" s="10"/>
      <c r="G27" s="10"/>
    </row>
    <row r="28" spans="1:10" x14ac:dyDescent="0.3">
      <c r="F28" s="10"/>
      <c r="G28" s="10"/>
    </row>
    <row r="29" spans="1:10" x14ac:dyDescent="0.3">
      <c r="F29" s="10"/>
      <c r="G29" s="10"/>
    </row>
    <row r="30" spans="1:10" x14ac:dyDescent="0.3">
      <c r="F30" s="10"/>
      <c r="G30" s="10"/>
    </row>
    <row r="31" spans="1:10" x14ac:dyDescent="0.3">
      <c r="F31" s="10"/>
      <c r="G31" s="10"/>
    </row>
    <row r="32" spans="1:10" x14ac:dyDescent="0.3">
      <c r="F32" s="10"/>
      <c r="G32" s="10"/>
    </row>
    <row r="33" spans="3:9" x14ac:dyDescent="0.3">
      <c r="C33" s="10"/>
      <c r="G33" s="10"/>
      <c r="H33" s="10"/>
      <c r="I33" s="1" t="s">
        <v>1</v>
      </c>
    </row>
  </sheetData>
  <sheetProtection algorithmName="SHA-512" hashValue="4eLqvWgLsC8JJIKCx6g8R/Cf3ep2hdLGu9SKiwdrtvPnE+1TO6H9hxqKQKAP8zcJw4u0qbyj2tLdUa69dOZGnw==" saltValue="/Dq880oMzarcnCO6EhsfyA==" spinCount="100000" sheet="1" objects="1" scenarios="1" selectLockedCells="1" selectUnlockedCells="1"/>
  <sortState ref="C11:E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2020</Jaar>
    <Ringtest xmlns="eba2475f-4c5c-418a-90c2-2b36802fc485">LABS</Ringtest>
    <DEEL xmlns="08cda046-0f15-45eb-a9d5-77306d3264cd">Deel 3</DEEL>
    <Publicatiedatum xmlns="dda9e79c-c62e-445e-b991-197574827cb3">2021-05-25T07:56:31+00:00</Publicatiedatum>
    <Distributie_x0020_datum xmlns="eba2475f-4c5c-418a-90c2-2b36802fc485">25 januari 2012</Distributie_x0020_datum>
    <PublicURL xmlns="08cda046-0f15-45eb-a9d5-77306d3264cd">https://reflabos.vito.be/ree/LABS_2020-7_Deel3.xlsx</PublicURL>
  </documentManagement>
</p:properties>
</file>

<file path=customXml/itemProps1.xml><?xml version="1.0" encoding="utf-8"?>
<ds:datastoreItem xmlns:ds="http://schemas.openxmlformats.org/officeDocument/2006/customXml" ds:itemID="{59934EA0-91F4-4CD9-835C-D2275005356A}"/>
</file>

<file path=customXml/itemProps2.xml><?xml version="1.0" encoding="utf-8"?>
<ds:datastoreItem xmlns:ds="http://schemas.openxmlformats.org/officeDocument/2006/customXml" ds:itemID="{6200CB04-80EA-4272-A59A-9E946E208F80}"/>
</file>

<file path=customXml/itemProps3.xml><?xml version="1.0" encoding="utf-8"?>
<ds:datastoreItem xmlns:ds="http://schemas.openxmlformats.org/officeDocument/2006/customXml" ds:itemID="{835D2E34-A394-48C4-A6BE-EEA5DEDB0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Hg stap 1</vt:lpstr>
      <vt:lpstr>Hg stap 2</vt:lpstr>
      <vt:lpstr>'Hg stap 1'!Print_Area</vt:lpstr>
      <vt:lpstr>'Hg stap 2'!Print_Area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2020-7 deel 3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2021-02-09T10:01:31Z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26800</vt:r8>
  </property>
</Properties>
</file>