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LABS2021\5. Rapportering\Eindrapport\bijlagen eindrapport\Deel 2 per labo\"/>
    </mc:Choice>
  </mc:AlternateContent>
  <xr:revisionPtr revIDLastSave="0" documentId="13_ncr:1_{6B347B8F-AB73-4CE6-9762-7E2F2C89DDD1}" xr6:coauthVersionLast="45" xr6:coauthVersionMax="45" xr10:uidLastSave="{00000000-0000-0000-0000-000000000000}"/>
  <bookViews>
    <workbookView xWindow="-120" yWindow="-120" windowWidth="29040" windowHeight="15840" tabRatio="927" xr2:uid="{00000000-000D-0000-FFFF-FFFF00000000}"/>
  </bookViews>
  <sheets>
    <sheet name="139" sheetId="29" r:id="rId1"/>
    <sheet name="223" sheetId="38" r:id="rId2"/>
    <sheet name="225" sheetId="34" r:id="rId3"/>
    <sheet name="295" sheetId="32" r:id="rId4"/>
    <sheet name="339" sheetId="41" r:id="rId5"/>
    <sheet name="509" sheetId="39" r:id="rId6"/>
    <sheet name="512" sheetId="31" r:id="rId7"/>
    <sheet name="551" sheetId="27" r:id="rId8"/>
    <sheet name="579" sheetId="43" r:id="rId9"/>
    <sheet name="585" sheetId="30" r:id="rId10"/>
    <sheet name="591" sheetId="40" r:id="rId11"/>
    <sheet name="689" sheetId="37" r:id="rId12"/>
    <sheet name="644" sheetId="36" r:id="rId13"/>
    <sheet name="744" sheetId="42" r:id="rId14"/>
    <sheet name="807" sheetId="33" r:id="rId15"/>
    <sheet name="904" sheetId="35" r:id="rId16"/>
  </sheets>
  <definedNames>
    <definedName name="_xlnm.Print_Area" localSheetId="0">'139'!$A$1:$W$21</definedName>
    <definedName name="_xlnm.Print_Area" localSheetId="1">'223'!$A$1:$W$22</definedName>
    <definedName name="_xlnm.Print_Area" localSheetId="2">'225'!$A$1:$W$22</definedName>
    <definedName name="_xlnm.Print_Area" localSheetId="3">'295'!$A$1:$W$22</definedName>
    <definedName name="_xlnm.Print_Area" localSheetId="4">'339'!$A$1:$W$22</definedName>
    <definedName name="_xlnm.Print_Area" localSheetId="5">'509'!$A$1:$W$21</definedName>
    <definedName name="_xlnm.Print_Area" localSheetId="6">'512'!$A$1:$W$21</definedName>
    <definedName name="_xlnm.Print_Area" localSheetId="7">'551'!$A$1:$W$21</definedName>
    <definedName name="_xlnm.Print_Area" localSheetId="8">'579'!$A$1:$W$22</definedName>
    <definedName name="_xlnm.Print_Area" localSheetId="9">'585'!$A$1:$W$22</definedName>
    <definedName name="_xlnm.Print_Area" localSheetId="10">'591'!$A$1:$W$21</definedName>
    <definedName name="_xlnm.Print_Area" localSheetId="12">'644'!$A$1:$W$22</definedName>
    <definedName name="_xlnm.Print_Area" localSheetId="11">'689'!$A$1:$W$20</definedName>
    <definedName name="_xlnm.Print_Area" localSheetId="13">'744'!$A$1:$W$20</definedName>
    <definedName name="_xlnm.Print_Area" localSheetId="14">'807'!$A$1:$W$20</definedName>
    <definedName name="_xlnm.Print_Area" localSheetId="15">'904'!$A$1:$W$20</definedName>
    <definedName name="_xlnm.Print_Titles" localSheetId="0">'139'!$2:$6</definedName>
    <definedName name="_xlnm.Print_Titles" localSheetId="1">'223'!$2:$6</definedName>
    <definedName name="_xlnm.Print_Titles" localSheetId="2">'225'!$2:$6</definedName>
    <definedName name="_xlnm.Print_Titles" localSheetId="3">'295'!$2:$6</definedName>
    <definedName name="_xlnm.Print_Titles" localSheetId="4">'339'!$2:$6</definedName>
    <definedName name="_xlnm.Print_Titles" localSheetId="5">'509'!$2:$6</definedName>
    <definedName name="_xlnm.Print_Titles" localSheetId="6">'512'!$2:$6</definedName>
    <definedName name="_xlnm.Print_Titles" localSheetId="7">'551'!$2:$6</definedName>
    <definedName name="_xlnm.Print_Titles" localSheetId="8">'579'!$2:$6</definedName>
    <definedName name="_xlnm.Print_Titles" localSheetId="9">'585'!$2:$6</definedName>
    <definedName name="_xlnm.Print_Titles" localSheetId="10">'591'!$2:$6</definedName>
    <definedName name="_xlnm.Print_Titles" localSheetId="12">'644'!$2:$6</definedName>
    <definedName name="_xlnm.Print_Titles" localSheetId="11">'689'!$2:$6</definedName>
    <definedName name="_xlnm.Print_Titles" localSheetId="13">'744'!$2:$6</definedName>
    <definedName name="_xlnm.Print_Titles" localSheetId="14">'807'!$2:$6</definedName>
    <definedName name="_xlnm.Print_Titles" localSheetId="15">'904'!$2:$6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43" l="1"/>
  <c r="W15" i="43" s="1"/>
  <c r="J15" i="43"/>
  <c r="H15" i="43"/>
  <c r="K15" i="43" s="1"/>
  <c r="V14" i="43"/>
  <c r="R14" i="43"/>
  <c r="W14" i="43" s="1"/>
  <c r="K14" i="43"/>
  <c r="J14" i="43"/>
  <c r="H14" i="43"/>
  <c r="R13" i="43"/>
  <c r="W13" i="43" s="1"/>
  <c r="J13" i="43"/>
  <c r="H13" i="43"/>
  <c r="K13" i="43" s="1"/>
  <c r="R15" i="42"/>
  <c r="V15" i="42" s="1"/>
  <c r="J15" i="42"/>
  <c r="H15" i="42"/>
  <c r="K15" i="42" s="1"/>
  <c r="R14" i="42"/>
  <c r="W14" i="42" s="1"/>
  <c r="J14" i="42"/>
  <c r="H14" i="42"/>
  <c r="K14" i="42" s="1"/>
  <c r="R13" i="42"/>
  <c r="W13" i="42" s="1"/>
  <c r="J13" i="42"/>
  <c r="H13" i="42"/>
  <c r="K13" i="42" s="1"/>
  <c r="R15" i="41"/>
  <c r="W15" i="41" s="1"/>
  <c r="J15" i="41"/>
  <c r="H15" i="41"/>
  <c r="K15" i="41" s="1"/>
  <c r="R14" i="41"/>
  <c r="V14" i="41" s="1"/>
  <c r="J14" i="41"/>
  <c r="H14" i="41"/>
  <c r="K14" i="41" s="1"/>
  <c r="R13" i="41"/>
  <c r="W13" i="41" s="1"/>
  <c r="J13" i="41"/>
  <c r="H13" i="41"/>
  <c r="K13" i="41" s="1"/>
  <c r="R15" i="40"/>
  <c r="W15" i="40" s="1"/>
  <c r="K15" i="40"/>
  <c r="J15" i="40"/>
  <c r="H15" i="40"/>
  <c r="R14" i="40"/>
  <c r="W14" i="40" s="1"/>
  <c r="J14" i="40"/>
  <c r="H14" i="40"/>
  <c r="K14" i="40" s="1"/>
  <c r="R13" i="40"/>
  <c r="V13" i="40" s="1"/>
  <c r="J13" i="40"/>
  <c r="H13" i="40"/>
  <c r="K13" i="40" s="1"/>
  <c r="R15" i="39"/>
  <c r="W15" i="39" s="1"/>
  <c r="J15" i="39"/>
  <c r="H15" i="39"/>
  <c r="K15" i="39" s="1"/>
  <c r="V14" i="39"/>
  <c r="R14" i="39"/>
  <c r="W14" i="39" s="1"/>
  <c r="J14" i="39"/>
  <c r="H14" i="39"/>
  <c r="K14" i="39" s="1"/>
  <c r="W13" i="39"/>
  <c r="R13" i="39"/>
  <c r="V13" i="39" s="1"/>
  <c r="J13" i="39"/>
  <c r="H13" i="39"/>
  <c r="K13" i="39" s="1"/>
  <c r="R15" i="38"/>
  <c r="V15" i="38" s="1"/>
  <c r="J15" i="38"/>
  <c r="H15" i="38"/>
  <c r="K15" i="38" s="1"/>
  <c r="R14" i="38"/>
  <c r="W14" i="38" s="1"/>
  <c r="J14" i="38"/>
  <c r="H14" i="38"/>
  <c r="K14" i="38" s="1"/>
  <c r="R13" i="38"/>
  <c r="W13" i="38" s="1"/>
  <c r="J13" i="38"/>
  <c r="H13" i="38"/>
  <c r="K13" i="38" s="1"/>
  <c r="R15" i="37"/>
  <c r="W15" i="37" s="1"/>
  <c r="J15" i="37"/>
  <c r="H15" i="37"/>
  <c r="K15" i="37" s="1"/>
  <c r="R14" i="37"/>
  <c r="V14" i="37" s="1"/>
  <c r="J14" i="37"/>
  <c r="H14" i="37"/>
  <c r="K14" i="37" s="1"/>
  <c r="R13" i="37"/>
  <c r="W13" i="37" s="1"/>
  <c r="J13" i="37"/>
  <c r="H13" i="37"/>
  <c r="K13" i="37" s="1"/>
  <c r="R15" i="36"/>
  <c r="W15" i="36" s="1"/>
  <c r="K15" i="36"/>
  <c r="J15" i="36"/>
  <c r="H15" i="36"/>
  <c r="R14" i="36"/>
  <c r="V14" i="36" s="1"/>
  <c r="J14" i="36"/>
  <c r="H14" i="36"/>
  <c r="K14" i="36" s="1"/>
  <c r="R13" i="36"/>
  <c r="V13" i="36" s="1"/>
  <c r="J13" i="36"/>
  <c r="H13" i="36"/>
  <c r="K13" i="36" s="1"/>
  <c r="R15" i="35"/>
  <c r="W15" i="35" s="1"/>
  <c r="J15" i="35"/>
  <c r="H15" i="35"/>
  <c r="K15" i="35" s="1"/>
  <c r="V14" i="35"/>
  <c r="R14" i="35"/>
  <c r="W14" i="35" s="1"/>
  <c r="J14" i="35"/>
  <c r="H14" i="35"/>
  <c r="K14" i="35" s="1"/>
  <c r="R13" i="35"/>
  <c r="V13" i="35" s="1"/>
  <c r="J13" i="35"/>
  <c r="H13" i="35"/>
  <c r="K13" i="35" s="1"/>
  <c r="R15" i="34"/>
  <c r="W15" i="34" s="1"/>
  <c r="J15" i="34"/>
  <c r="H15" i="34"/>
  <c r="K15" i="34" s="1"/>
  <c r="R14" i="34"/>
  <c r="W14" i="34" s="1"/>
  <c r="J14" i="34"/>
  <c r="H14" i="34"/>
  <c r="K14" i="34" s="1"/>
  <c r="R13" i="34"/>
  <c r="V13" i="34" s="1"/>
  <c r="J13" i="34"/>
  <c r="H13" i="34"/>
  <c r="K13" i="34" s="1"/>
  <c r="R15" i="33"/>
  <c r="W15" i="33" s="1"/>
  <c r="K15" i="33"/>
  <c r="J15" i="33"/>
  <c r="H15" i="33"/>
  <c r="R14" i="33"/>
  <c r="W14" i="33" s="1"/>
  <c r="J14" i="33"/>
  <c r="H14" i="33"/>
  <c r="K14" i="33" s="1"/>
  <c r="R13" i="33"/>
  <c r="V13" i="33" s="1"/>
  <c r="J13" i="33"/>
  <c r="H13" i="33"/>
  <c r="K13" i="33" s="1"/>
  <c r="R15" i="32"/>
  <c r="W15" i="32" s="1"/>
  <c r="J15" i="32"/>
  <c r="H15" i="32"/>
  <c r="K15" i="32" s="1"/>
  <c r="R14" i="32"/>
  <c r="V14" i="32" s="1"/>
  <c r="K14" i="32"/>
  <c r="J14" i="32"/>
  <c r="H14" i="32"/>
  <c r="R13" i="32"/>
  <c r="W13" i="32" s="1"/>
  <c r="J13" i="32"/>
  <c r="H13" i="32"/>
  <c r="K13" i="32" s="1"/>
  <c r="R15" i="31"/>
  <c r="W15" i="31" s="1"/>
  <c r="J15" i="31"/>
  <c r="H15" i="31"/>
  <c r="K15" i="31" s="1"/>
  <c r="R14" i="31"/>
  <c r="W14" i="31" s="1"/>
  <c r="J14" i="31"/>
  <c r="H14" i="31"/>
  <c r="K14" i="31" s="1"/>
  <c r="V13" i="31"/>
  <c r="R13" i="31"/>
  <c r="W13" i="31" s="1"/>
  <c r="J13" i="31"/>
  <c r="H13" i="31"/>
  <c r="K13" i="31" s="1"/>
  <c r="R15" i="30"/>
  <c r="V15" i="30" s="1"/>
  <c r="K15" i="30"/>
  <c r="J15" i="30"/>
  <c r="H15" i="30"/>
  <c r="R14" i="30"/>
  <c r="W14" i="30" s="1"/>
  <c r="J14" i="30"/>
  <c r="H14" i="30"/>
  <c r="K14" i="30" s="1"/>
  <c r="R13" i="30"/>
  <c r="W13" i="30" s="1"/>
  <c r="K13" i="30"/>
  <c r="J13" i="30"/>
  <c r="H13" i="30"/>
  <c r="R15" i="29"/>
  <c r="W15" i="29" s="1"/>
  <c r="J15" i="29"/>
  <c r="H15" i="29"/>
  <c r="K15" i="29" s="1"/>
  <c r="R14" i="29"/>
  <c r="W14" i="29" s="1"/>
  <c r="J14" i="29"/>
  <c r="H14" i="29"/>
  <c r="K14" i="29" s="1"/>
  <c r="R13" i="29"/>
  <c r="W13" i="29" s="1"/>
  <c r="J13" i="29"/>
  <c r="H13" i="29"/>
  <c r="K13" i="29" s="1"/>
  <c r="W13" i="40" l="1"/>
  <c r="V15" i="40"/>
  <c r="W13" i="36"/>
  <c r="W15" i="42"/>
  <c r="V15" i="37"/>
  <c r="W13" i="34"/>
  <c r="V13" i="29"/>
  <c r="W15" i="30"/>
  <c r="W13" i="33"/>
  <c r="V13" i="32"/>
  <c r="V15" i="32"/>
  <c r="V13" i="43"/>
  <c r="V13" i="42"/>
  <c r="W14" i="41"/>
  <c r="V15" i="41"/>
  <c r="V14" i="40"/>
  <c r="W15" i="38"/>
  <c r="V13" i="38"/>
  <c r="W14" i="37"/>
  <c r="W14" i="36"/>
  <c r="V15" i="36"/>
  <c r="V13" i="37"/>
  <c r="V15" i="39"/>
  <c r="V14" i="42"/>
  <c r="V15" i="43"/>
  <c r="V14" i="38"/>
  <c r="V13" i="41"/>
  <c r="V15" i="33"/>
  <c r="W14" i="32"/>
  <c r="W13" i="35"/>
  <c r="V14" i="33"/>
  <c r="V15" i="34"/>
  <c r="V14" i="34"/>
  <c r="V15" i="35"/>
  <c r="V14" i="30"/>
  <c r="V15" i="31"/>
  <c r="V13" i="30"/>
  <c r="V14" i="31"/>
  <c r="V15" i="29"/>
  <c r="V14" i="29"/>
  <c r="J15" i="27" l="1"/>
  <c r="R15" i="27" l="1"/>
  <c r="W15" i="27" s="1"/>
  <c r="H15" i="27"/>
  <c r="K15" i="27" s="1"/>
  <c r="R14" i="27"/>
  <c r="W14" i="27" s="1"/>
  <c r="J14" i="27"/>
  <c r="H14" i="27"/>
  <c r="K14" i="27" s="1"/>
  <c r="R13" i="27"/>
  <c r="J13" i="27"/>
  <c r="H13" i="27"/>
  <c r="K13" i="27" s="1"/>
  <c r="W13" i="27" l="1"/>
  <c r="V13" i="27"/>
  <c r="V14" i="27"/>
  <c r="V15" i="27"/>
</calcChain>
</file>

<file path=xl/sharedStrings.xml><?xml version="1.0" encoding="utf-8"?>
<sst xmlns="http://schemas.openxmlformats.org/spreadsheetml/2006/main" count="880" uniqueCount="26">
  <si>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</si>
  <si>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</si>
  <si>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</si>
  <si>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</si>
  <si>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</si>
  <si>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</si>
  <si>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</si>
  <si>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</si>
  <si>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</si>
  <si>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</si>
  <si>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</si>
  <si>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</si>
  <si>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</si>
  <si>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</si>
  <si>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</si>
  <si>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EVALUATIE TOV REFERENTIEWAARDE</t>
  </si>
  <si>
    <t>INFORMATIEVE STATISTISCHE VERWERKING</t>
  </si>
  <si>
    <t>Referentie-
waarde</t>
  </si>
  <si>
    <t>Versie :1</t>
  </si>
  <si>
    <t>1</t>
  </si>
  <si>
    <t>mg/Nm³</t>
  </si>
  <si>
    <t>SOx - 1</t>
  </si>
  <si>
    <t>SOx - 2</t>
  </si>
  <si>
    <t>SOx - 3</t>
  </si>
  <si>
    <t>SOX</t>
  </si>
  <si>
    <t>Rapportnr. : 2021/HEALTH/R/2619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</si>
</sst>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2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ont="1" applyFill="1" applyBorder="1" applyAlignment="1">
      <alignment horizontal="center"/>
    </xf>
    <xf numFmtId="0" fontId="0" fillId="0" borderId="0" xfId="0"/>
    <xf numFmtId="0" fontId="11" fillId="3" borderId="19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9" fontId="0" fillId="0" borderId="8" xfId="0" applyNumberForma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left"/>
    </xf>
    <xf numFmtId="14" fontId="12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166" fontId="0" fillId="0" borderId="8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2" fontId="13" fillId="4" borderId="21" xfId="0" applyNumberFormat="1" applyFont="1" applyFill="1" applyBorder="1" applyAlignment="1">
      <alignment horizontal="center"/>
    </xf>
    <xf numFmtId="2" fontId="13" fillId="4" borderId="9" xfId="0" applyNumberFormat="1" applyFont="1" applyFill="1" applyBorder="1" applyAlignment="1">
      <alignment horizontal="center"/>
    </xf>
    <xf numFmtId="2" fontId="13" fillId="0" borderId="21" xfId="0" applyNumberFormat="1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center"/>
    </xf>
    <xf numFmtId="49" fontId="0" fillId="0" borderId="6" xfId="0" quotePrefix="1" applyNumberFormat="1" applyFill="1" applyBorder="1"/>
    <xf numFmtId="49" fontId="0" fillId="0" borderId="7" xfId="0" quotePrefix="1" applyNumberFormat="1" applyFont="1" applyFill="1" applyBorder="1" applyAlignment="1">
      <alignment horizontal="left"/>
    </xf>
    <xf numFmtId="49" fontId="0" fillId="0" borderId="22" xfId="0" applyNumberFormat="1" applyFill="1" applyBorder="1"/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0" fillId="0" borderId="23" xfId="0" applyNumberFormat="1" applyFont="1" applyFill="1" applyBorder="1" applyAlignment="1">
      <alignment horizontal="left"/>
    </xf>
    <xf numFmtId="166" fontId="0" fillId="0" borderId="7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20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14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6924-4397-4078-ABF0-A35E905AD369}">
  <sheetPr codeName="Sheet1">
    <pageSetUpPr fitToPage="1"/>
  </sheetPr>
  <dimension ref="A1:W36"/>
  <sheetViews>
    <sheetView tabSelected="1" topLeftCell="A2" zoomScaleNormal="100" zoomScalePageLayoutView="85" workbookViewId="0">
      <selection activeCell="D27" sqref="D27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139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187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3.3149171270718232</v>
      </c>
      <c r="K13" s="52">
        <f>(F13-G13)/H13</f>
        <v>0.33149171270718231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187</v>
      </c>
      <c r="S13" s="38">
        <v>175.7</v>
      </c>
      <c r="T13" s="48">
        <v>8.4</v>
      </c>
      <c r="U13" s="19">
        <v>1</v>
      </c>
      <c r="V13" s="36">
        <f>((R13-S13)/S13)*100</f>
        <v>6.4314171883893074</v>
      </c>
      <c r="W13" s="50">
        <f>(R13-S13)/T13</f>
        <v>1.3452380952380965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341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1.4880952380952379</v>
      </c>
      <c r="K14" s="52">
        <f t="shared" ref="K14:K15" si="2">(F14-G14)/H14</f>
        <v>0.14880952380952381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341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5.4747912155892324</v>
      </c>
      <c r="W14" s="50">
        <f t="shared" ref="W14:W15" si="5">(R14-S14)/T14</f>
        <v>1.0993788819875769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59.5</v>
      </c>
      <c r="G15" s="47">
        <v>54.9</v>
      </c>
      <c r="H15" s="39">
        <f t="shared" si="0"/>
        <v>5.49</v>
      </c>
      <c r="I15" s="23">
        <v>4</v>
      </c>
      <c r="J15" s="37">
        <f t="shared" si="1"/>
        <v>8.378870673952644</v>
      </c>
      <c r="K15" s="53">
        <f t="shared" si="2"/>
        <v>0.83788706739526431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59.5</v>
      </c>
      <c r="S15" s="39">
        <v>52.71</v>
      </c>
      <c r="T15" s="49">
        <v>3.27</v>
      </c>
      <c r="U15" s="23">
        <v>1</v>
      </c>
      <c r="V15" s="37">
        <f t="shared" si="4"/>
        <v>12.88180610889774</v>
      </c>
      <c r="W15" s="51">
        <f t="shared" si="5"/>
        <v>2.0764525993883791</v>
      </c>
    </row>
    <row r="36" spans="5:5" x14ac:dyDescent="0.25">
      <c r="E36" s="9" t="s">
        <v>13</v>
      </c>
    </row>
  </sheetData>
  <sheetProtection algorithmName="SHA-512" hashValue="M0g//sbncgUudyDYIL4vG6uxpAiCqKrw46LFQSD88bxmK/loTZPu9z4dVF83V5wQZdygJSOOR8rV8yYl2wDH9Q==" saltValue="opX0wdy1oD9R9/YxJHQ8I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43" priority="7" stopIfTrue="1" operator="between">
      <formula>-2</formula>
      <formula>2</formula>
    </cfRule>
    <cfRule type="cellIs" dxfId="142" priority="8" stopIfTrue="1" operator="between">
      <formula>-3</formula>
      <formula>3</formula>
    </cfRule>
    <cfRule type="cellIs" dxfId="141" priority="9" operator="notBetween">
      <formula>-3</formula>
      <formula>3</formula>
    </cfRule>
  </conditionalFormatting>
  <conditionalFormatting sqref="W14:W15">
    <cfRule type="cellIs" dxfId="140" priority="1" stopIfTrue="1" operator="between">
      <formula>-2</formula>
      <formula>2</formula>
    </cfRule>
    <cfRule type="cellIs" dxfId="139" priority="2" stopIfTrue="1" operator="between">
      <formula>-3</formula>
      <formula>3</formula>
    </cfRule>
    <cfRule type="cellIs" dxfId="138" priority="3" operator="notBetween">
      <formula>-3</formula>
      <formula>3</formula>
    </cfRule>
  </conditionalFormatting>
  <conditionalFormatting sqref="W13:W15">
    <cfRule type="cellIs" dxfId="137" priority="4" stopIfTrue="1" operator="between">
      <formula>-2</formula>
      <formula>2</formula>
    </cfRule>
    <cfRule type="cellIs" dxfId="136" priority="5" stopIfTrue="1" operator="between">
      <formula>-3</formula>
      <formula>3</formula>
    </cfRule>
    <cfRule type="cellIs" dxfId="135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FC23-E236-4412-B3CA-D0BF4B9B2614}">
  <sheetPr codeName="Sheet3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585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124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-31.491712707182316</v>
      </c>
      <c r="K13" s="52">
        <f>(F13-G13)/H13</f>
        <v>-3.1491712707182318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124</v>
      </c>
      <c r="S13" s="38">
        <v>175.7</v>
      </c>
      <c r="T13" s="48">
        <v>8.4</v>
      </c>
      <c r="U13" s="19">
        <v>1</v>
      </c>
      <c r="V13" s="36">
        <f>((R13-S13)/S13)*100</f>
        <v>-29.425156516789979</v>
      </c>
      <c r="W13" s="50">
        <f>(R13-S13)/T13</f>
        <v>-6.1547619047619033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242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-27.976190476190478</v>
      </c>
      <c r="K14" s="52">
        <f t="shared" ref="K14:K15" si="2">(F14-G14)/H14</f>
        <v>-2.7976190476190474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242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-25.146922363130219</v>
      </c>
      <c r="W14" s="50">
        <f t="shared" ref="W14:W15" si="5">(R14-S14)/T14</f>
        <v>-5.0496894409937889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49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-10.746812386156645</v>
      </c>
      <c r="K15" s="53">
        <f t="shared" si="2"/>
        <v>-1.0746812386156646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49</v>
      </c>
      <c r="S15" s="39">
        <v>52.71</v>
      </c>
      <c r="T15" s="49">
        <v>3.27</v>
      </c>
      <c r="U15" s="23">
        <v>1</v>
      </c>
      <c r="V15" s="37">
        <f t="shared" si="4"/>
        <v>-7.038512616201861</v>
      </c>
      <c r="W15" s="51">
        <f t="shared" si="5"/>
        <v>-1.1345565749235476</v>
      </c>
    </row>
    <row r="36" spans="5:5" x14ac:dyDescent="0.25">
      <c r="E36" s="9" t="s">
        <v>13</v>
      </c>
    </row>
  </sheetData>
  <sheetProtection algorithmName="SHA-512" hashValue="ESvErxiUcZQskE1e8/OjOMj2bRQIJj2uJtgaoXv71+gMkc2GLVlmbmJXHCaBda2nsDk3J4l815098pcWqfGyUQ==" saltValue="KLOS3vXbtHFvAGgB3EVX5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62" priority="7" stopIfTrue="1" operator="between">
      <formula>-2</formula>
      <formula>2</formula>
    </cfRule>
    <cfRule type="cellIs" dxfId="61" priority="8" stopIfTrue="1" operator="between">
      <formula>-3</formula>
      <formula>3</formula>
    </cfRule>
    <cfRule type="cellIs" dxfId="60" priority="9" operator="notBetween">
      <formula>-3</formula>
      <formula>3</formula>
    </cfRule>
  </conditionalFormatting>
  <conditionalFormatting sqref="W14:W15">
    <cfRule type="cellIs" dxfId="59" priority="1" stopIfTrue="1" operator="between">
      <formula>-2</formula>
      <formula>2</formula>
    </cfRule>
    <cfRule type="cellIs" dxfId="58" priority="2" stopIfTrue="1" operator="between">
      <formula>-3</formula>
      <formula>3</formula>
    </cfRule>
    <cfRule type="cellIs" dxfId="57" priority="3" operator="notBetween">
      <formula>-3</formula>
      <formula>3</formula>
    </cfRule>
  </conditionalFormatting>
  <conditionalFormatting sqref="W13:W15">
    <cfRule type="cellIs" dxfId="56" priority="4" stopIfTrue="1" operator="between">
      <formula>-2</formula>
      <formula>2</formula>
    </cfRule>
    <cfRule type="cellIs" dxfId="55" priority="5" stopIfTrue="1" operator="between">
      <formula>-3</formula>
      <formula>3</formula>
    </cfRule>
    <cfRule type="cellIs" dxfId="54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5D812-D696-4E4A-968E-C022C642867F}">
  <sheetPr codeName="Sheet13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591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184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1.6574585635359116</v>
      </c>
      <c r="K13" s="52">
        <f>(F13-G13)/H13</f>
        <v>0.16574585635359115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184</v>
      </c>
      <c r="S13" s="38">
        <v>175.7</v>
      </c>
      <c r="T13" s="48">
        <v>8.4</v>
      </c>
      <c r="U13" s="19">
        <v>1</v>
      </c>
      <c r="V13" s="36">
        <f>((R13-S13)/S13)*100</f>
        <v>4.7239612976664835</v>
      </c>
      <c r="W13" s="50">
        <f>(R13-S13)/T13</f>
        <v>0.98809523809523936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341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1.4880952380952379</v>
      </c>
      <c r="K14" s="52">
        <f t="shared" ref="K14:K15" si="2">(F14-G14)/H14</f>
        <v>0.14880952380952381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341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5.4747912155892324</v>
      </c>
      <c r="W14" s="50">
        <f t="shared" ref="W14:W15" si="5">(R14-S14)/T14</f>
        <v>1.0993788819875769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53.6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-2.3679417122040021</v>
      </c>
      <c r="K15" s="53">
        <f t="shared" si="2"/>
        <v>-0.2367941712204002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53.6</v>
      </c>
      <c r="S15" s="39">
        <v>52.71</v>
      </c>
      <c r="T15" s="49">
        <v>3.27</v>
      </c>
      <c r="U15" s="23">
        <v>1</v>
      </c>
      <c r="V15" s="37">
        <f t="shared" si="4"/>
        <v>1.6884841586036814</v>
      </c>
      <c r="W15" s="51">
        <f t="shared" si="5"/>
        <v>0.27217125382263013</v>
      </c>
    </row>
    <row r="36" spans="5:5" x14ac:dyDescent="0.25">
      <c r="E36" s="9" t="s">
        <v>13</v>
      </c>
    </row>
  </sheetData>
  <sheetProtection algorithmName="SHA-512" hashValue="DMEj2zWo5BTpknkdP/9vwe2KQxy3/8S/W4ZLCnpMj8RZnM3SWDN75dOE0moa7N4MLJgCxBcZ3jfPvZMrmG1Ucg==" saltValue="06v+Sh4agfDS18DbIBWTrA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53" priority="7" stopIfTrue="1" operator="between">
      <formula>-2</formula>
      <formula>2</formula>
    </cfRule>
    <cfRule type="cellIs" dxfId="52" priority="8" stopIfTrue="1" operator="between">
      <formula>-3</formula>
      <formula>3</formula>
    </cfRule>
    <cfRule type="cellIs" dxfId="51" priority="9" operator="notBetween">
      <formula>-3</formula>
      <formula>3</formula>
    </cfRule>
  </conditionalFormatting>
  <conditionalFormatting sqref="W14:W15">
    <cfRule type="cellIs" dxfId="50" priority="1" stopIfTrue="1" operator="between">
      <formula>-2</formula>
      <formula>2</formula>
    </cfRule>
    <cfRule type="cellIs" dxfId="49" priority="2" stopIfTrue="1" operator="between">
      <formula>-3</formula>
      <formula>3</formula>
    </cfRule>
    <cfRule type="cellIs" dxfId="48" priority="3" operator="notBetween">
      <formula>-3</formula>
      <formula>3</formula>
    </cfRule>
  </conditionalFormatting>
  <conditionalFormatting sqref="W13:W15">
    <cfRule type="cellIs" dxfId="47" priority="4" stopIfTrue="1" operator="between">
      <formula>-2</formula>
      <formula>2</formula>
    </cfRule>
    <cfRule type="cellIs" dxfId="46" priority="5" stopIfTrue="1" operator="between">
      <formula>-3</formula>
      <formula>3</formula>
    </cfRule>
    <cfRule type="cellIs" dxfId="45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50AB-6924-4BAC-9B9D-60EEB5C18DD6}">
  <sheetPr codeName="Sheet10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689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174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-3.867403314917127</v>
      </c>
      <c r="K13" s="52">
        <f>(F13-G13)/H13</f>
        <v>-0.38674033149171266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174</v>
      </c>
      <c r="S13" s="38">
        <v>175.7</v>
      </c>
      <c r="T13" s="48">
        <v>8.4</v>
      </c>
      <c r="U13" s="19">
        <v>1</v>
      </c>
      <c r="V13" s="36">
        <f>((R13-S13)/S13)*100</f>
        <v>-0.96755833807626002</v>
      </c>
      <c r="W13" s="50">
        <f>(R13-S13)/T13</f>
        <v>-0.20238095238095102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326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-2.9761904761904758</v>
      </c>
      <c r="K14" s="52">
        <f t="shared" ref="K14:K15" si="2">(F14-G14)/H14</f>
        <v>-0.29761904761904762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326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0.83513764305598159</v>
      </c>
      <c r="W14" s="50">
        <f t="shared" ref="W14:W15" si="5">(R14-S14)/T14</f>
        <v>0.16770186335403656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51.2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-6.7395264116575513</v>
      </c>
      <c r="K15" s="53">
        <f t="shared" si="2"/>
        <v>-0.67395264116575515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51.2</v>
      </c>
      <c r="S15" s="39">
        <v>52.71</v>
      </c>
      <c r="T15" s="49">
        <v>3.27</v>
      </c>
      <c r="U15" s="23">
        <v>1</v>
      </c>
      <c r="V15" s="37">
        <f t="shared" si="4"/>
        <v>-2.8647315499905104</v>
      </c>
      <c r="W15" s="51">
        <f t="shared" si="5"/>
        <v>-0.46177370030580978</v>
      </c>
    </row>
    <row r="36" spans="5:5" x14ac:dyDescent="0.25">
      <c r="E36" s="9" t="s">
        <v>13</v>
      </c>
    </row>
  </sheetData>
  <sheetProtection algorithmName="SHA-512" hashValue="m6oVQeV47M7luxscwUo7HPwJy18c7Pr2NbHII5C/nW0X3srGWEBF2OQMeDDhkI8KHGjG5IGe0+Fgw49LvirkFQ==" saltValue="Qv0RMezriZIm2ZTa00De7w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44" priority="7" stopIfTrue="1" operator="between">
      <formula>-2</formula>
      <formula>2</formula>
    </cfRule>
    <cfRule type="cellIs" dxfId="43" priority="8" stopIfTrue="1" operator="between">
      <formula>-3</formula>
      <formula>3</formula>
    </cfRule>
    <cfRule type="cellIs" dxfId="42" priority="9" operator="notBetween">
      <formula>-3</formula>
      <formula>3</formula>
    </cfRule>
  </conditionalFormatting>
  <conditionalFormatting sqref="W14:W15">
    <cfRule type="cellIs" dxfId="41" priority="1" stopIfTrue="1" operator="between">
      <formula>-2</formula>
      <formula>2</formula>
    </cfRule>
    <cfRule type="cellIs" dxfId="40" priority="2" stopIfTrue="1" operator="between">
      <formula>-3</formula>
      <formula>3</formula>
    </cfRule>
    <cfRule type="cellIs" dxfId="39" priority="3" operator="notBetween">
      <formula>-3</formula>
      <formula>3</formula>
    </cfRule>
  </conditionalFormatting>
  <conditionalFormatting sqref="W13:W15">
    <cfRule type="cellIs" dxfId="38" priority="4" stopIfTrue="1" operator="between">
      <formula>-2</formula>
      <formula>2</formula>
    </cfRule>
    <cfRule type="cellIs" dxfId="37" priority="5" stopIfTrue="1" operator="between">
      <formula>-3</formula>
      <formula>3</formula>
    </cfRule>
    <cfRule type="cellIs" dxfId="36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2F70-15F5-45B4-9F87-C0372E214CCF}">
  <sheetPr codeName="Sheet9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644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192.2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6.1878453038673973</v>
      </c>
      <c r="K13" s="52">
        <f>(F13-G13)/H13</f>
        <v>0.61878453038673964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192.2</v>
      </c>
      <c r="S13" s="38">
        <v>175.7</v>
      </c>
      <c r="T13" s="48">
        <v>8.4</v>
      </c>
      <c r="U13" s="19">
        <v>1</v>
      </c>
      <c r="V13" s="36">
        <f>((R13-S13)/S13)*100</f>
        <v>9.3910073989755283</v>
      </c>
      <c r="W13" s="50">
        <f>(R13-S13)/T13</f>
        <v>1.9642857142857142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344.8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2.6190476190476226</v>
      </c>
      <c r="K14" s="52">
        <f t="shared" ref="K14:K15" si="2">(F14-G14)/H14</f>
        <v>0.26190476190476225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344.8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6.6501701206309924</v>
      </c>
      <c r="W14" s="50">
        <f t="shared" ref="W14:W15" si="5">(R14-S14)/T14</f>
        <v>1.3354037267080745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55.9</v>
      </c>
      <c r="G15" s="47">
        <v>54.9</v>
      </c>
      <c r="H15" s="39">
        <f t="shared" si="0"/>
        <v>5.49</v>
      </c>
      <c r="I15" s="23">
        <v>4</v>
      </c>
      <c r="J15" s="37">
        <f t="shared" si="1"/>
        <v>1.8214936247723135</v>
      </c>
      <c r="K15" s="53">
        <f t="shared" si="2"/>
        <v>0.18214936247723132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55.9</v>
      </c>
      <c r="S15" s="39">
        <v>52.71</v>
      </c>
      <c r="T15" s="49">
        <v>3.27</v>
      </c>
      <c r="U15" s="23">
        <v>1</v>
      </c>
      <c r="V15" s="37">
        <f t="shared" si="4"/>
        <v>6.051982546006446</v>
      </c>
      <c r="W15" s="51">
        <f t="shared" si="5"/>
        <v>0.97553516819571795</v>
      </c>
    </row>
    <row r="36" spans="5:5" x14ac:dyDescent="0.25">
      <c r="E36" s="9" t="s">
        <v>13</v>
      </c>
    </row>
  </sheetData>
  <sheetProtection algorithmName="SHA-512" hashValue="VZRjBrmSje/e42WFHU1dXzcxSPrtO/lB7mv4xuMDNK8Tune+kb3B+oZdRvaRfKz3HwjP2fcvd9dJGiC7Buqr1A==" saltValue="uLo+rtdtSrcOf0UPqtVXT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35" priority="7" stopIfTrue="1" operator="between">
      <formula>-2</formula>
      <formula>2</formula>
    </cfRule>
    <cfRule type="cellIs" dxfId="34" priority="8" stopIfTrue="1" operator="between">
      <formula>-3</formula>
      <formula>3</formula>
    </cfRule>
    <cfRule type="cellIs" dxfId="33" priority="9" operator="notBetween">
      <formula>-3</formula>
      <formula>3</formula>
    </cfRule>
  </conditionalFormatting>
  <conditionalFormatting sqref="W14:W15">
    <cfRule type="cellIs" dxfId="32" priority="1" stopIfTrue="1" operator="between">
      <formula>-2</formula>
      <formula>2</formula>
    </cfRule>
    <cfRule type="cellIs" dxfId="31" priority="2" stopIfTrue="1" operator="between">
      <formula>-3</formula>
      <formula>3</formula>
    </cfRule>
    <cfRule type="cellIs" dxfId="30" priority="3" operator="notBetween">
      <formula>-3</formula>
      <formula>3</formula>
    </cfRule>
  </conditionalFormatting>
  <conditionalFormatting sqref="W13:W15">
    <cfRule type="cellIs" dxfId="29" priority="4" stopIfTrue="1" operator="between">
      <formula>-2</formula>
      <formula>2</formula>
    </cfRule>
    <cfRule type="cellIs" dxfId="28" priority="5" stopIfTrue="1" operator="between">
      <formula>-3</formula>
      <formula>3</formula>
    </cfRule>
    <cfRule type="cellIs" dxfId="27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FE04-8BE6-4CEF-A082-D85A870370DA}">
  <sheetPr codeName="Sheet15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744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178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-1.6574585635359116</v>
      </c>
      <c r="K13" s="52">
        <f>(F13-G13)/H13</f>
        <v>-0.16574585635359115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178</v>
      </c>
      <c r="S13" s="38">
        <v>175.7</v>
      </c>
      <c r="T13" s="48">
        <v>8.4</v>
      </c>
      <c r="U13" s="19">
        <v>1</v>
      </c>
      <c r="V13" s="36">
        <f>((R13-S13)/S13)*100</f>
        <v>1.3090495162208375</v>
      </c>
      <c r="W13" s="50">
        <f>(R13-S13)/T13</f>
        <v>0.27380952380952517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311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-7.4404761904761907</v>
      </c>
      <c r="K14" s="52">
        <f t="shared" ref="K14:K15" si="2">(F14-G14)/H14</f>
        <v>-0.74404761904761907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311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-3.8045159294772688</v>
      </c>
      <c r="W14" s="50">
        <f t="shared" ref="W14:W15" si="5">(R14-S14)/T14</f>
        <v>-0.76397515527950377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54.8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-0.18214936247723393</v>
      </c>
      <c r="K15" s="53">
        <f t="shared" si="2"/>
        <v>-1.8214936247723391E-2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54.8</v>
      </c>
      <c r="S15" s="39">
        <v>52.71</v>
      </c>
      <c r="T15" s="49">
        <v>3.27</v>
      </c>
      <c r="U15" s="23">
        <v>1</v>
      </c>
      <c r="V15" s="37">
        <f t="shared" si="4"/>
        <v>3.9650920129007705</v>
      </c>
      <c r="W15" s="51">
        <f t="shared" si="5"/>
        <v>0.63914373088684906</v>
      </c>
    </row>
    <row r="36" spans="5:5" x14ac:dyDescent="0.25">
      <c r="E36" s="9" t="s">
        <v>13</v>
      </c>
    </row>
  </sheetData>
  <sheetProtection algorithmName="SHA-512" hashValue="XIf0FLw9zidg2aYzslSJ05gVkvVmPVp9IXkrTw3XMebVrEyTbE/q7Cnco+vTHFlHFo9pMZCPhR/Ht7EUNblZ3A==" saltValue="hsojvrBYUoEsRJzWOaGcQ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26" priority="7" stopIfTrue="1" operator="between">
      <formula>-2</formula>
      <formula>2</formula>
    </cfRule>
    <cfRule type="cellIs" dxfId="25" priority="8" stopIfTrue="1" operator="between">
      <formula>-3</formula>
      <formula>3</formula>
    </cfRule>
    <cfRule type="cellIs" dxfId="24" priority="9" operator="notBetween">
      <formula>-3</formula>
      <formula>3</formula>
    </cfRule>
  </conditionalFormatting>
  <conditionalFormatting sqref="W14:W15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conditionalFormatting sqref="W13:W15">
    <cfRule type="cellIs" dxfId="20" priority="4" stopIfTrue="1" operator="between">
      <formula>-2</formula>
      <formula>2</formula>
    </cfRule>
    <cfRule type="cellIs" dxfId="19" priority="5" stopIfTrue="1" operator="between">
      <formula>-3</formula>
      <formula>3</formula>
    </cfRule>
    <cfRule type="cellIs" dxfId="18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6B47-D035-4FCB-950F-740912F17313}">
  <sheetPr codeName="Sheet6">
    <pageSetUpPr fitToPage="1"/>
  </sheetPr>
  <dimension ref="A1:W36"/>
  <sheetViews>
    <sheetView topLeftCell="A2" zoomScaleNormal="100" zoomScalePageLayoutView="85" workbookViewId="0">
      <selection activeCell="L34" sqref="L34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807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165.3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-8.6740331491712652</v>
      </c>
      <c r="K13" s="52">
        <f>(F13-G13)/H13</f>
        <v>-0.86740331491712641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165.3</v>
      </c>
      <c r="S13" s="38">
        <v>175.7</v>
      </c>
      <c r="T13" s="48">
        <v>8.4</v>
      </c>
      <c r="U13" s="19">
        <v>1</v>
      </c>
      <c r="V13" s="36">
        <f>((R13-S13)/S13)*100</f>
        <v>-5.9191804211724399</v>
      </c>
      <c r="W13" s="50">
        <f>(R13-S13)/T13</f>
        <v>-1.2380952380952353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299.89999999999998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-10.744047619047626</v>
      </c>
      <c r="K14" s="52">
        <f t="shared" ref="K14:K15" si="2">(F14-G14)/H14</f>
        <v>-1.0744047619047625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299.89999999999998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-7.2378595731518818</v>
      </c>
      <c r="W14" s="50">
        <f t="shared" ref="W14:W15" si="5">(R14-S14)/T14</f>
        <v>-1.4534161490683251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57</v>
      </c>
      <c r="G15" s="47">
        <v>54.9</v>
      </c>
      <c r="H15" s="39">
        <f t="shared" si="0"/>
        <v>5.49</v>
      </c>
      <c r="I15" s="23">
        <v>4</v>
      </c>
      <c r="J15" s="37">
        <f t="shared" si="1"/>
        <v>3.8251366120218608</v>
      </c>
      <c r="K15" s="53">
        <f t="shared" si="2"/>
        <v>0.38251366120218605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57</v>
      </c>
      <c r="S15" s="39">
        <v>52.71</v>
      </c>
      <c r="T15" s="49">
        <v>3.27</v>
      </c>
      <c r="U15" s="23">
        <v>1</v>
      </c>
      <c r="V15" s="37">
        <f t="shared" si="4"/>
        <v>8.1388730791121215</v>
      </c>
      <c r="W15" s="51">
        <f t="shared" si="5"/>
        <v>1.3119266055045868</v>
      </c>
    </row>
    <row r="36" spans="5:5" x14ac:dyDescent="0.25">
      <c r="E36" s="9" t="s">
        <v>13</v>
      </c>
    </row>
  </sheetData>
  <sheetProtection algorithmName="SHA-512" hashValue="2AM2CBac/os5dyPrnykJqxXbjYC95VmzCnBKfpkBZMqsBa4n0cF0bMgOukkEH8ZGbC4t5Gea/Tyjgd79nMe8oA==" saltValue="MPAkwOTraBBVxUdXZQL3+w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7" priority="7" stopIfTrue="1" operator="between">
      <formula>-2</formula>
      <formula>2</formula>
    </cfRule>
    <cfRule type="cellIs" dxfId="16" priority="8" stopIfTrue="1" operator="between">
      <formula>-3</formula>
      <formula>3</formula>
    </cfRule>
    <cfRule type="cellIs" dxfId="15" priority="9" operator="notBetween">
      <formula>-3</formula>
      <formula>3</formula>
    </cfRule>
  </conditionalFormatting>
  <conditionalFormatting sqref="W14:W15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conditionalFormatting sqref="W13:W15">
    <cfRule type="cellIs" dxfId="11" priority="4" stopIfTrue="1" operator="between">
      <formula>-2</formula>
      <formula>2</formula>
    </cfRule>
    <cfRule type="cellIs" dxfId="10" priority="5" stopIfTrue="1" operator="between">
      <formula>-3</formula>
      <formula>3</formula>
    </cfRule>
    <cfRule type="cellIs" dxfId="9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5DC3-DA83-4BF8-987C-6AA3B333F874}">
  <sheetPr codeName="Sheet8">
    <pageSetUpPr fitToPage="1"/>
  </sheetPr>
  <dimension ref="A1:W36"/>
  <sheetViews>
    <sheetView topLeftCell="A3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904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177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-2.2099447513812152</v>
      </c>
      <c r="K13" s="52">
        <f>(F13-G13)/H13</f>
        <v>-0.22099447513812154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177</v>
      </c>
      <c r="S13" s="38">
        <v>175.7</v>
      </c>
      <c r="T13" s="48">
        <v>8.4</v>
      </c>
      <c r="U13" s="19">
        <v>1</v>
      </c>
      <c r="V13" s="36">
        <f>((R13-S13)/S13)*100</f>
        <v>0.73989755264656321</v>
      </c>
      <c r="W13" s="50">
        <f>(R13-S13)/T13</f>
        <v>0.1547619047619061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319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-5.0595238095238093</v>
      </c>
      <c r="K14" s="52">
        <f t="shared" ref="K14:K15" si="2">(F14-G14)/H14</f>
        <v>-0.50595238095238093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319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-1.3300340241262021</v>
      </c>
      <c r="W14" s="50">
        <f t="shared" ref="W14:W15" si="5">(R14-S14)/T14</f>
        <v>-0.26708074534161558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48.5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-11.657559198542803</v>
      </c>
      <c r="K15" s="53">
        <f t="shared" si="2"/>
        <v>-1.1657559198542802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48.5</v>
      </c>
      <c r="S15" s="39">
        <v>52.71</v>
      </c>
      <c r="T15" s="49">
        <v>3.27</v>
      </c>
      <c r="U15" s="23">
        <v>1</v>
      </c>
      <c r="V15" s="37">
        <f t="shared" si="4"/>
        <v>-7.9870992221589843</v>
      </c>
      <c r="W15" s="51">
        <f t="shared" si="5"/>
        <v>-1.287461773700306</v>
      </c>
    </row>
    <row r="36" spans="5:5" x14ac:dyDescent="0.25">
      <c r="E36" s="9" t="s">
        <v>13</v>
      </c>
    </row>
  </sheetData>
  <sheetProtection algorithmName="SHA-512" hashValue="Z5TUZI1q2wfSb4SJUWrnli01HtAop/Il75lJf5PNjANyYSWqEcWYBVICd/ph7RYrfAtAYfLj6mLl7jq2d1G4LA==" saltValue="KcyLRqqHFc1/mvR1HPjcsA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8" priority="7" stopIfTrue="1" operator="between">
      <formula>-2</formula>
      <formula>2</formula>
    </cfRule>
    <cfRule type="cellIs" dxfId="7" priority="8" stopIfTrue="1" operator="between">
      <formula>-3</formula>
      <formula>3</formula>
    </cfRule>
    <cfRule type="cellIs" dxfId="6" priority="9" operator="notBetween">
      <formula>-3</formula>
      <formula>3</formula>
    </cfRule>
  </conditionalFormatting>
  <conditionalFormatting sqref="W14:W15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conditionalFormatting sqref="W13:W15">
    <cfRule type="cellIs" dxfId="2" priority="4" stopIfTrue="1" operator="between">
      <formula>-2</formula>
      <formula>2</formula>
    </cfRule>
    <cfRule type="cellIs" dxfId="1" priority="5" stopIfTrue="1" operator="between">
      <formula>-3</formula>
      <formula>3</formula>
    </cfRule>
    <cfRule type="cellIs" dxfId="0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B481-D887-4839-AC50-D3CD288AAA69}">
  <sheetPr codeName="Sheet11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223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179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-1.1049723756906076</v>
      </c>
      <c r="K13" s="52">
        <f>(F13-G13)/H13</f>
        <v>-0.11049723756906077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179</v>
      </c>
      <c r="S13" s="38">
        <v>175.7</v>
      </c>
      <c r="T13" s="48">
        <v>8.4</v>
      </c>
      <c r="U13" s="19">
        <v>1</v>
      </c>
      <c r="V13" s="36">
        <f>((R13-S13)/S13)*100</f>
        <v>1.8782014797951119</v>
      </c>
      <c r="W13" s="50">
        <f>(R13-S13)/T13</f>
        <v>0.39285714285714418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328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-2.3809523809523809</v>
      </c>
      <c r="K14" s="52">
        <f t="shared" ref="K14:K15" si="2">(F14-G14)/H14</f>
        <v>-0.23809523809523808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328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1.4537581193937483</v>
      </c>
      <c r="W14" s="50">
        <f t="shared" ref="W14:W15" si="5">(R14-S14)/T14</f>
        <v>0.29192546583850859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53.6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-2.3679417122040021</v>
      </c>
      <c r="K15" s="53">
        <f t="shared" si="2"/>
        <v>-0.2367941712204002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53.6</v>
      </c>
      <c r="S15" s="39">
        <v>52.71</v>
      </c>
      <c r="T15" s="49">
        <v>3.27</v>
      </c>
      <c r="U15" s="23">
        <v>1</v>
      </c>
      <c r="V15" s="37">
        <f t="shared" si="4"/>
        <v>1.6884841586036814</v>
      </c>
      <c r="W15" s="51">
        <f t="shared" si="5"/>
        <v>0.27217125382263013</v>
      </c>
    </row>
    <row r="36" spans="5:5" x14ac:dyDescent="0.25">
      <c r="E36" s="9" t="s">
        <v>13</v>
      </c>
    </row>
  </sheetData>
  <sheetProtection algorithmName="SHA-512" hashValue="lu81cxGoJws4kwf5HNeEPtdDYwGZd/NqkQAFAPAf/SpBSPmKpw2Ccor7iLKYyeYF5IWcM3YekaUt7p1/jHsyiQ==" saltValue="HQp/IK/hreoh3yeH2uAKv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34" priority="7" stopIfTrue="1" operator="between">
      <formula>-2</formula>
      <formula>2</formula>
    </cfRule>
    <cfRule type="cellIs" dxfId="133" priority="8" stopIfTrue="1" operator="between">
      <formula>-3</formula>
      <formula>3</formula>
    </cfRule>
    <cfRule type="cellIs" dxfId="132" priority="9" operator="notBetween">
      <formula>-3</formula>
      <formula>3</formula>
    </cfRule>
  </conditionalFormatting>
  <conditionalFormatting sqref="W14:W15">
    <cfRule type="cellIs" dxfId="131" priority="1" stopIfTrue="1" operator="between">
      <formula>-2</formula>
      <formula>2</formula>
    </cfRule>
    <cfRule type="cellIs" dxfId="130" priority="2" stopIfTrue="1" operator="between">
      <formula>-3</formula>
      <formula>3</formula>
    </cfRule>
    <cfRule type="cellIs" dxfId="129" priority="3" operator="notBetween">
      <formula>-3</formula>
      <formula>3</formula>
    </cfRule>
  </conditionalFormatting>
  <conditionalFormatting sqref="W13:W15">
    <cfRule type="cellIs" dxfId="128" priority="4" stopIfTrue="1" operator="between">
      <formula>-2</formula>
      <formula>2</formula>
    </cfRule>
    <cfRule type="cellIs" dxfId="127" priority="5" stopIfTrue="1" operator="between">
      <formula>-3</formula>
      <formula>3</formula>
    </cfRule>
    <cfRule type="cellIs" dxfId="126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E8A7-61BE-4468-96B7-02968C74EB01}">
  <sheetPr codeName="Sheet7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225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176.6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-2.4309392265193401</v>
      </c>
      <c r="K13" s="52">
        <f>(F13-G13)/H13</f>
        <v>-0.243093922651934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176.6</v>
      </c>
      <c r="S13" s="38">
        <v>175.7</v>
      </c>
      <c r="T13" s="48">
        <v>8.4</v>
      </c>
      <c r="U13" s="19">
        <v>1</v>
      </c>
      <c r="V13" s="36">
        <f>((R13-S13)/S13)*100</f>
        <v>0.51223676721685019</v>
      </c>
      <c r="W13" s="50">
        <f>(R13-S13)/T13</f>
        <v>0.10714285714285782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334.4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-0.47619047619048299</v>
      </c>
      <c r="K14" s="52">
        <f t="shared" ref="K14:K15" si="2">(F14-G14)/H14</f>
        <v>-4.7619047619048296E-2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334.4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3.4333436436745948</v>
      </c>
      <c r="W14" s="50">
        <f t="shared" ref="W14:W15" si="5">(R14-S14)/T14</f>
        <v>0.68944099378881774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48.8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-11.111111111111114</v>
      </c>
      <c r="K15" s="53">
        <f t="shared" si="2"/>
        <v>-1.1111111111111114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48.8</v>
      </c>
      <c r="S15" s="39">
        <v>52.71</v>
      </c>
      <c r="T15" s="49">
        <v>3.27</v>
      </c>
      <c r="U15" s="23">
        <v>1</v>
      </c>
      <c r="V15" s="37">
        <f t="shared" si="4"/>
        <v>-7.4179472585847162</v>
      </c>
      <c r="W15" s="51">
        <f t="shared" si="5"/>
        <v>-1.195718654434252</v>
      </c>
    </row>
    <row r="36" spans="5:5" x14ac:dyDescent="0.25">
      <c r="E36" s="9" t="s">
        <v>13</v>
      </c>
    </row>
  </sheetData>
  <sheetProtection algorithmName="SHA-512" hashValue="nSPzOpiY02etFnjbhPGQ7kJW6P06bwCMNZz1pgE03u39nxLTRxdsCzQSQFDVtUV5BZFUbR5MizJ5gJxzvO3Y4Q==" saltValue="E5llCI7ZV/MEXc49gQv/I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25" priority="7" stopIfTrue="1" operator="between">
      <formula>-2</formula>
      <formula>2</formula>
    </cfRule>
    <cfRule type="cellIs" dxfId="124" priority="8" stopIfTrue="1" operator="between">
      <formula>-3</formula>
      <formula>3</formula>
    </cfRule>
    <cfRule type="cellIs" dxfId="123" priority="9" operator="notBetween">
      <formula>-3</formula>
      <formula>3</formula>
    </cfRule>
  </conditionalFormatting>
  <conditionalFormatting sqref="W14:W15">
    <cfRule type="cellIs" dxfId="122" priority="1" stopIfTrue="1" operator="between">
      <formula>-2</formula>
      <formula>2</formula>
    </cfRule>
    <cfRule type="cellIs" dxfId="121" priority="2" stopIfTrue="1" operator="between">
      <formula>-3</formula>
      <formula>3</formula>
    </cfRule>
    <cfRule type="cellIs" dxfId="120" priority="3" operator="notBetween">
      <formula>-3</formula>
      <formula>3</formula>
    </cfRule>
  </conditionalFormatting>
  <conditionalFormatting sqref="W13:W15">
    <cfRule type="cellIs" dxfId="119" priority="4" stopIfTrue="1" operator="between">
      <formula>-2</formula>
      <formula>2</formula>
    </cfRule>
    <cfRule type="cellIs" dxfId="118" priority="5" stopIfTrue="1" operator="between">
      <formula>-3</formula>
      <formula>3</formula>
    </cfRule>
    <cfRule type="cellIs" dxfId="117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64C7A-6C58-4380-815C-65BFCFB8EFCC}">
  <sheetPr codeName="Sheet5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295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168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-7.1823204419889501</v>
      </c>
      <c r="K13" s="52">
        <f>(F13-G13)/H13</f>
        <v>-0.71823204419889497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168</v>
      </c>
      <c r="S13" s="38">
        <v>175.7</v>
      </c>
      <c r="T13" s="48">
        <v>8.4</v>
      </c>
      <c r="U13" s="19">
        <v>1</v>
      </c>
      <c r="V13" s="36">
        <f>((R13-S13)/S13)*100</f>
        <v>-4.3824701195219067</v>
      </c>
      <c r="W13" s="50">
        <f>(R13-S13)/T13</f>
        <v>-0.9166666666666653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319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-5.0595238095238093</v>
      </c>
      <c r="K14" s="52">
        <f t="shared" ref="K14:K15" si="2">(F14-G14)/H14</f>
        <v>-0.50595238095238093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319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-1.3300340241262021</v>
      </c>
      <c r="W14" s="50">
        <f t="shared" ref="W14:W15" si="5">(R14-S14)/T14</f>
        <v>-0.26708074534161558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52.9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-3.6429872495446269</v>
      </c>
      <c r="K15" s="53">
        <f t="shared" si="2"/>
        <v>-0.36429872495446264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52.9</v>
      </c>
      <c r="S15" s="39">
        <v>52.71</v>
      </c>
      <c r="T15" s="49">
        <v>3.27</v>
      </c>
      <c r="U15" s="23">
        <v>1</v>
      </c>
      <c r="V15" s="37">
        <f t="shared" si="4"/>
        <v>0.36046291026370275</v>
      </c>
      <c r="W15" s="51">
        <f t="shared" si="5"/>
        <v>5.8103975535167503E-2</v>
      </c>
    </row>
    <row r="36" spans="5:5" x14ac:dyDescent="0.25">
      <c r="E36" s="9" t="s">
        <v>13</v>
      </c>
    </row>
  </sheetData>
  <sheetProtection algorithmName="SHA-512" hashValue="LyOd+Dp25Xr5IkIIYDXlkn5cqbm22SNrebtaQ5fc2lRsmNeAYZPgHuNApepyhD8rB2hMu2KDIQuszrRCjX01rg==" saltValue="O0GpY86117732//OrpRaRw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16" priority="7" stopIfTrue="1" operator="between">
      <formula>-2</formula>
      <formula>2</formula>
    </cfRule>
    <cfRule type="cellIs" dxfId="115" priority="8" stopIfTrue="1" operator="between">
      <formula>-3</formula>
      <formula>3</formula>
    </cfRule>
    <cfRule type="cellIs" dxfId="114" priority="9" operator="notBetween">
      <formula>-3</formula>
      <formula>3</formula>
    </cfRule>
  </conditionalFormatting>
  <conditionalFormatting sqref="W14:W15">
    <cfRule type="cellIs" dxfId="113" priority="1" stopIfTrue="1" operator="between">
      <formula>-2</formula>
      <formula>2</formula>
    </cfRule>
    <cfRule type="cellIs" dxfId="112" priority="2" stopIfTrue="1" operator="between">
      <formula>-3</formula>
      <formula>3</formula>
    </cfRule>
    <cfRule type="cellIs" dxfId="111" priority="3" operator="notBetween">
      <formula>-3</formula>
      <formula>3</formula>
    </cfRule>
  </conditionalFormatting>
  <conditionalFormatting sqref="W13:W15">
    <cfRule type="cellIs" dxfId="110" priority="4" stopIfTrue="1" operator="between">
      <formula>-2</formula>
      <formula>2</formula>
    </cfRule>
    <cfRule type="cellIs" dxfId="109" priority="5" stopIfTrue="1" operator="between">
      <formula>-3</formula>
      <formula>3</formula>
    </cfRule>
    <cfRule type="cellIs" dxfId="108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C055-1C8E-4788-869B-63B117DB5975}">
  <sheetPr codeName="Sheet14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339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178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-1.6574585635359116</v>
      </c>
      <c r="K13" s="52">
        <f>(F13-G13)/H13</f>
        <v>-0.16574585635359115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178</v>
      </c>
      <c r="S13" s="38">
        <v>175.7</v>
      </c>
      <c r="T13" s="48">
        <v>8.4</v>
      </c>
      <c r="U13" s="19">
        <v>1</v>
      </c>
      <c r="V13" s="36">
        <f>((R13-S13)/S13)*100</f>
        <v>1.3090495162208375</v>
      </c>
      <c r="W13" s="50">
        <f>(R13-S13)/T13</f>
        <v>0.27380952380952517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325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-3.2738095238095242</v>
      </c>
      <c r="K14" s="52">
        <f t="shared" ref="K14:K15" si="2">(F14-G14)/H14</f>
        <v>-0.32738095238095238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325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0.52582740488709823</v>
      </c>
      <c r="W14" s="50">
        <f t="shared" ref="W14:W15" si="5">(R14-S14)/T14</f>
        <v>0.10559006211180053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53.4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-2.7322404371584699</v>
      </c>
      <c r="K15" s="53">
        <f t="shared" si="2"/>
        <v>-0.27322404371584696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53.4</v>
      </c>
      <c r="S15" s="39">
        <v>52.71</v>
      </c>
      <c r="T15" s="49">
        <v>3.27</v>
      </c>
      <c r="U15" s="23">
        <v>1</v>
      </c>
      <c r="V15" s="37">
        <f t="shared" si="4"/>
        <v>1.3090495162208267</v>
      </c>
      <c r="W15" s="51">
        <f t="shared" si="5"/>
        <v>0.2110091743119259</v>
      </c>
    </row>
    <row r="36" spans="5:5" x14ac:dyDescent="0.25">
      <c r="E36" s="9" t="s">
        <v>13</v>
      </c>
    </row>
  </sheetData>
  <sheetProtection algorithmName="SHA-512" hashValue="I2gZi/ZyNBTkGR/rPArhFOWoIsvieAhG8nW4DUPSovyJ3153BHx5AQlKQT8j+YyQTR/ZzHIe6QSL2D6AHCdRNw==" saltValue="z4Bt+pHB3HqlfFCFkK0iLw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107" priority="7" stopIfTrue="1" operator="between">
      <formula>-2</formula>
      <formula>2</formula>
    </cfRule>
    <cfRule type="cellIs" dxfId="106" priority="8" stopIfTrue="1" operator="between">
      <formula>-3</formula>
      <formula>3</formula>
    </cfRule>
    <cfRule type="cellIs" dxfId="105" priority="9" operator="notBetween">
      <formula>-3</formula>
      <formula>3</formula>
    </cfRule>
  </conditionalFormatting>
  <conditionalFormatting sqref="W14:W15">
    <cfRule type="cellIs" dxfId="104" priority="1" stopIfTrue="1" operator="between">
      <formula>-2</formula>
      <formula>2</formula>
    </cfRule>
    <cfRule type="cellIs" dxfId="103" priority="2" stopIfTrue="1" operator="between">
      <formula>-3</formula>
      <formula>3</formula>
    </cfRule>
    <cfRule type="cellIs" dxfId="102" priority="3" operator="notBetween">
      <formula>-3</formula>
      <formula>3</formula>
    </cfRule>
  </conditionalFormatting>
  <conditionalFormatting sqref="W13:W15">
    <cfRule type="cellIs" dxfId="101" priority="4" stopIfTrue="1" operator="between">
      <formula>-2</formula>
      <formula>2</formula>
    </cfRule>
    <cfRule type="cellIs" dxfId="100" priority="5" stopIfTrue="1" operator="between">
      <formula>-3</formula>
      <formula>3</formula>
    </cfRule>
    <cfRule type="cellIs" dxfId="99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A08FA-4356-4BEC-9480-1C6BB4161936}">
  <sheetPr codeName="Sheet12">
    <pageSetUpPr fitToPage="1"/>
  </sheetPr>
  <dimension ref="A1:W36"/>
  <sheetViews>
    <sheetView topLeftCell="A3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509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175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-3.3149171270718232</v>
      </c>
      <c r="K13" s="52">
        <f>(F13-G13)/H13</f>
        <v>-0.33149171270718231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175</v>
      </c>
      <c r="S13" s="38">
        <v>175.7</v>
      </c>
      <c r="T13" s="48">
        <v>8.4</v>
      </c>
      <c r="U13" s="19">
        <v>1</v>
      </c>
      <c r="V13" s="36">
        <f>((R13-S13)/S13)*100</f>
        <v>-0.39840637450198563</v>
      </c>
      <c r="W13" s="50">
        <f>(R13-S13)/T13</f>
        <v>-8.3333333333331983E-2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338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0.59523809523809523</v>
      </c>
      <c r="K14" s="52">
        <f t="shared" ref="K14:K15" si="2">(F14-G14)/H14</f>
        <v>5.9523809523809521E-2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338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4.5468605010825822</v>
      </c>
      <c r="W14" s="50">
        <f t="shared" ref="W14:W15" si="5">(R14-S14)/T14</f>
        <v>0.91304347826086873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53.6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-2.3679417122040021</v>
      </c>
      <c r="K15" s="53">
        <f t="shared" si="2"/>
        <v>-0.2367941712204002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53.6</v>
      </c>
      <c r="S15" s="39">
        <v>52.71</v>
      </c>
      <c r="T15" s="49">
        <v>3.27</v>
      </c>
      <c r="U15" s="23">
        <v>1</v>
      </c>
      <c r="V15" s="37">
        <f t="shared" si="4"/>
        <v>1.6884841586036814</v>
      </c>
      <c r="W15" s="51">
        <f t="shared" si="5"/>
        <v>0.27217125382263013</v>
      </c>
    </row>
    <row r="36" spans="5:5" x14ac:dyDescent="0.25">
      <c r="E36" s="9" t="s">
        <v>13</v>
      </c>
    </row>
  </sheetData>
  <sheetProtection algorithmName="SHA-512" hashValue="o/MgSe6jOEuvrxuhyvSWKa28Xw79zBGGsqCBKsztNhS3hsQhjOgqH8tvk/LFIrpZ2/Wbhl65xxvFzrAV6sqNKQ==" saltValue="q8ICTYXvmdQ6AoD0Yygjy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98" priority="7" stopIfTrue="1" operator="between">
      <formula>-2</formula>
      <formula>2</formula>
    </cfRule>
    <cfRule type="cellIs" dxfId="97" priority="8" stopIfTrue="1" operator="between">
      <formula>-3</formula>
      <formula>3</formula>
    </cfRule>
    <cfRule type="cellIs" dxfId="96" priority="9" operator="notBetween">
      <formula>-3</formula>
      <formula>3</formula>
    </cfRule>
  </conditionalFormatting>
  <conditionalFormatting sqref="W14:W15">
    <cfRule type="cellIs" dxfId="95" priority="1" stopIfTrue="1" operator="between">
      <formula>-2</formula>
      <formula>2</formula>
    </cfRule>
    <cfRule type="cellIs" dxfId="94" priority="2" stopIfTrue="1" operator="between">
      <formula>-3</formula>
      <formula>3</formula>
    </cfRule>
    <cfRule type="cellIs" dxfId="93" priority="3" operator="notBetween">
      <formula>-3</formula>
      <formula>3</formula>
    </cfRule>
  </conditionalFormatting>
  <conditionalFormatting sqref="W13:W15">
    <cfRule type="cellIs" dxfId="92" priority="4" stopIfTrue="1" operator="between">
      <formula>-2</formula>
      <formula>2</formula>
    </cfRule>
    <cfRule type="cellIs" dxfId="91" priority="5" stopIfTrue="1" operator="between">
      <formula>-3</formula>
      <formula>3</formula>
    </cfRule>
    <cfRule type="cellIs" dxfId="90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DD2F-195E-4CB9-ACE2-74E22F213B5D}">
  <sheetPr codeName="Sheet4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512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166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-8.2872928176795568</v>
      </c>
      <c r="K13" s="52">
        <f>(F13-G13)/H13</f>
        <v>-0.82872928176795568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166</v>
      </c>
      <c r="S13" s="38">
        <v>175.7</v>
      </c>
      <c r="T13" s="48">
        <v>8.4</v>
      </c>
      <c r="U13" s="19">
        <v>1</v>
      </c>
      <c r="V13" s="36">
        <f>((R13-S13)/S13)*100</f>
        <v>-5.5207740466704545</v>
      </c>
      <c r="W13" s="50">
        <f>(R13-S13)/T13</f>
        <v>-1.1547619047619033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320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-4.7619047619047619</v>
      </c>
      <c r="K14" s="52">
        <f t="shared" ref="K14:K15" si="2">(F14-G14)/H14</f>
        <v>-0.47619047619047616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320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-1.0207237859573186</v>
      </c>
      <c r="W14" s="50">
        <f t="shared" ref="W14:W15" si="5">(R14-S14)/T14</f>
        <v>-0.20496894409937957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52.6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-4.1894353369763149</v>
      </c>
      <c r="K15" s="53">
        <f t="shared" si="2"/>
        <v>-0.41894353369763154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52.6</v>
      </c>
      <c r="S15" s="39">
        <v>52.71</v>
      </c>
      <c r="T15" s="49">
        <v>3.27</v>
      </c>
      <c r="U15" s="23">
        <v>1</v>
      </c>
      <c r="V15" s="37">
        <f t="shared" si="4"/>
        <v>-0.20868905331056617</v>
      </c>
      <c r="W15" s="51">
        <f t="shared" si="5"/>
        <v>-3.3639143730886674E-2</v>
      </c>
    </row>
    <row r="36" spans="5:5" x14ac:dyDescent="0.25">
      <c r="E36" s="9" t="s">
        <v>13</v>
      </c>
    </row>
  </sheetData>
  <sheetProtection algorithmName="SHA-512" hashValue="jxrM5PZ33EwyBH6lsWH5vISKQdCoakJEdBA6dbSFYDX/EouwVQi6f/mPi2ngUoGS7mWv+ORB7KqNTf5Yd2muyg==" saltValue="PCDgLaXjlD0gHFK4fwxGDA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89" priority="7" stopIfTrue="1" operator="between">
      <formula>-2</formula>
      <formula>2</formula>
    </cfRule>
    <cfRule type="cellIs" dxfId="88" priority="8" stopIfTrue="1" operator="between">
      <formula>-3</formula>
      <formula>3</formula>
    </cfRule>
    <cfRule type="cellIs" dxfId="87" priority="9" operator="notBetween">
      <formula>-3</formula>
      <formula>3</formula>
    </cfRule>
  </conditionalFormatting>
  <conditionalFormatting sqref="W14:W15">
    <cfRule type="cellIs" dxfId="86" priority="1" stopIfTrue="1" operator="between">
      <formula>-2</formula>
      <formula>2</formula>
    </cfRule>
    <cfRule type="cellIs" dxfId="85" priority="2" stopIfTrue="1" operator="between">
      <formula>-3</formula>
      <formula>3</formula>
    </cfRule>
    <cfRule type="cellIs" dxfId="84" priority="3" operator="notBetween">
      <formula>-3</formula>
      <formula>3</formula>
    </cfRule>
  </conditionalFormatting>
  <conditionalFormatting sqref="W13:W15">
    <cfRule type="cellIs" dxfId="83" priority="4" stopIfTrue="1" operator="between">
      <formula>-2</formula>
      <formula>2</formula>
    </cfRule>
    <cfRule type="cellIs" dxfId="82" priority="5" stopIfTrue="1" operator="between">
      <formula>-3</formula>
      <formula>3</formula>
    </cfRule>
    <cfRule type="cellIs" dxfId="81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680-80C2-424C-AFE8-12B197B2A92B}">
  <sheetPr codeName="Sheet2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551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172.8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-4.530386740331485</v>
      </c>
      <c r="K13" s="52">
        <f>(F13-G13)/H13</f>
        <v>-0.45303867403314851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172.8</v>
      </c>
      <c r="S13" s="38">
        <v>175.7</v>
      </c>
      <c r="T13" s="60">
        <v>8.4</v>
      </c>
      <c r="U13" s="19">
        <v>1</v>
      </c>
      <c r="V13" s="36">
        <f>((R13-S13)/S13)*100</f>
        <v>-1.6505406943653829</v>
      </c>
      <c r="W13" s="50">
        <f>(R13-S13)/T13</f>
        <v>-0.34523809523809251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316.60000000000002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" si="1">((F14-G14)/G14)*100</f>
        <v>-5.7738095238095175</v>
      </c>
      <c r="K14" s="52">
        <f t="shared" ref="K14" si="2">(F14-G14)/H14</f>
        <v>-0.57738095238095166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316.60000000000002</v>
      </c>
      <c r="S14" s="38">
        <v>323.3</v>
      </c>
      <c r="T14" s="60">
        <v>16.100000000000001</v>
      </c>
      <c r="U14" s="19">
        <v>1</v>
      </c>
      <c r="V14" s="36">
        <f t="shared" ref="V14:V15" si="4">((R14-S14)/S14)*100</f>
        <v>-2.0723785957315153</v>
      </c>
      <c r="W14" s="50">
        <f t="shared" ref="W14:W15" si="5">(R14-S14)/T14</f>
        <v>-0.4161490683229806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52</v>
      </c>
      <c r="G15" s="47">
        <v>54.9</v>
      </c>
      <c r="H15" s="39">
        <f t="shared" si="0"/>
        <v>5.49</v>
      </c>
      <c r="I15" s="23">
        <v>4</v>
      </c>
      <c r="J15" s="37">
        <f t="shared" ref="J15" si="6">((F15-G15)/G15)*100</f>
        <v>-5.2823315118397058</v>
      </c>
      <c r="K15" s="53">
        <f t="shared" ref="K15" si="7">(F15-G15)/H15</f>
        <v>-0.52823315118397063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52</v>
      </c>
      <c r="S15" s="39">
        <v>52.71</v>
      </c>
      <c r="T15" s="47">
        <v>3.27</v>
      </c>
      <c r="U15" s="23">
        <v>1</v>
      </c>
      <c r="V15" s="37">
        <f t="shared" si="4"/>
        <v>-1.3469929804591174</v>
      </c>
      <c r="W15" s="51">
        <f t="shared" si="5"/>
        <v>-0.21712538226299721</v>
      </c>
    </row>
    <row r="36" spans="5:5" x14ac:dyDescent="0.25">
      <c r="E36" s="9" t="s">
        <v>13</v>
      </c>
    </row>
  </sheetData>
  <sheetProtection algorithmName="SHA-512" hashValue="EWqDglHxxjMIhao/YLChl9XdAfPRK6dsbludE/PbYSvY2KJceZlmOd7X3I5Q4Z8WO7nKCMlWo3Bdz63YnJyklA==" saltValue="6UxYHDxInD0KVl+DjOmkvw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80" priority="7" stopIfTrue="1" operator="between">
      <formula>-2</formula>
      <formula>2</formula>
    </cfRule>
    <cfRule type="cellIs" dxfId="79" priority="8" stopIfTrue="1" operator="between">
      <formula>-3</formula>
      <formula>3</formula>
    </cfRule>
    <cfRule type="cellIs" dxfId="78" priority="9" operator="notBetween">
      <formula>-3</formula>
      <formula>3</formula>
    </cfRule>
  </conditionalFormatting>
  <conditionalFormatting sqref="W14:W15">
    <cfRule type="cellIs" dxfId="77" priority="1" stopIfTrue="1" operator="between">
      <formula>-2</formula>
      <formula>2</formula>
    </cfRule>
    <cfRule type="cellIs" dxfId="76" priority="2" stopIfTrue="1" operator="between">
      <formula>-3</formula>
      <formula>3</formula>
    </cfRule>
    <cfRule type="cellIs" dxfId="75" priority="3" operator="notBetween">
      <formula>-3</formula>
      <formula>3</formula>
    </cfRule>
  </conditionalFormatting>
  <conditionalFormatting sqref="W13:W15">
    <cfRule type="cellIs" dxfId="74" priority="4" stopIfTrue="1" operator="between">
      <formula>-2</formula>
      <formula>2</formula>
    </cfRule>
    <cfRule type="cellIs" dxfId="73" priority="5" stopIfTrue="1" operator="between">
      <formula>-3</formula>
      <formula>3</formula>
    </cfRule>
    <cfRule type="cellIs" dxfId="72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9A3D-9020-4B28-8E68-337ABE4AEBB3}">
  <sheetPr codeName="Sheet16">
    <pageSetUpPr fitToPage="1"/>
  </sheetPr>
  <dimension ref="A1:W36"/>
  <sheetViews>
    <sheetView topLeftCell="A2" zoomScaleNormal="100" zoomScalePageLayoutView="85" workbookViewId="0">
      <selection activeCell="A2" sqref="A2:K2"/>
    </sheetView>
  </sheetViews>
  <sheetFormatPr defaultColWidth="9.140625"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1" style="9" customWidth="1"/>
    <col min="7" max="8" width="8" style="9" customWidth="1"/>
    <col min="9" max="9" width="9.5703125" style="9" customWidth="1"/>
    <col min="10" max="10" width="13.28515625" style="9" customWidth="1"/>
    <col min="11" max="11" width="9" style="9" customWidth="1"/>
    <col min="12" max="13" width="9.140625" style="9"/>
    <col min="14" max="15" width="9.42578125" style="9" bestFit="1" customWidth="1"/>
    <col min="16" max="16" width="10.28515625" style="9" bestFit="1" customWidth="1"/>
    <col min="17" max="17" width="9.140625" style="9"/>
    <col min="18" max="18" width="13" style="9" customWidth="1"/>
    <col min="19" max="20" width="9.140625" style="9"/>
    <col min="21" max="21" width="9.42578125" style="9" bestFit="1" customWidth="1"/>
    <col min="22" max="22" width="11.7109375" style="9" bestFit="1" customWidth="1"/>
    <col min="23" max="23" width="9.4257812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K1" s="1"/>
    </row>
    <row r="2" spans="1:23" ht="19.5" thickTop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3" s="13" customFormat="1" ht="12.75" x14ac:dyDescent="0.2">
      <c r="A3" s="10"/>
      <c r="B3" s="11"/>
      <c r="C3" s="11"/>
      <c r="D3" s="45">
        <v>44529</v>
      </c>
      <c r="E3" s="11"/>
      <c r="F3" s="11"/>
      <c r="G3" s="11"/>
      <c r="H3" s="46" t="s">
        <v>25</v>
      </c>
      <c r="I3" s="11"/>
      <c r="J3" s="11"/>
      <c r="K3" s="12" t="s">
        <v>18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5" t="s">
        <v>7</v>
      </c>
      <c r="B6" s="42">
        <v>579</v>
      </c>
      <c r="C6" s="8"/>
      <c r="D6" s="43"/>
      <c r="E6" s="43"/>
      <c r="F6" s="44"/>
      <c r="G6" s="6"/>
      <c r="H6" s="6"/>
      <c r="I6" s="6"/>
      <c r="J6" s="6"/>
      <c r="K6" s="7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64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4" t="s">
        <v>16</v>
      </c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23" ht="15.75" thickTop="1" x14ac:dyDescent="0.25">
      <c r="A9" s="3"/>
    </row>
    <row r="10" spans="1:23" ht="15.75" thickBot="1" x14ac:dyDescent="0.3"/>
    <row r="11" spans="1:23" s="33" customFormat="1" ht="45.75" thickBot="1" x14ac:dyDescent="0.3">
      <c r="A11" s="27" t="s">
        <v>1</v>
      </c>
      <c r="B11" s="28" t="s">
        <v>10</v>
      </c>
      <c r="C11" s="28" t="s">
        <v>2</v>
      </c>
      <c r="D11" s="28" t="s">
        <v>3</v>
      </c>
      <c r="E11" s="28" t="s">
        <v>4</v>
      </c>
      <c r="F11" s="41" t="s">
        <v>11</v>
      </c>
      <c r="G11" s="29" t="s">
        <v>17</v>
      </c>
      <c r="H11" s="30" t="s">
        <v>8</v>
      </c>
      <c r="I11" s="31" t="s">
        <v>9</v>
      </c>
      <c r="J11" s="31" t="s">
        <v>5</v>
      </c>
      <c r="K11" s="32" t="s">
        <v>6</v>
      </c>
      <c r="M11" s="27" t="s">
        <v>1</v>
      </c>
      <c r="N11" s="28" t="s">
        <v>10</v>
      </c>
      <c r="O11" s="28" t="s">
        <v>2</v>
      </c>
      <c r="P11" s="28" t="s">
        <v>3</v>
      </c>
      <c r="Q11" s="28" t="s">
        <v>4</v>
      </c>
      <c r="R11" s="41" t="s">
        <v>11</v>
      </c>
      <c r="S11" s="34" t="s">
        <v>0</v>
      </c>
      <c r="T11" s="30" t="s">
        <v>8</v>
      </c>
      <c r="U11" s="31" t="s">
        <v>9</v>
      </c>
      <c r="V11" s="31" t="s">
        <v>5</v>
      </c>
      <c r="W11" s="32" t="s">
        <v>6</v>
      </c>
    </row>
    <row r="12" spans="1:23" x14ac:dyDescent="0.25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  <c r="M12" s="56"/>
      <c r="N12" s="57"/>
      <c r="O12" s="21"/>
      <c r="P12" s="58"/>
      <c r="Q12" s="21"/>
      <c r="R12" s="21"/>
      <c r="S12" s="21"/>
      <c r="T12" s="21"/>
      <c r="U12" s="21"/>
      <c r="V12" s="21"/>
      <c r="W12" s="22"/>
    </row>
    <row r="13" spans="1:23" x14ac:dyDescent="0.25">
      <c r="A13" s="54" t="s">
        <v>21</v>
      </c>
      <c r="B13" s="18" t="s">
        <v>14</v>
      </c>
      <c r="C13" s="19" t="s">
        <v>19</v>
      </c>
      <c r="D13" s="55" t="s">
        <v>24</v>
      </c>
      <c r="E13" s="19" t="s">
        <v>20</v>
      </c>
      <c r="F13" s="36">
        <v>179.1</v>
      </c>
      <c r="G13" s="36">
        <v>181</v>
      </c>
      <c r="H13" s="38">
        <f>0.1*G13</f>
        <v>18.100000000000001</v>
      </c>
      <c r="I13" s="19">
        <v>4</v>
      </c>
      <c r="J13" s="36">
        <f>((F13-G13)/G13)*100</f>
        <v>-1.0497237569060804</v>
      </c>
      <c r="K13" s="52">
        <f>(F13-G13)/H13</f>
        <v>-0.10497237569060804</v>
      </c>
      <c r="L13" s="40"/>
      <c r="M13" s="54" t="s">
        <v>21</v>
      </c>
      <c r="N13" s="18" t="s">
        <v>14</v>
      </c>
      <c r="O13" s="19" t="s">
        <v>19</v>
      </c>
      <c r="P13" s="55" t="s">
        <v>24</v>
      </c>
      <c r="Q13" s="19" t="s">
        <v>20</v>
      </c>
      <c r="R13" s="36">
        <f>F13</f>
        <v>179.1</v>
      </c>
      <c r="S13" s="38">
        <v>175.7</v>
      </c>
      <c r="T13" s="48">
        <v>8.4</v>
      </c>
      <c r="U13" s="19">
        <v>1</v>
      </c>
      <c r="V13" s="36">
        <f>((R13-S13)/S13)*100</f>
        <v>1.935116676152536</v>
      </c>
      <c r="W13" s="50">
        <f>(R13-S13)/T13</f>
        <v>0.40476190476190543</v>
      </c>
    </row>
    <row r="14" spans="1:23" x14ac:dyDescent="0.25">
      <c r="A14" s="54" t="s">
        <v>22</v>
      </c>
      <c r="B14" s="18" t="s">
        <v>14</v>
      </c>
      <c r="C14" s="19">
        <v>2</v>
      </c>
      <c r="D14" s="20" t="s">
        <v>24</v>
      </c>
      <c r="E14" s="19" t="s">
        <v>20</v>
      </c>
      <c r="F14" s="36">
        <v>309.89999999999998</v>
      </c>
      <c r="G14" s="36">
        <v>336</v>
      </c>
      <c r="H14" s="38">
        <f t="shared" ref="H14:H15" si="0">0.1*G14</f>
        <v>33.6</v>
      </c>
      <c r="I14" s="19">
        <v>4</v>
      </c>
      <c r="J14" s="36">
        <f t="shared" ref="J14:J15" si="1">((F14-G14)/G14)*100</f>
        <v>-7.7678571428571503</v>
      </c>
      <c r="K14" s="52">
        <f t="shared" ref="K14:K15" si="2">(F14-G14)/H14</f>
        <v>-0.77678571428571497</v>
      </c>
      <c r="L14" s="40"/>
      <c r="M14" s="54" t="s">
        <v>22</v>
      </c>
      <c r="N14" s="18" t="s">
        <v>14</v>
      </c>
      <c r="O14" s="19">
        <v>2</v>
      </c>
      <c r="P14" s="20" t="s">
        <v>24</v>
      </c>
      <c r="Q14" s="19" t="s">
        <v>20</v>
      </c>
      <c r="R14" s="36">
        <f t="shared" ref="R14:R15" si="3">F14</f>
        <v>309.89999999999998</v>
      </c>
      <c r="S14" s="38">
        <v>323.3</v>
      </c>
      <c r="T14" s="48">
        <v>16.100000000000001</v>
      </c>
      <c r="U14" s="19">
        <v>1</v>
      </c>
      <c r="V14" s="36">
        <f t="shared" ref="V14:V15" si="4">((R14-S14)/S14)*100</f>
        <v>-4.1447571914630474</v>
      </c>
      <c r="W14" s="50">
        <f t="shared" ref="W14:W15" si="5">(R14-S14)/T14</f>
        <v>-0.83229813664596475</v>
      </c>
    </row>
    <row r="15" spans="1:23" ht="15.75" thickBot="1" x14ac:dyDescent="0.3">
      <c r="A15" s="59" t="s">
        <v>23</v>
      </c>
      <c r="B15" s="23" t="s">
        <v>14</v>
      </c>
      <c r="C15" s="23">
        <v>3</v>
      </c>
      <c r="D15" s="35" t="s">
        <v>24</v>
      </c>
      <c r="E15" s="23" t="s">
        <v>20</v>
      </c>
      <c r="F15" s="47">
        <v>48.8</v>
      </c>
      <c r="G15" s="47">
        <v>54.9</v>
      </c>
      <c r="H15" s="39">
        <f t="shared" si="0"/>
        <v>5.49</v>
      </c>
      <c r="I15" s="23">
        <v>4</v>
      </c>
      <c r="J15" s="37">
        <f t="shared" si="1"/>
        <v>-11.111111111111114</v>
      </c>
      <c r="K15" s="53">
        <f t="shared" si="2"/>
        <v>-1.1111111111111114</v>
      </c>
      <c r="L15" s="40"/>
      <c r="M15" s="59" t="s">
        <v>23</v>
      </c>
      <c r="N15" s="23" t="s">
        <v>14</v>
      </c>
      <c r="O15" s="23">
        <v>3</v>
      </c>
      <c r="P15" s="35" t="s">
        <v>24</v>
      </c>
      <c r="Q15" s="23" t="s">
        <v>20</v>
      </c>
      <c r="R15" s="47">
        <f t="shared" si="3"/>
        <v>48.8</v>
      </c>
      <c r="S15" s="39">
        <v>52.71</v>
      </c>
      <c r="T15" s="49">
        <v>3.27</v>
      </c>
      <c r="U15" s="23">
        <v>1</v>
      </c>
      <c r="V15" s="37">
        <f t="shared" si="4"/>
        <v>-7.4179472585847162</v>
      </c>
      <c r="W15" s="51">
        <f t="shared" si="5"/>
        <v>-1.195718654434252</v>
      </c>
    </row>
    <row r="36" spans="5:5" x14ac:dyDescent="0.25">
      <c r="E36" s="9" t="s">
        <v>13</v>
      </c>
    </row>
  </sheetData>
  <sheetProtection algorithmName="SHA-512" hashValue="q5aBMnBm/uIglRhtSib28gFw3t9Qtu9vMkOf87Fm5Y4iWNjViJY08GqWvXiR8V6fNxI1TOJneBs+b2w0oWxqzA==" saltValue="ZMs6VMIPc9pqAC0x3dKi8g==" spinCount="100000" sheet="1" objects="1" scenarios="1" selectLockedCells="1" selectUnlockedCells="1"/>
  <mergeCells count="3">
    <mergeCell ref="A2:K2"/>
    <mergeCell ref="A8:K8"/>
    <mergeCell ref="M8:W8"/>
  </mergeCells>
  <conditionalFormatting sqref="K13:K15">
    <cfRule type="cellIs" dxfId="71" priority="7" stopIfTrue="1" operator="between">
      <formula>-2</formula>
      <formula>2</formula>
    </cfRule>
    <cfRule type="cellIs" dxfId="70" priority="8" stopIfTrue="1" operator="between">
      <formula>-3</formula>
      <formula>3</formula>
    </cfRule>
    <cfRule type="cellIs" dxfId="69" priority="9" operator="notBetween">
      <formula>-3</formula>
      <formula>3</formula>
    </cfRule>
  </conditionalFormatting>
  <conditionalFormatting sqref="W14:W15">
    <cfRule type="cellIs" dxfId="68" priority="1" stopIfTrue="1" operator="between">
      <formula>-2</formula>
      <formula>2</formula>
    </cfRule>
    <cfRule type="cellIs" dxfId="67" priority="2" stopIfTrue="1" operator="between">
      <formula>-3</formula>
      <formula>3</formula>
    </cfRule>
    <cfRule type="cellIs" dxfId="66" priority="3" operator="notBetween">
      <formula>-3</formula>
      <formula>3</formula>
    </cfRule>
  </conditionalFormatting>
  <conditionalFormatting sqref="W13:W15">
    <cfRule type="cellIs" dxfId="65" priority="4" stopIfTrue="1" operator="between">
      <formula>-2</formula>
      <formula>2</formula>
    </cfRule>
    <cfRule type="cellIs" dxfId="64" priority="5" stopIfTrue="1" operator="between">
      <formula>-3</formula>
      <formula>3</formula>
    </cfRule>
    <cfRule type="cellIs" dxfId="63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https://reflabos.vito.be/ree/LABS_2021-6_Deel2.xlsx</PublicURL>
    <DEEL xmlns="08cda046-0f15-45eb-a9d5-77306d3264cd">Deel 2</DEEL>
    <Ringtest xmlns="eba2475f-4c5c-418a-90c2-2b36802fc485">LABS</Ringtest>
    <Jaar xmlns="08cda046-0f15-45eb-a9d5-77306d3264cd">2021</Jaar>
    <Publicatiedatum xmlns="dda9e79c-c62e-445e-b991-197574827cb3">2022-02-15T08:55:56+00:00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1C0CC9D1-411F-4F0E-8BB8-8DF71F17D17A}"/>
</file>

<file path=customXml/itemProps2.xml><?xml version="1.0" encoding="utf-8"?>
<ds:datastoreItem xmlns:ds="http://schemas.openxmlformats.org/officeDocument/2006/customXml" ds:itemID="{5783FF93-BAAB-4C73-B0F1-44C132B2BBC9}"/>
</file>

<file path=customXml/itemProps3.xml><?xml version="1.0" encoding="utf-8"?>
<ds:datastoreItem xmlns:ds="http://schemas.openxmlformats.org/officeDocument/2006/customXml" ds:itemID="{2EC885FF-0CBB-4F79-A5C1-4043F9580A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139</vt:lpstr>
      <vt:lpstr>223</vt:lpstr>
      <vt:lpstr>225</vt:lpstr>
      <vt:lpstr>295</vt:lpstr>
      <vt:lpstr>339</vt:lpstr>
      <vt:lpstr>509</vt:lpstr>
      <vt:lpstr>512</vt:lpstr>
      <vt:lpstr>551</vt:lpstr>
      <vt:lpstr>579</vt:lpstr>
      <vt:lpstr>585</vt:lpstr>
      <vt:lpstr>591</vt:lpstr>
      <vt:lpstr>689</vt:lpstr>
      <vt:lpstr>644</vt:lpstr>
      <vt:lpstr>744</vt:lpstr>
      <vt:lpstr>807</vt:lpstr>
      <vt:lpstr>904</vt:lpstr>
      <vt:lpstr>'139'!Print_Area</vt:lpstr>
      <vt:lpstr>'223'!Print_Area</vt:lpstr>
      <vt:lpstr>'225'!Print_Area</vt:lpstr>
      <vt:lpstr>'295'!Print_Area</vt:lpstr>
      <vt:lpstr>'339'!Print_Area</vt:lpstr>
      <vt:lpstr>'509'!Print_Area</vt:lpstr>
      <vt:lpstr>'512'!Print_Area</vt:lpstr>
      <vt:lpstr>'551'!Print_Area</vt:lpstr>
      <vt:lpstr>'579'!Print_Area</vt:lpstr>
      <vt:lpstr>'585'!Print_Area</vt:lpstr>
      <vt:lpstr>'591'!Print_Area</vt:lpstr>
      <vt:lpstr>'644'!Print_Area</vt:lpstr>
      <vt:lpstr>'689'!Print_Area</vt:lpstr>
      <vt:lpstr>'744'!Print_Area</vt:lpstr>
      <vt:lpstr>'807'!Print_Area</vt:lpstr>
      <vt:lpstr>'904'!Print_Area</vt:lpstr>
      <vt:lpstr>'139'!Print_Titles</vt:lpstr>
      <vt:lpstr>'223'!Print_Titles</vt:lpstr>
      <vt:lpstr>'225'!Print_Titles</vt:lpstr>
      <vt:lpstr>'295'!Print_Titles</vt:lpstr>
      <vt:lpstr>'339'!Print_Titles</vt:lpstr>
      <vt:lpstr>'509'!Print_Titles</vt:lpstr>
      <vt:lpstr>'512'!Print_Titles</vt:lpstr>
      <vt:lpstr>'551'!Print_Titles</vt:lpstr>
      <vt:lpstr>'579'!Print_Titles</vt:lpstr>
      <vt:lpstr>'585'!Print_Titles</vt:lpstr>
      <vt:lpstr>'591'!Print_Titles</vt:lpstr>
      <vt:lpstr>'644'!Print_Titles</vt:lpstr>
      <vt:lpstr>'689'!Print_Titles</vt:lpstr>
      <vt:lpstr>'744'!Print_Titles</vt:lpstr>
      <vt:lpstr>'807'!Print_Titles</vt:lpstr>
      <vt:lpstr>'904'!Print_Titles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2021-6</dc:title>
  <dc:creator>dceustet</dc:creator>
  <cp:lastModifiedBy>Baeyens Bart</cp:lastModifiedBy>
  <cp:lastPrinted>2021-11-29T09:27:43Z</cp:lastPrinted>
  <dcterms:created xsi:type="dcterms:W3CDTF">2012-03-19T07:59:52Z</dcterms:created>
  <dcterms:modified xsi:type="dcterms:W3CDTF">2022-02-07T10:15:06Z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