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1\LABS2021\5. Rapportering\Eindrapport\bijlagen eindrapport\Deel 2 per labo\"/>
    </mc:Choice>
  </mc:AlternateContent>
  <xr:revisionPtr revIDLastSave="0" documentId="13_ncr:1_{6B347B8F-AB73-4CE6-9762-7E2F2C89DDD1}" xr6:coauthVersionLast="45" xr6:coauthVersionMax="45" xr10:uidLastSave="{00000000-0000-0000-0000-000000000000}"/>
  <bookViews>
    <workbookView xWindow="-120" yWindow="-120" windowWidth="29040" windowHeight="15840" tabRatio="927" xr2:uid="{00000000-000D-0000-FFFF-FFFF00000000}"/>
  </bookViews>
  <sheets>
    <sheet name="139" sheetId="29" r:id="rId1"/>
    <sheet name="223" sheetId="38" r:id="rId2"/>
    <sheet name="225" sheetId="34" r:id="rId3"/>
    <sheet name="295" sheetId="32" r:id="rId4"/>
    <sheet name="339" sheetId="41" r:id="rId5"/>
    <sheet name="509" sheetId="39" r:id="rId6"/>
    <sheet name="512" sheetId="31" r:id="rId7"/>
    <sheet name="551" sheetId="27" r:id="rId8"/>
    <sheet name="579" sheetId="43" r:id="rId9"/>
    <sheet name="585" sheetId="30" r:id="rId10"/>
    <sheet name="591" sheetId="40" r:id="rId11"/>
    <sheet name="689" sheetId="37" r:id="rId12"/>
    <sheet name="644" sheetId="36" r:id="rId13"/>
    <sheet name="744" sheetId="42" r:id="rId14"/>
    <sheet name="807" sheetId="33" r:id="rId15"/>
    <sheet name="904" sheetId="35" r:id="rId16"/>
  </sheets>
  <definedNames>
    <definedName name="_xlnm.Print_Area" localSheetId="0">'139'!$A$1:$W$21</definedName>
    <definedName name="_xlnm.Print_Area" localSheetId="1">'223'!$A$1:$W$22</definedName>
    <definedName name="_xlnm.Print_Area" localSheetId="2">'225'!$A$1:$W$22</definedName>
    <definedName name="_xlnm.Print_Area" localSheetId="3">'295'!$A$1:$W$22</definedName>
    <definedName name="_xlnm.Print_Area" localSheetId="4">'339'!$A$1:$W$22</definedName>
    <definedName name="_xlnm.Print_Area" localSheetId="5">'509'!$A$1:$W$21</definedName>
    <definedName name="_xlnm.Print_Area" localSheetId="6">'512'!$A$1:$W$21</definedName>
    <definedName name="_xlnm.Print_Area" localSheetId="7">'551'!$A$1:$W$21</definedName>
    <definedName name="_xlnm.Print_Area" localSheetId="8">'579'!$A$1:$W$22</definedName>
    <definedName name="_xlnm.Print_Area" localSheetId="9">'585'!$A$1:$W$22</definedName>
    <definedName name="_xlnm.Print_Area" localSheetId="10">'591'!$A$1:$W$21</definedName>
    <definedName name="_xlnm.Print_Area" localSheetId="12">'644'!$A$1:$W$22</definedName>
    <definedName name="_xlnm.Print_Area" localSheetId="11">'689'!$A$1:$W$20</definedName>
    <definedName name="_xlnm.Print_Area" localSheetId="13">'744'!$A$1:$W$20</definedName>
    <definedName name="_xlnm.Print_Area" localSheetId="14">'807'!$A$1:$W$20</definedName>
    <definedName name="_xlnm.Print_Area" localSheetId="15">'904'!$A$1:$W$20</definedName>
    <definedName name="_xlnm.Print_Titles" localSheetId="0">'139'!$2:$6</definedName>
    <definedName name="_xlnm.Print_Titles" localSheetId="1">'223'!$2:$6</definedName>
    <definedName name="_xlnm.Print_Titles" localSheetId="2">'225'!$2:$6</definedName>
    <definedName name="_xlnm.Print_Titles" localSheetId="3">'295'!$2:$6</definedName>
    <definedName name="_xlnm.Print_Titles" localSheetId="4">'339'!$2:$6</definedName>
    <definedName name="_xlnm.Print_Titles" localSheetId="5">'509'!$2:$6</definedName>
    <definedName name="_xlnm.Print_Titles" localSheetId="6">'512'!$2:$6</definedName>
    <definedName name="_xlnm.Print_Titles" localSheetId="7">'551'!$2:$6</definedName>
    <definedName name="_xlnm.Print_Titles" localSheetId="8">'579'!$2:$6</definedName>
    <definedName name="_xlnm.Print_Titles" localSheetId="9">'585'!$2:$6</definedName>
    <definedName name="_xlnm.Print_Titles" localSheetId="10">'591'!$2:$6</definedName>
    <definedName name="_xlnm.Print_Titles" localSheetId="12">'644'!$2:$6</definedName>
    <definedName name="_xlnm.Print_Titles" localSheetId="11">'689'!$2:$6</definedName>
    <definedName name="_xlnm.Print_Titles" localSheetId="13">'744'!$2:$6</definedName>
    <definedName name="_xlnm.Print_Titles" localSheetId="14">'807'!$2:$6</definedName>
    <definedName name="_xlnm.Print_Titles" localSheetId="15">'904'!$2:$6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43" l="1"/>
  <c r="W15" i="43" s="1"/>
  <c r="J15" i="43"/>
  <c r="H15" i="43"/>
  <c r="K15" i="43" s="1"/>
  <c r="V14" i="43"/>
  <c r="R14" i="43"/>
  <c r="W14" i="43" s="1"/>
  <c r="K14" i="43"/>
  <c r="J14" i="43"/>
  <c r="H14" i="43"/>
  <c r="R13" i="43"/>
  <c r="W13" i="43" s="1"/>
  <c r="J13" i="43"/>
  <c r="H13" i="43"/>
  <c r="K13" i="43" s="1"/>
  <c r="R15" i="42"/>
  <c r="V15" i="42" s="1"/>
  <c r="J15" i="42"/>
  <c r="H15" i="42"/>
  <c r="K15" i="42" s="1"/>
  <c r="R14" i="42"/>
  <c r="W14" i="42" s="1"/>
  <c r="J14" i="42"/>
  <c r="H14" i="42"/>
  <c r="K14" i="42" s="1"/>
  <c r="R13" i="42"/>
  <c r="W13" i="42" s="1"/>
  <c r="J13" i="42"/>
  <c r="H13" i="42"/>
  <c r="K13" i="42" s="1"/>
  <c r="R15" i="41"/>
  <c r="W15" i="41" s="1"/>
  <c r="J15" i="41"/>
  <c r="H15" i="41"/>
  <c r="K15" i="41" s="1"/>
  <c r="R14" i="41"/>
  <c r="V14" i="41" s="1"/>
  <c r="J14" i="41"/>
  <c r="H14" i="41"/>
  <c r="K14" i="41" s="1"/>
  <c r="R13" i="41"/>
  <c r="W13" i="41" s="1"/>
  <c r="J13" i="41"/>
  <c r="H13" i="41"/>
  <c r="K13" i="41" s="1"/>
  <c r="R15" i="40"/>
  <c r="W15" i="40" s="1"/>
  <c r="K15" i="40"/>
  <c r="J15" i="40"/>
  <c r="H15" i="40"/>
  <c r="R14" i="40"/>
  <c r="W14" i="40" s="1"/>
  <c r="J14" i="40"/>
  <c r="H14" i="40"/>
  <c r="K14" i="40" s="1"/>
  <c r="R13" i="40"/>
  <c r="V13" i="40" s="1"/>
  <c r="J13" i="40"/>
  <c r="H13" i="40"/>
  <c r="K13" i="40" s="1"/>
  <c r="R15" i="39"/>
  <c r="W15" i="39" s="1"/>
  <c r="J15" i="39"/>
  <c r="H15" i="39"/>
  <c r="K15" i="39" s="1"/>
  <c r="V14" i="39"/>
  <c r="R14" i="39"/>
  <c r="W14" i="39" s="1"/>
  <c r="J14" i="39"/>
  <c r="H14" i="39"/>
  <c r="K14" i="39" s="1"/>
  <c r="W13" i="39"/>
  <c r="R13" i="39"/>
  <c r="V13" i="39" s="1"/>
  <c r="J13" i="39"/>
  <c r="H13" i="39"/>
  <c r="K13" i="39" s="1"/>
  <c r="R15" i="38"/>
  <c r="V15" i="38" s="1"/>
  <c r="J15" i="38"/>
  <c r="H15" i="38"/>
  <c r="K15" i="38" s="1"/>
  <c r="R14" i="38"/>
  <c r="W14" i="38" s="1"/>
  <c r="J14" i="38"/>
  <c r="H14" i="38"/>
  <c r="K14" i="38" s="1"/>
  <c r="R13" i="38"/>
  <c r="W13" i="38" s="1"/>
  <c r="J13" i="38"/>
  <c r="H13" i="38"/>
  <c r="K13" i="38" s="1"/>
  <c r="R15" i="37"/>
  <c r="W15" i="37" s="1"/>
  <c r="J15" i="37"/>
  <c r="H15" i="37"/>
  <c r="K15" i="37" s="1"/>
  <c r="R14" i="37"/>
  <c r="V14" i="37" s="1"/>
  <c r="J14" i="37"/>
  <c r="H14" i="37"/>
  <c r="K14" i="37" s="1"/>
  <c r="R13" i="37"/>
  <c r="W13" i="37" s="1"/>
  <c r="J13" i="37"/>
  <c r="H13" i="37"/>
  <c r="K13" i="37" s="1"/>
  <c r="R15" i="36"/>
  <c r="W15" i="36" s="1"/>
  <c r="K15" i="36"/>
  <c r="J15" i="36"/>
  <c r="H15" i="36"/>
  <c r="R14" i="36"/>
  <c r="V14" i="36" s="1"/>
  <c r="J14" i="36"/>
  <c r="H14" i="36"/>
  <c r="K14" i="36" s="1"/>
  <c r="R13" i="36"/>
  <c r="V13" i="36" s="1"/>
  <c r="J13" i="36"/>
  <c r="H13" i="36"/>
  <c r="K13" i="36" s="1"/>
  <c r="R15" i="35"/>
  <c r="W15" i="35" s="1"/>
  <c r="J15" i="35"/>
  <c r="H15" i="35"/>
  <c r="K15" i="35" s="1"/>
  <c r="V14" i="35"/>
  <c r="R14" i="35"/>
  <c r="W14" i="35" s="1"/>
  <c r="J14" i="35"/>
  <c r="H14" i="35"/>
  <c r="K14" i="35" s="1"/>
  <c r="R13" i="35"/>
  <c r="V13" i="35" s="1"/>
  <c r="J13" i="35"/>
  <c r="H13" i="35"/>
  <c r="K13" i="35" s="1"/>
  <c r="R15" i="34"/>
  <c r="W15" i="34" s="1"/>
  <c r="J15" i="34"/>
  <c r="H15" i="34"/>
  <c r="K15" i="34" s="1"/>
  <c r="R14" i="34"/>
  <c r="W14" i="34" s="1"/>
  <c r="J14" i="34"/>
  <c r="H14" i="34"/>
  <c r="K14" i="34" s="1"/>
  <c r="R13" i="34"/>
  <c r="V13" i="34" s="1"/>
  <c r="J13" i="34"/>
  <c r="H13" i="34"/>
  <c r="K13" i="34" s="1"/>
  <c r="R15" i="33"/>
  <c r="W15" i="33" s="1"/>
  <c r="K15" i="33"/>
  <c r="J15" i="33"/>
  <c r="H15" i="33"/>
  <c r="R14" i="33"/>
  <c r="W14" i="33" s="1"/>
  <c r="J14" i="33"/>
  <c r="H14" i="33"/>
  <c r="K14" i="33" s="1"/>
  <c r="R13" i="33"/>
  <c r="V13" i="33" s="1"/>
  <c r="J13" i="33"/>
  <c r="H13" i="33"/>
  <c r="K13" i="33" s="1"/>
  <c r="R15" i="32"/>
  <c r="W15" i="32" s="1"/>
  <c r="J15" i="32"/>
  <c r="H15" i="32"/>
  <c r="K15" i="32" s="1"/>
  <c r="R14" i="32"/>
  <c r="V14" i="32" s="1"/>
  <c r="K14" i="32"/>
  <c r="J14" i="32"/>
  <c r="H14" i="32"/>
  <c r="R13" i="32"/>
  <c r="W13" i="32" s="1"/>
  <c r="J13" i="32"/>
  <c r="H13" i="32"/>
  <c r="K13" i="32" s="1"/>
  <c r="R15" i="31"/>
  <c r="W15" i="31" s="1"/>
  <c r="J15" i="31"/>
  <c r="H15" i="31"/>
  <c r="K15" i="31" s="1"/>
  <c r="R14" i="31"/>
  <c r="W14" i="31" s="1"/>
  <c r="J14" i="31"/>
  <c r="H14" i="31"/>
  <c r="K14" i="31" s="1"/>
  <c r="V13" i="31"/>
  <c r="R13" i="31"/>
  <c r="W13" i="31" s="1"/>
  <c r="J13" i="31"/>
  <c r="H13" i="31"/>
  <c r="K13" i="31" s="1"/>
  <c r="R15" i="30"/>
  <c r="V15" i="30" s="1"/>
  <c r="K15" i="30"/>
  <c r="J15" i="30"/>
  <c r="H15" i="30"/>
  <c r="R14" i="30"/>
  <c r="W14" i="30" s="1"/>
  <c r="J14" i="30"/>
  <c r="H14" i="30"/>
  <c r="K14" i="30" s="1"/>
  <c r="R13" i="30"/>
  <c r="W13" i="30" s="1"/>
  <c r="K13" i="30"/>
  <c r="J13" i="30"/>
  <c r="H13" i="30"/>
  <c r="R15" i="29"/>
  <c r="W15" i="29" s="1"/>
  <c r="J15" i="29"/>
  <c r="H15" i="29"/>
  <c r="K15" i="29" s="1"/>
  <c r="R14" i="29"/>
  <c r="W14" i="29" s="1"/>
  <c r="J14" i="29"/>
  <c r="H14" i="29"/>
  <c r="K14" i="29" s="1"/>
  <c r="R13" i="29"/>
  <c r="W13" i="29" s="1"/>
  <c r="J13" i="29"/>
  <c r="H13" i="29"/>
  <c r="K13" i="29" s="1"/>
  <c r="W13" i="40" l="1"/>
  <c r="V15" i="40"/>
  <c r="W13" i="36"/>
  <c r="W15" i="42"/>
  <c r="V15" i="37"/>
  <c r="W13" i="34"/>
  <c r="V13" i="29"/>
  <c r="W15" i="30"/>
  <c r="W13" i="33"/>
  <c r="V13" i="32"/>
  <c r="V15" i="32"/>
  <c r="V13" i="43"/>
  <c r="V13" i="42"/>
  <c r="W14" i="41"/>
  <c r="V15" i="41"/>
  <c r="V14" i="40"/>
  <c r="W15" i="38"/>
  <c r="V13" i="38"/>
  <c r="W14" i="37"/>
  <c r="W14" i="36"/>
  <c r="V15" i="36"/>
  <c r="V13" i="37"/>
  <c r="V15" i="39"/>
  <c r="V14" i="42"/>
  <c r="V15" i="43"/>
  <c r="V14" i="38"/>
  <c r="V13" i="41"/>
  <c r="V15" i="33"/>
  <c r="W14" i="32"/>
  <c r="W13" i="35"/>
  <c r="V14" i="33"/>
  <c r="V15" i="34"/>
  <c r="V14" i="34"/>
  <c r="V15" i="35"/>
  <c r="V14" i="30"/>
  <c r="V15" i="31"/>
  <c r="V13" i="30"/>
  <c r="V14" i="31"/>
  <c r="V15" i="29"/>
  <c r="V14" i="29"/>
  <c r="J15" i="27" l="1"/>
  <c r="R15" i="27" l="1"/>
  <c r="W15" i="27" s="1"/>
  <c r="H15" i="27"/>
  <c r="K15" i="27" s="1"/>
  <c r="R14" i="27"/>
  <c r="W14" i="27" s="1"/>
  <c r="J14" i="27"/>
  <c r="H14" i="27"/>
  <c r="K14" i="27" s="1"/>
  <c r="R13" i="27"/>
  <c r="J13" i="27"/>
  <c r="H13" i="27"/>
  <c r="K13" i="27" s="1"/>
  <c r="W13" i="27" l="1"/>
  <c r="V13" i="27"/>
  <c r="V14" i="27"/>
  <c r="V15" i="27"/>
</calcChain>
</file>

<file path=xl/sharedStrings.xml><?xml version="1.0" encoding="utf-8"?>
<sst xmlns="http://schemas.openxmlformats.org/spreadsheetml/2006/main" count="880" uniqueCount="26">
  <si>
    <t>µ</t>
  </si>
  <si>
    <t>Monster</t>
  </si>
  <si>
    <t>Nr.</t>
  </si>
  <si>
    <t>parameter</t>
  </si>
  <si>
    <t>eenheid</t>
  </si>
  <si>
    <t>% Afwijking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</si>
  <si>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</si>
  <si>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</si>
  <si>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</si>
  <si>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</si>
  <si>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</si>
  <si>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</si>
  <si>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</si>
  <si>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 xml:space="preserve"> </t>
  </si>
  <si>
    <t>gas</t>
  </si>
  <si>
    <t>EVALUATIE TOV REFERENTIEWAARDE</t>
  </si>
  <si>
    <t>INFORMATIEVE STATISTISCHE VERWERKING</t>
  </si>
  <si>
    <t>Referentie-
waarde</t>
  </si>
  <si>
    <t>Versie :1</t>
  </si>
  <si>
    <t>1</t>
  </si>
  <si>
    <t>mg/Nm³</t>
  </si>
  <si>
    <t>SOx - 1</t>
  </si>
  <si>
    <t>SOx - 2</t>
  </si>
  <si>
    <t>SOx - 3</t>
  </si>
  <si>
    <t>SOX</t>
  </si>
  <si>
    <t>Rapportnr. : 2021/HEALTH/R/2619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</si>
</sst>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_B_F_-;\-* #,##0.00\ _B_F_-;_-* &quot;-&quot;??\ _B_F_-;_-@_-"/>
    <numFmt numFmtId="166" formatCode="0.0"/>
    <numFmt numFmtId="167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0EE9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2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67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5" fillId="0" borderId="0" xfId="16" applyFill="1" applyBorder="1" applyAlignment="1" applyProtection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Font="1" applyFill="1" applyBorder="1" applyAlignment="1">
      <alignment horizontal="center"/>
    </xf>
    <xf numFmtId="0" fontId="0" fillId="0" borderId="0" xfId="0"/>
    <xf numFmtId="0" fontId="11" fillId="3" borderId="19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1" fillId="3" borderId="2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3" borderId="16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3" borderId="18" xfId="0" applyFont="1" applyFill="1" applyBorder="1" applyAlignment="1">
      <alignment horizontal="left"/>
    </xf>
    <xf numFmtId="49" fontId="0" fillId="0" borderId="6" xfId="0" applyNumberFormat="1" applyFill="1" applyBorder="1"/>
    <xf numFmtId="49" fontId="0" fillId="0" borderId="7" xfId="0" applyNumberForma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49" fontId="0" fillId="0" borderId="8" xfId="0" applyNumberFormat="1" applyFill="1" applyBorder="1" applyAlignment="1">
      <alignment horizontal="left"/>
    </xf>
    <xf numFmtId="1" fontId="0" fillId="0" borderId="7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left"/>
    </xf>
    <xf numFmtId="14" fontId="12" fillId="3" borderId="0" xfId="0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166" fontId="0" fillId="0" borderId="8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2" fontId="13" fillId="4" borderId="21" xfId="0" applyNumberFormat="1" applyFont="1" applyFill="1" applyBorder="1" applyAlignment="1">
      <alignment horizontal="center"/>
    </xf>
    <xf numFmtId="2" fontId="13" fillId="4" borderId="9" xfId="0" applyNumberFormat="1" applyFont="1" applyFill="1" applyBorder="1" applyAlignment="1">
      <alignment horizontal="center"/>
    </xf>
    <xf numFmtId="2" fontId="13" fillId="0" borderId="21" xfId="0" applyNumberFormat="1" applyFont="1" applyFill="1" applyBorder="1" applyAlignment="1">
      <alignment horizontal="center"/>
    </xf>
    <xf numFmtId="2" fontId="13" fillId="0" borderId="9" xfId="0" applyNumberFormat="1" applyFont="1" applyFill="1" applyBorder="1" applyAlignment="1">
      <alignment horizontal="center"/>
    </xf>
    <xf numFmtId="49" fontId="0" fillId="0" borderId="6" xfId="0" quotePrefix="1" applyNumberFormat="1" applyFill="1" applyBorder="1"/>
    <xf numFmtId="49" fontId="0" fillId="0" borderId="7" xfId="0" quotePrefix="1" applyNumberFormat="1" applyFont="1" applyFill="1" applyBorder="1" applyAlignment="1">
      <alignment horizontal="left"/>
    </xf>
    <xf numFmtId="49" fontId="0" fillId="0" borderId="22" xfId="0" applyNumberFormat="1" applyFill="1" applyBorder="1"/>
    <xf numFmtId="49" fontId="0" fillId="0" borderId="4" xfId="0" applyNumberForma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left"/>
    </xf>
    <xf numFmtId="49" fontId="0" fillId="0" borderId="23" xfId="0" applyNumberFormat="1" applyFont="1" applyFill="1" applyBorder="1" applyAlignment="1">
      <alignment horizontal="left"/>
    </xf>
    <xf numFmtId="166" fontId="0" fillId="0" borderId="7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20">
    <cellStyle name="Comma 2" xfId="1" xr:uid="{00000000-0005-0000-0000-000000000000}"/>
    <cellStyle name="Comma 2 2" xfId="9" xr:uid="{00000000-0005-0000-0000-000001000000}"/>
    <cellStyle name="Hyperlink" xfId="16" builtinId="8"/>
    <cellStyle name="Hyperlink 2" xfId="4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0" xr:uid="{00000000-0005-0000-0000-000007000000}"/>
    <cellStyle name="Normal 13" xfId="21" xr:uid="{00000000-0005-0000-0000-000008000000}"/>
    <cellStyle name="Normal 14" xfId="22" xr:uid="{00000000-0005-0000-0000-000009000000}"/>
    <cellStyle name="Normal 15" xfId="23" xr:uid="{00000000-0005-0000-0000-00000A000000}"/>
    <cellStyle name="Normal 16" xfId="24" xr:uid="{00000000-0005-0000-0000-00000B000000}"/>
    <cellStyle name="Normal 17" xfId="25" xr:uid="{00000000-0005-0000-0000-00000C000000}"/>
    <cellStyle name="Normal 18" xfId="26" xr:uid="{00000000-0005-0000-0000-00000D000000}"/>
    <cellStyle name="Normal 19" xfId="27" xr:uid="{00000000-0005-0000-0000-00000E000000}"/>
    <cellStyle name="Normal 2" xfId="2" xr:uid="{00000000-0005-0000-0000-00000F000000}"/>
    <cellStyle name="Normal 2 2" xfId="5" xr:uid="{00000000-0005-0000-0000-000010000000}"/>
    <cellStyle name="Normal 2 2 2" xfId="8" xr:uid="{00000000-0005-0000-0000-000011000000}"/>
    <cellStyle name="Normal 2 2 3" xfId="17" xr:uid="{00000000-0005-0000-0000-000012000000}"/>
    <cellStyle name="Normal 20" xfId="28" xr:uid="{00000000-0005-0000-0000-000013000000}"/>
    <cellStyle name="Normal 22" xfId="29" xr:uid="{00000000-0005-0000-0000-000014000000}"/>
    <cellStyle name="Normal 23" xfId="30" xr:uid="{00000000-0005-0000-0000-000015000000}"/>
    <cellStyle name="Normal 24" xfId="31" xr:uid="{00000000-0005-0000-0000-000016000000}"/>
    <cellStyle name="Normal 25" xfId="32" xr:uid="{00000000-0005-0000-0000-000017000000}"/>
    <cellStyle name="Normal 27" xfId="33" xr:uid="{00000000-0005-0000-0000-000018000000}"/>
    <cellStyle name="Normal 28" xfId="34" xr:uid="{00000000-0005-0000-0000-000019000000}"/>
    <cellStyle name="Normal 29" xfId="35" xr:uid="{00000000-0005-0000-0000-00001A000000}"/>
    <cellStyle name="Normal 3" xfId="3" xr:uid="{00000000-0005-0000-0000-00001B000000}"/>
    <cellStyle name="Normal 3 2" xfId="6" xr:uid="{00000000-0005-0000-0000-00001C000000}"/>
    <cellStyle name="Normal 3 2 2" xfId="36" xr:uid="{00000000-0005-0000-0000-00001D000000}"/>
    <cellStyle name="Normal 3 3" xfId="11" xr:uid="{00000000-0005-0000-0000-00001E000000}"/>
    <cellStyle name="Normal 30" xfId="37" xr:uid="{00000000-0005-0000-0000-00001F000000}"/>
    <cellStyle name="Normal 31" xfId="38" xr:uid="{00000000-0005-0000-0000-000020000000}"/>
    <cellStyle name="Normal 32" xfId="39" xr:uid="{00000000-0005-0000-0000-000021000000}"/>
    <cellStyle name="Normal 33" xfId="40" xr:uid="{00000000-0005-0000-0000-000022000000}"/>
    <cellStyle name="Normal 34" xfId="41" xr:uid="{00000000-0005-0000-0000-000023000000}"/>
    <cellStyle name="Normal 35" xfId="42" xr:uid="{00000000-0005-0000-0000-000024000000}"/>
    <cellStyle name="Normal 36" xfId="43" xr:uid="{00000000-0005-0000-0000-000025000000}"/>
    <cellStyle name="Normal 37" xfId="44" xr:uid="{00000000-0005-0000-0000-000026000000}"/>
    <cellStyle name="Normal 38" xfId="45" xr:uid="{00000000-0005-0000-0000-000027000000}"/>
    <cellStyle name="Normal 39" xfId="46" xr:uid="{00000000-0005-0000-0000-000028000000}"/>
    <cellStyle name="Normal 4" xfId="12" xr:uid="{00000000-0005-0000-0000-000029000000}"/>
    <cellStyle name="Normal 4 2" xfId="47" xr:uid="{00000000-0005-0000-0000-00002A000000}"/>
    <cellStyle name="Normal 40" xfId="48" xr:uid="{00000000-0005-0000-0000-00002B000000}"/>
    <cellStyle name="Normal 41" xfId="49" xr:uid="{00000000-0005-0000-0000-00002C000000}"/>
    <cellStyle name="Normal 42" xfId="50" xr:uid="{00000000-0005-0000-0000-00002D000000}"/>
    <cellStyle name="Normal 43" xfId="51" xr:uid="{00000000-0005-0000-0000-00002E000000}"/>
    <cellStyle name="Normal 44" xfId="52" xr:uid="{00000000-0005-0000-0000-00002F000000}"/>
    <cellStyle name="Normal 45" xfId="53" xr:uid="{00000000-0005-0000-0000-000030000000}"/>
    <cellStyle name="Normal 46" xfId="54" xr:uid="{00000000-0005-0000-0000-000031000000}"/>
    <cellStyle name="Normal 47" xfId="55" xr:uid="{00000000-0005-0000-0000-000032000000}"/>
    <cellStyle name="Normal 48" xfId="56" xr:uid="{00000000-0005-0000-0000-000033000000}"/>
    <cellStyle name="Normal 49" xfId="57" xr:uid="{00000000-0005-0000-0000-000034000000}"/>
    <cellStyle name="Normal 5" xfId="10" xr:uid="{00000000-0005-0000-0000-000035000000}"/>
    <cellStyle name="Normal 5 2" xfId="15" xr:uid="{00000000-0005-0000-0000-000036000000}"/>
    <cellStyle name="Normal 5 3" xfId="118" xr:uid="{00000000-0005-0000-0000-000037000000}"/>
    <cellStyle name="Normal 5 3 2" xfId="119" xr:uid="{00000000-0005-0000-0000-000038000000}"/>
    <cellStyle name="Normal 50" xfId="58" xr:uid="{00000000-0005-0000-0000-000039000000}"/>
    <cellStyle name="Normal 51" xfId="59" xr:uid="{00000000-0005-0000-0000-00003A000000}"/>
    <cellStyle name="Normal 52" xfId="60" xr:uid="{00000000-0005-0000-0000-00003B000000}"/>
    <cellStyle name="Normal 53" xfId="61" xr:uid="{00000000-0005-0000-0000-00003C000000}"/>
    <cellStyle name="Normal 54" xfId="62" xr:uid="{00000000-0005-0000-0000-00003D000000}"/>
    <cellStyle name="Normal 55" xfId="63" xr:uid="{00000000-0005-0000-0000-00003E000000}"/>
    <cellStyle name="Normal 6" xfId="64" xr:uid="{00000000-0005-0000-0000-00003F000000}"/>
    <cellStyle name="Normal 7" xfId="65" xr:uid="{00000000-0005-0000-0000-000040000000}"/>
    <cellStyle name="Normal 8" xfId="66" xr:uid="{00000000-0005-0000-0000-000041000000}"/>
    <cellStyle name="Normal 9" xfId="67" xr:uid="{00000000-0005-0000-0000-000042000000}"/>
    <cellStyle name="Percent 10" xfId="68" xr:uid="{00000000-0005-0000-0000-000043000000}"/>
    <cellStyle name="Percent 11" xfId="69" xr:uid="{00000000-0005-0000-0000-000044000000}"/>
    <cellStyle name="Percent 12" xfId="70" xr:uid="{00000000-0005-0000-0000-000045000000}"/>
    <cellStyle name="Percent 13" xfId="71" xr:uid="{00000000-0005-0000-0000-000046000000}"/>
    <cellStyle name="Percent 14" xfId="72" xr:uid="{00000000-0005-0000-0000-000047000000}"/>
    <cellStyle name="Percent 15" xfId="73" xr:uid="{00000000-0005-0000-0000-000048000000}"/>
    <cellStyle name="Percent 16" xfId="74" xr:uid="{00000000-0005-0000-0000-000049000000}"/>
    <cellStyle name="Percent 17" xfId="75" xr:uid="{00000000-0005-0000-0000-00004A000000}"/>
    <cellStyle name="Percent 18" xfId="76" xr:uid="{00000000-0005-0000-0000-00004B000000}"/>
    <cellStyle name="Percent 19" xfId="77" xr:uid="{00000000-0005-0000-0000-00004C000000}"/>
    <cellStyle name="Percent 2" xfId="7" xr:uid="{00000000-0005-0000-0000-00004D000000}"/>
    <cellStyle name="Percent 2 2" xfId="117" xr:uid="{00000000-0005-0000-0000-00004E000000}"/>
    <cellStyle name="Percent 20" xfId="78" xr:uid="{00000000-0005-0000-0000-00004F000000}"/>
    <cellStyle name="Percent 21" xfId="79" xr:uid="{00000000-0005-0000-0000-000050000000}"/>
    <cellStyle name="Percent 22" xfId="80" xr:uid="{00000000-0005-0000-0000-000051000000}"/>
    <cellStyle name="Percent 23" xfId="81" xr:uid="{00000000-0005-0000-0000-000052000000}"/>
    <cellStyle name="Percent 24" xfId="82" xr:uid="{00000000-0005-0000-0000-000053000000}"/>
    <cellStyle name="Percent 27" xfId="83" xr:uid="{00000000-0005-0000-0000-000054000000}"/>
    <cellStyle name="Percent 28" xfId="84" xr:uid="{00000000-0005-0000-0000-000055000000}"/>
    <cellStyle name="Percent 29" xfId="85" xr:uid="{00000000-0005-0000-0000-000056000000}"/>
    <cellStyle name="Percent 3" xfId="13" xr:uid="{00000000-0005-0000-0000-000057000000}"/>
    <cellStyle name="Percent 30" xfId="86" xr:uid="{00000000-0005-0000-0000-000058000000}"/>
    <cellStyle name="Percent 31" xfId="87" xr:uid="{00000000-0005-0000-0000-000059000000}"/>
    <cellStyle name="Percent 32" xfId="88" xr:uid="{00000000-0005-0000-0000-00005A000000}"/>
    <cellStyle name="Percent 33" xfId="89" xr:uid="{00000000-0005-0000-0000-00005B000000}"/>
    <cellStyle name="Percent 34" xfId="90" xr:uid="{00000000-0005-0000-0000-00005C000000}"/>
    <cellStyle name="Percent 35" xfId="91" xr:uid="{00000000-0005-0000-0000-00005D000000}"/>
    <cellStyle name="Percent 36" xfId="92" xr:uid="{00000000-0005-0000-0000-00005E000000}"/>
    <cellStyle name="Percent 37" xfId="93" xr:uid="{00000000-0005-0000-0000-00005F000000}"/>
    <cellStyle name="Percent 38" xfId="94" xr:uid="{00000000-0005-0000-0000-000060000000}"/>
    <cellStyle name="Percent 39" xfId="95" xr:uid="{00000000-0005-0000-0000-000061000000}"/>
    <cellStyle name="Percent 4" xfId="96" xr:uid="{00000000-0005-0000-0000-000062000000}"/>
    <cellStyle name="Percent 40" xfId="97" xr:uid="{00000000-0005-0000-0000-000063000000}"/>
    <cellStyle name="Percent 41" xfId="98" xr:uid="{00000000-0005-0000-0000-000064000000}"/>
    <cellStyle name="Percent 42" xfId="99" xr:uid="{00000000-0005-0000-0000-000065000000}"/>
    <cellStyle name="Percent 43" xfId="100" xr:uid="{00000000-0005-0000-0000-000066000000}"/>
    <cellStyle name="Percent 44" xfId="101" xr:uid="{00000000-0005-0000-0000-000067000000}"/>
    <cellStyle name="Percent 45" xfId="102" xr:uid="{00000000-0005-0000-0000-000068000000}"/>
    <cellStyle name="Percent 46" xfId="103" xr:uid="{00000000-0005-0000-0000-000069000000}"/>
    <cellStyle name="Percent 47" xfId="104" xr:uid="{00000000-0005-0000-0000-00006A000000}"/>
    <cellStyle name="Percent 48" xfId="105" xr:uid="{00000000-0005-0000-0000-00006B000000}"/>
    <cellStyle name="Percent 49" xfId="106" xr:uid="{00000000-0005-0000-0000-00006C000000}"/>
    <cellStyle name="Percent 5" xfId="107" xr:uid="{00000000-0005-0000-0000-00006D000000}"/>
    <cellStyle name="Percent 50" xfId="108" xr:uid="{00000000-0005-0000-0000-00006E000000}"/>
    <cellStyle name="Percent 51" xfId="109" xr:uid="{00000000-0005-0000-0000-00006F000000}"/>
    <cellStyle name="Percent 52" xfId="110" xr:uid="{00000000-0005-0000-0000-000070000000}"/>
    <cellStyle name="Percent 53" xfId="111" xr:uid="{00000000-0005-0000-0000-000071000000}"/>
    <cellStyle name="Percent 54" xfId="112" xr:uid="{00000000-0005-0000-0000-000072000000}"/>
    <cellStyle name="Percent 6" xfId="113" xr:uid="{00000000-0005-0000-0000-000073000000}"/>
    <cellStyle name="Percent 7" xfId="114" xr:uid="{00000000-0005-0000-0000-000074000000}"/>
    <cellStyle name="Percent 8" xfId="115" xr:uid="{00000000-0005-0000-0000-000075000000}"/>
    <cellStyle name="Percent 9" xfId="116" xr:uid="{00000000-0005-0000-0000-000076000000}"/>
    <cellStyle name="Standaard_PCBBEREK-I014-WHO" xfId="14" xr:uid="{00000000-0005-0000-0000-000077000000}"/>
  </cellStyles>
  <dxfs count="144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46924-4397-4078-ABF0-A35E905AD369}">
  <sheetPr codeName="Sheet1">
    <pageSetUpPr fitToPage="1"/>
  </sheetPr>
  <dimension ref="A1:W36"/>
  <sheetViews>
    <sheetView tabSelected="1" topLeftCell="A2" zoomScaleNormal="100" zoomScalePageLayoutView="85" workbookViewId="0">
      <selection activeCell="D27" sqref="D27"/>
    </sheetView>
  </sheetViews>
  <sheetFormatPr defaultColWidth="9.140625"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8" width="8" style="9" customWidth="1"/>
    <col min="9" max="9" width="9.5703125" style="9" customWidth="1"/>
    <col min="10" max="10" width="13.28515625" style="9" customWidth="1"/>
    <col min="11" max="11" width="9" style="9" customWidth="1"/>
    <col min="12" max="13" width="9.140625" style="9"/>
    <col min="14" max="15" width="9.42578125" style="9" bestFit="1" customWidth="1"/>
    <col min="16" max="16" width="10.28515625" style="9" bestFit="1" customWidth="1"/>
    <col min="17" max="17" width="9.140625" style="9"/>
    <col min="18" max="18" width="13" style="9" customWidth="1"/>
    <col min="19" max="20" width="9.140625" style="9"/>
    <col min="21" max="21" width="9.42578125" style="9" bestFit="1" customWidth="1"/>
    <col min="22" max="22" width="11.7109375" style="9" bestFit="1" customWidth="1"/>
    <col min="23" max="23" width="9.42578125" style="9" bestFit="1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K1" s="1"/>
    </row>
    <row r="2" spans="1:23" ht="19.5" thickTop="1" x14ac:dyDescent="0.3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23" s="13" customFormat="1" ht="12.75" x14ac:dyDescent="0.2">
      <c r="A3" s="10"/>
      <c r="B3" s="11"/>
      <c r="C3" s="11"/>
      <c r="D3" s="45">
        <v>44529</v>
      </c>
      <c r="E3" s="11"/>
      <c r="F3" s="11"/>
      <c r="G3" s="11"/>
      <c r="H3" s="46" t="s">
        <v>25</v>
      </c>
      <c r="I3" s="11"/>
      <c r="J3" s="11"/>
      <c r="K3" s="12" t="s">
        <v>18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5" t="s">
        <v>7</v>
      </c>
      <c r="B6" s="42">
        <v>139</v>
      </c>
      <c r="C6" s="8"/>
      <c r="D6" s="43"/>
      <c r="E6" s="43"/>
      <c r="F6" s="44"/>
      <c r="G6" s="6"/>
      <c r="H6" s="6"/>
      <c r="I6" s="6"/>
      <c r="J6" s="6"/>
      <c r="K6" s="7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64" t="s">
        <v>15</v>
      </c>
      <c r="B8" s="65"/>
      <c r="C8" s="65"/>
      <c r="D8" s="65"/>
      <c r="E8" s="65"/>
      <c r="F8" s="65"/>
      <c r="G8" s="65"/>
      <c r="H8" s="65"/>
      <c r="I8" s="65"/>
      <c r="J8" s="65"/>
      <c r="K8" s="66"/>
      <c r="M8" s="64" t="s">
        <v>16</v>
      </c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23" ht="15.75" thickTop="1" x14ac:dyDescent="0.25">
      <c r="A9" s="3"/>
    </row>
    <row r="10" spans="1:23" ht="15.75" thickBot="1" x14ac:dyDescent="0.3"/>
    <row r="11" spans="1:23" s="33" customFormat="1" ht="45.75" thickBot="1" x14ac:dyDescent="0.3">
      <c r="A11" s="27" t="s">
        <v>1</v>
      </c>
      <c r="B11" s="28" t="s">
        <v>10</v>
      </c>
      <c r="C11" s="28" t="s">
        <v>2</v>
      </c>
      <c r="D11" s="28" t="s">
        <v>3</v>
      </c>
      <c r="E11" s="28" t="s">
        <v>4</v>
      </c>
      <c r="F11" s="41" t="s">
        <v>11</v>
      </c>
      <c r="G11" s="29" t="s">
        <v>17</v>
      </c>
      <c r="H11" s="30" t="s">
        <v>8</v>
      </c>
      <c r="I11" s="31" t="s">
        <v>9</v>
      </c>
      <c r="J11" s="31" t="s">
        <v>5</v>
      </c>
      <c r="K11" s="32" t="s">
        <v>6</v>
      </c>
      <c r="M11" s="27" t="s">
        <v>1</v>
      </c>
      <c r="N11" s="28" t="s">
        <v>10</v>
      </c>
      <c r="O11" s="28" t="s">
        <v>2</v>
      </c>
      <c r="P11" s="28" t="s">
        <v>3</v>
      </c>
      <c r="Q11" s="28" t="s">
        <v>4</v>
      </c>
      <c r="R11" s="41" t="s">
        <v>11</v>
      </c>
      <c r="S11" s="34" t="s">
        <v>0</v>
      </c>
      <c r="T11" s="30" t="s">
        <v>8</v>
      </c>
      <c r="U11" s="31" t="s">
        <v>9</v>
      </c>
      <c r="V11" s="31" t="s">
        <v>5</v>
      </c>
      <c r="W11" s="32" t="s">
        <v>6</v>
      </c>
    </row>
    <row r="12" spans="1:23" x14ac:dyDescent="0.25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  <c r="M12" s="56"/>
      <c r="N12" s="57"/>
      <c r="O12" s="21"/>
      <c r="P12" s="58"/>
      <c r="Q12" s="21"/>
      <c r="R12" s="21"/>
      <c r="S12" s="21"/>
      <c r="T12" s="21"/>
      <c r="U12" s="21"/>
      <c r="V12" s="21"/>
      <c r="W12" s="22"/>
    </row>
    <row r="13" spans="1:23" x14ac:dyDescent="0.25">
      <c r="A13" s="54" t="s">
        <v>21</v>
      </c>
      <c r="B13" s="18" t="s">
        <v>14</v>
      </c>
      <c r="C13" s="19" t="s">
        <v>19</v>
      </c>
      <c r="D13" s="55" t="s">
        <v>24</v>
      </c>
      <c r="E13" s="19" t="s">
        <v>20</v>
      </c>
      <c r="F13" s="36">
        <v>187</v>
      </c>
      <c r="G13" s="36">
        <v>181</v>
      </c>
      <c r="H13" s="38">
        <f>0.1*G13</f>
        <v>18.100000000000001</v>
      </c>
      <c r="I13" s="19">
        <v>4</v>
      </c>
      <c r="J13" s="36">
        <f>((F13-G13)/G13)*100</f>
        <v>3.3149171270718232</v>
      </c>
      <c r="K13" s="52">
        <f>(F13-G13)/H13</f>
        <v>0.33149171270718231</v>
      </c>
      <c r="L13" s="40"/>
      <c r="M13" s="54" t="s">
        <v>21</v>
      </c>
      <c r="N13" s="18" t="s">
        <v>14</v>
      </c>
      <c r="O13" s="19" t="s">
        <v>19</v>
      </c>
      <c r="P13" s="55" t="s">
        <v>24</v>
      </c>
      <c r="Q13" s="19" t="s">
        <v>20</v>
      </c>
      <c r="R13" s="36">
        <f>F13</f>
        <v>187</v>
      </c>
      <c r="S13" s="38">
        <v>175.7</v>
      </c>
      <c r="T13" s="48">
        <v>8.4</v>
      </c>
      <c r="U13" s="19">
        <v>1</v>
      </c>
      <c r="V13" s="36">
        <f>((R13-S13)/S13)*100</f>
        <v>6.4314171883893074</v>
      </c>
      <c r="W13" s="50">
        <f>(R13-S13)/T13</f>
        <v>1.3452380952380965</v>
      </c>
    </row>
    <row r="14" spans="1:23" x14ac:dyDescent="0.25">
      <c r="A14" s="54" t="s">
        <v>22</v>
      </c>
      <c r="B14" s="18" t="s">
        <v>14</v>
      </c>
      <c r="C14" s="19">
        <v>2</v>
      </c>
      <c r="D14" s="20" t="s">
        <v>24</v>
      </c>
      <c r="E14" s="19" t="s">
        <v>20</v>
      </c>
      <c r="F14" s="36">
        <v>341</v>
      </c>
      <c r="G14" s="36">
        <v>336</v>
      </c>
      <c r="H14" s="38">
        <f t="shared" ref="H14:H15" si="0">0.1*G14</f>
        <v>33.6</v>
      </c>
      <c r="I14" s="19">
        <v>4</v>
      </c>
      <c r="J14" s="36">
        <f t="shared" ref="J14:J15" si="1">((F14-G14)/G14)*100</f>
        <v>1.4880952380952379</v>
      </c>
      <c r="K14" s="52">
        <f t="shared" ref="K14:K15" si="2">(F14-G14)/H14</f>
        <v>0.14880952380952381</v>
      </c>
      <c r="L14" s="40"/>
      <c r="M14" s="54" t="s">
        <v>22</v>
      </c>
      <c r="N14" s="18" t="s">
        <v>14</v>
      </c>
      <c r="O14" s="19">
        <v>2</v>
      </c>
      <c r="P14" s="20" t="s">
        <v>24</v>
      </c>
      <c r="Q14" s="19" t="s">
        <v>20</v>
      </c>
      <c r="R14" s="36">
        <f t="shared" ref="R14:R15" si="3">F14</f>
        <v>341</v>
      </c>
      <c r="S14" s="38">
        <v>323.3</v>
      </c>
      <c r="T14" s="48">
        <v>16.100000000000001</v>
      </c>
      <c r="U14" s="19">
        <v>1</v>
      </c>
      <c r="V14" s="36">
        <f t="shared" ref="V14:V15" si="4">((R14-S14)/S14)*100</f>
        <v>5.4747912155892324</v>
      </c>
      <c r="W14" s="50">
        <f t="shared" ref="W14:W15" si="5">(R14-S14)/T14</f>
        <v>1.0993788819875769</v>
      </c>
    </row>
    <row r="15" spans="1:23" ht="15.75" thickBot="1" x14ac:dyDescent="0.3">
      <c r="A15" s="59" t="s">
        <v>23</v>
      </c>
      <c r="B15" s="23" t="s">
        <v>14</v>
      </c>
      <c r="C15" s="23">
        <v>3</v>
      </c>
      <c r="D15" s="35" t="s">
        <v>24</v>
      </c>
      <c r="E15" s="23" t="s">
        <v>20</v>
      </c>
      <c r="F15" s="47">
        <v>59.5</v>
      </c>
      <c r="G15" s="47">
        <v>54.9</v>
      </c>
      <c r="H15" s="39">
        <f t="shared" si="0"/>
        <v>5.49</v>
      </c>
      <c r="I15" s="23">
        <v>4</v>
      </c>
      <c r="J15" s="37">
        <f t="shared" si="1"/>
        <v>8.378870673952644</v>
      </c>
      <c r="K15" s="53">
        <f t="shared" si="2"/>
        <v>0.83788706739526431</v>
      </c>
      <c r="L15" s="40"/>
      <c r="M15" s="59" t="s">
        <v>23</v>
      </c>
      <c r="N15" s="23" t="s">
        <v>14</v>
      </c>
      <c r="O15" s="23">
        <v>3</v>
      </c>
      <c r="P15" s="35" t="s">
        <v>24</v>
      </c>
      <c r="Q15" s="23" t="s">
        <v>20</v>
      </c>
      <c r="R15" s="47">
        <f t="shared" si="3"/>
        <v>59.5</v>
      </c>
      <c r="S15" s="39">
        <v>52.71</v>
      </c>
      <c r="T15" s="49">
        <v>3.27</v>
      </c>
      <c r="U15" s="23">
        <v>1</v>
      </c>
      <c r="V15" s="37">
        <f t="shared" si="4"/>
        <v>12.88180610889774</v>
      </c>
      <c r="W15" s="51">
        <f t="shared" si="5"/>
        <v>2.0764525993883791</v>
      </c>
    </row>
    <row r="36" spans="5:5" x14ac:dyDescent="0.25">
      <c r="E36" s="9" t="s">
        <v>13</v>
      </c>
    </row>
  </sheetData>
  <sheetProtection algorithmName="SHA-512" hashValue="M0g//sbncgUudyDYIL4vG6uxpAiCqKrw46LFQSD88bxmK/loTZPu9z4dVF83V5wQZdygJSOOR8rV8yYl2wDH9Q==" saltValue="opX0wdy1oD9R9/YxJHQ8Ig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143" priority="7" stopIfTrue="1" operator="between">
      <formula>-2</formula>
      <formula>2</formula>
    </cfRule>
    <cfRule type="cellIs" dxfId="142" priority="8" stopIfTrue="1" operator="between">
      <formula>-3</formula>
      <formula>3</formula>
    </cfRule>
    <cfRule type="cellIs" dxfId="141" priority="9" operator="notBetween">
      <formula>-3</formula>
      <formula>3</formula>
    </cfRule>
  </conditionalFormatting>
  <conditionalFormatting sqref="W14:W15">
    <cfRule type="cellIs" dxfId="140" priority="1" stopIfTrue="1" operator="between">
      <formula>-2</formula>
      <formula>2</formula>
    </cfRule>
    <cfRule type="cellIs" dxfId="139" priority="2" stopIfTrue="1" operator="between">
      <formula>-3</formula>
      <formula>3</formula>
    </cfRule>
    <cfRule type="cellIs" dxfId="138" priority="3" operator="notBetween">
      <formula>-3</formula>
      <formula>3</formula>
    </cfRule>
  </conditionalFormatting>
  <conditionalFormatting sqref="W13:W15">
    <cfRule type="cellIs" dxfId="137" priority="4" stopIfTrue="1" operator="between">
      <formula>-2</formula>
      <formula>2</formula>
    </cfRule>
    <cfRule type="cellIs" dxfId="136" priority="5" stopIfTrue="1" operator="between">
      <formula>-3</formula>
      <formula>3</formula>
    </cfRule>
    <cfRule type="cellIs" dxfId="135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9FC23-E236-4412-B3CA-D0BF4B9B2614}">
  <sheetPr codeName="Sheet3">
    <pageSetUpPr fitToPage="1"/>
  </sheetPr>
  <dimension ref="A1:W36"/>
  <sheetViews>
    <sheetView topLeftCell="A2" zoomScaleNormal="100" zoomScalePageLayoutView="85" workbookViewId="0">
      <selection activeCell="A2" sqref="A2:K2"/>
    </sheetView>
  </sheetViews>
  <sheetFormatPr defaultColWidth="9.140625"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8" width="8" style="9" customWidth="1"/>
    <col min="9" max="9" width="9.5703125" style="9" customWidth="1"/>
    <col min="10" max="10" width="13.28515625" style="9" customWidth="1"/>
    <col min="11" max="11" width="9" style="9" customWidth="1"/>
    <col min="12" max="13" width="9.140625" style="9"/>
    <col min="14" max="15" width="9.42578125" style="9" bestFit="1" customWidth="1"/>
    <col min="16" max="16" width="10.28515625" style="9" bestFit="1" customWidth="1"/>
    <col min="17" max="17" width="9.140625" style="9"/>
    <col min="18" max="18" width="13" style="9" customWidth="1"/>
    <col min="19" max="20" width="9.140625" style="9"/>
    <col min="21" max="21" width="9.42578125" style="9" bestFit="1" customWidth="1"/>
    <col min="22" max="22" width="11.7109375" style="9" bestFit="1" customWidth="1"/>
    <col min="23" max="23" width="9.42578125" style="9" bestFit="1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K1" s="1"/>
    </row>
    <row r="2" spans="1:23" ht="19.5" thickTop="1" x14ac:dyDescent="0.3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23" s="13" customFormat="1" ht="12.75" x14ac:dyDescent="0.2">
      <c r="A3" s="10"/>
      <c r="B3" s="11"/>
      <c r="C3" s="11"/>
      <c r="D3" s="45">
        <v>44529</v>
      </c>
      <c r="E3" s="11"/>
      <c r="F3" s="11"/>
      <c r="G3" s="11"/>
      <c r="H3" s="46" t="s">
        <v>25</v>
      </c>
      <c r="I3" s="11"/>
      <c r="J3" s="11"/>
      <c r="K3" s="12" t="s">
        <v>18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5" t="s">
        <v>7</v>
      </c>
      <c r="B6" s="42">
        <v>585</v>
      </c>
      <c r="C6" s="8"/>
      <c r="D6" s="43"/>
      <c r="E6" s="43"/>
      <c r="F6" s="44"/>
      <c r="G6" s="6"/>
      <c r="H6" s="6"/>
      <c r="I6" s="6"/>
      <c r="J6" s="6"/>
      <c r="K6" s="7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64" t="s">
        <v>15</v>
      </c>
      <c r="B8" s="65"/>
      <c r="C8" s="65"/>
      <c r="D8" s="65"/>
      <c r="E8" s="65"/>
      <c r="F8" s="65"/>
      <c r="G8" s="65"/>
      <c r="H8" s="65"/>
      <c r="I8" s="65"/>
      <c r="J8" s="65"/>
      <c r="K8" s="66"/>
      <c r="M8" s="64" t="s">
        <v>16</v>
      </c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23" ht="15.75" thickTop="1" x14ac:dyDescent="0.25">
      <c r="A9" s="3"/>
    </row>
    <row r="10" spans="1:23" ht="15.75" thickBot="1" x14ac:dyDescent="0.3"/>
    <row r="11" spans="1:23" s="33" customFormat="1" ht="45.75" thickBot="1" x14ac:dyDescent="0.3">
      <c r="A11" s="27" t="s">
        <v>1</v>
      </c>
      <c r="B11" s="28" t="s">
        <v>10</v>
      </c>
      <c r="C11" s="28" t="s">
        <v>2</v>
      </c>
      <c r="D11" s="28" t="s">
        <v>3</v>
      </c>
      <c r="E11" s="28" t="s">
        <v>4</v>
      </c>
      <c r="F11" s="41" t="s">
        <v>11</v>
      </c>
      <c r="G11" s="29" t="s">
        <v>17</v>
      </c>
      <c r="H11" s="30" t="s">
        <v>8</v>
      </c>
      <c r="I11" s="31" t="s">
        <v>9</v>
      </c>
      <c r="J11" s="31" t="s">
        <v>5</v>
      </c>
      <c r="K11" s="32" t="s">
        <v>6</v>
      </c>
      <c r="M11" s="27" t="s">
        <v>1</v>
      </c>
      <c r="N11" s="28" t="s">
        <v>10</v>
      </c>
      <c r="O11" s="28" t="s">
        <v>2</v>
      </c>
      <c r="P11" s="28" t="s">
        <v>3</v>
      </c>
      <c r="Q11" s="28" t="s">
        <v>4</v>
      </c>
      <c r="R11" s="41" t="s">
        <v>11</v>
      </c>
      <c r="S11" s="34" t="s">
        <v>0</v>
      </c>
      <c r="T11" s="30" t="s">
        <v>8</v>
      </c>
      <c r="U11" s="31" t="s">
        <v>9</v>
      </c>
      <c r="V11" s="31" t="s">
        <v>5</v>
      </c>
      <c r="W11" s="32" t="s">
        <v>6</v>
      </c>
    </row>
    <row r="12" spans="1:23" x14ac:dyDescent="0.25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  <c r="M12" s="56"/>
      <c r="N12" s="57"/>
      <c r="O12" s="21"/>
      <c r="P12" s="58"/>
      <c r="Q12" s="21"/>
      <c r="R12" s="21"/>
      <c r="S12" s="21"/>
      <c r="T12" s="21"/>
      <c r="U12" s="21"/>
      <c r="V12" s="21"/>
      <c r="W12" s="22"/>
    </row>
    <row r="13" spans="1:23" x14ac:dyDescent="0.25">
      <c r="A13" s="54" t="s">
        <v>21</v>
      </c>
      <c r="B13" s="18" t="s">
        <v>14</v>
      </c>
      <c r="C13" s="19" t="s">
        <v>19</v>
      </c>
      <c r="D13" s="55" t="s">
        <v>24</v>
      </c>
      <c r="E13" s="19" t="s">
        <v>20</v>
      </c>
      <c r="F13" s="36">
        <v>124</v>
      </c>
      <c r="G13" s="36">
        <v>181</v>
      </c>
      <c r="H13" s="38">
        <f>0.1*G13</f>
        <v>18.100000000000001</v>
      </c>
      <c r="I13" s="19">
        <v>4</v>
      </c>
      <c r="J13" s="36">
        <f>((F13-G13)/G13)*100</f>
        <v>-31.491712707182316</v>
      </c>
      <c r="K13" s="52">
        <f>(F13-G13)/H13</f>
        <v>-3.1491712707182318</v>
      </c>
      <c r="L13" s="40"/>
      <c r="M13" s="54" t="s">
        <v>21</v>
      </c>
      <c r="N13" s="18" t="s">
        <v>14</v>
      </c>
      <c r="O13" s="19" t="s">
        <v>19</v>
      </c>
      <c r="P13" s="55" t="s">
        <v>24</v>
      </c>
      <c r="Q13" s="19" t="s">
        <v>20</v>
      </c>
      <c r="R13" s="36">
        <f>F13</f>
        <v>124</v>
      </c>
      <c r="S13" s="38">
        <v>175.7</v>
      </c>
      <c r="T13" s="48">
        <v>8.4</v>
      </c>
      <c r="U13" s="19">
        <v>1</v>
      </c>
      <c r="V13" s="36">
        <f>((R13-S13)/S13)*100</f>
        <v>-29.425156516789979</v>
      </c>
      <c r="W13" s="50">
        <f>(R13-S13)/T13</f>
        <v>-6.1547619047619033</v>
      </c>
    </row>
    <row r="14" spans="1:23" x14ac:dyDescent="0.25">
      <c r="A14" s="54" t="s">
        <v>22</v>
      </c>
      <c r="B14" s="18" t="s">
        <v>14</v>
      </c>
      <c r="C14" s="19">
        <v>2</v>
      </c>
      <c r="D14" s="20" t="s">
        <v>24</v>
      </c>
      <c r="E14" s="19" t="s">
        <v>20</v>
      </c>
      <c r="F14" s="36">
        <v>242</v>
      </c>
      <c r="G14" s="36">
        <v>336</v>
      </c>
      <c r="H14" s="38">
        <f t="shared" ref="H14:H15" si="0">0.1*G14</f>
        <v>33.6</v>
      </c>
      <c r="I14" s="19">
        <v>4</v>
      </c>
      <c r="J14" s="36">
        <f t="shared" ref="J14:J15" si="1">((F14-G14)/G14)*100</f>
        <v>-27.976190476190478</v>
      </c>
      <c r="K14" s="52">
        <f t="shared" ref="K14:K15" si="2">(F14-G14)/H14</f>
        <v>-2.7976190476190474</v>
      </c>
      <c r="L14" s="40"/>
      <c r="M14" s="54" t="s">
        <v>22</v>
      </c>
      <c r="N14" s="18" t="s">
        <v>14</v>
      </c>
      <c r="O14" s="19">
        <v>2</v>
      </c>
      <c r="P14" s="20" t="s">
        <v>24</v>
      </c>
      <c r="Q14" s="19" t="s">
        <v>20</v>
      </c>
      <c r="R14" s="36">
        <f t="shared" ref="R14:R15" si="3">F14</f>
        <v>242</v>
      </c>
      <c r="S14" s="38">
        <v>323.3</v>
      </c>
      <c r="T14" s="48">
        <v>16.100000000000001</v>
      </c>
      <c r="U14" s="19">
        <v>1</v>
      </c>
      <c r="V14" s="36">
        <f t="shared" ref="V14:V15" si="4">((R14-S14)/S14)*100</f>
        <v>-25.146922363130219</v>
      </c>
      <c r="W14" s="50">
        <f t="shared" ref="W14:W15" si="5">(R14-S14)/T14</f>
        <v>-5.0496894409937889</v>
      </c>
    </row>
    <row r="15" spans="1:23" ht="15.75" thickBot="1" x14ac:dyDescent="0.3">
      <c r="A15" s="59" t="s">
        <v>23</v>
      </c>
      <c r="B15" s="23" t="s">
        <v>14</v>
      </c>
      <c r="C15" s="23">
        <v>3</v>
      </c>
      <c r="D15" s="35" t="s">
        <v>24</v>
      </c>
      <c r="E15" s="23" t="s">
        <v>20</v>
      </c>
      <c r="F15" s="47">
        <v>49</v>
      </c>
      <c r="G15" s="47">
        <v>54.9</v>
      </c>
      <c r="H15" s="39">
        <f t="shared" si="0"/>
        <v>5.49</v>
      </c>
      <c r="I15" s="23">
        <v>4</v>
      </c>
      <c r="J15" s="37">
        <f t="shared" si="1"/>
        <v>-10.746812386156645</v>
      </c>
      <c r="K15" s="53">
        <f t="shared" si="2"/>
        <v>-1.0746812386156646</v>
      </c>
      <c r="L15" s="40"/>
      <c r="M15" s="59" t="s">
        <v>23</v>
      </c>
      <c r="N15" s="23" t="s">
        <v>14</v>
      </c>
      <c r="O15" s="23">
        <v>3</v>
      </c>
      <c r="P15" s="35" t="s">
        <v>24</v>
      </c>
      <c r="Q15" s="23" t="s">
        <v>20</v>
      </c>
      <c r="R15" s="47">
        <f t="shared" si="3"/>
        <v>49</v>
      </c>
      <c r="S15" s="39">
        <v>52.71</v>
      </c>
      <c r="T15" s="49">
        <v>3.27</v>
      </c>
      <c r="U15" s="23">
        <v>1</v>
      </c>
      <c r="V15" s="37">
        <f t="shared" si="4"/>
        <v>-7.038512616201861</v>
      </c>
      <c r="W15" s="51">
        <f t="shared" si="5"/>
        <v>-1.1345565749235476</v>
      </c>
    </row>
    <row r="36" spans="5:5" x14ac:dyDescent="0.25">
      <c r="E36" s="9" t="s">
        <v>13</v>
      </c>
    </row>
  </sheetData>
  <sheetProtection algorithmName="SHA-512" hashValue="ESvErxiUcZQskE1e8/OjOMj2bRQIJj2uJtgaoXv71+gMkc2GLVlmbmJXHCaBda2nsDk3J4l815098pcWqfGyUQ==" saltValue="KLOS3vXbtHFvAGgB3EVX5g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62" priority="7" stopIfTrue="1" operator="between">
      <formula>-2</formula>
      <formula>2</formula>
    </cfRule>
    <cfRule type="cellIs" dxfId="61" priority="8" stopIfTrue="1" operator="between">
      <formula>-3</formula>
      <formula>3</formula>
    </cfRule>
    <cfRule type="cellIs" dxfId="60" priority="9" operator="notBetween">
      <formula>-3</formula>
      <formula>3</formula>
    </cfRule>
  </conditionalFormatting>
  <conditionalFormatting sqref="W14:W15">
    <cfRule type="cellIs" dxfId="59" priority="1" stopIfTrue="1" operator="between">
      <formula>-2</formula>
      <formula>2</formula>
    </cfRule>
    <cfRule type="cellIs" dxfId="58" priority="2" stopIfTrue="1" operator="between">
      <formula>-3</formula>
      <formula>3</formula>
    </cfRule>
    <cfRule type="cellIs" dxfId="57" priority="3" operator="notBetween">
      <formula>-3</formula>
      <formula>3</formula>
    </cfRule>
  </conditionalFormatting>
  <conditionalFormatting sqref="W13:W15">
    <cfRule type="cellIs" dxfId="56" priority="4" stopIfTrue="1" operator="between">
      <formula>-2</formula>
      <formula>2</formula>
    </cfRule>
    <cfRule type="cellIs" dxfId="55" priority="5" stopIfTrue="1" operator="between">
      <formula>-3</formula>
      <formula>3</formula>
    </cfRule>
    <cfRule type="cellIs" dxfId="54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5D812-D696-4E4A-968E-C022C642867F}">
  <sheetPr codeName="Sheet13">
    <pageSetUpPr fitToPage="1"/>
  </sheetPr>
  <dimension ref="A1:W36"/>
  <sheetViews>
    <sheetView topLeftCell="A2" zoomScaleNormal="100" zoomScalePageLayoutView="85" workbookViewId="0">
      <selection activeCell="A2" sqref="A2:K2"/>
    </sheetView>
  </sheetViews>
  <sheetFormatPr defaultColWidth="9.140625"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8" width="8" style="9" customWidth="1"/>
    <col min="9" max="9" width="9.5703125" style="9" customWidth="1"/>
    <col min="10" max="10" width="13.28515625" style="9" customWidth="1"/>
    <col min="11" max="11" width="9" style="9" customWidth="1"/>
    <col min="12" max="13" width="9.140625" style="9"/>
    <col min="14" max="15" width="9.42578125" style="9" bestFit="1" customWidth="1"/>
    <col min="16" max="16" width="10.28515625" style="9" bestFit="1" customWidth="1"/>
    <col min="17" max="17" width="9.140625" style="9"/>
    <col min="18" max="18" width="13" style="9" customWidth="1"/>
    <col min="19" max="20" width="9.140625" style="9"/>
    <col min="21" max="21" width="9.42578125" style="9" bestFit="1" customWidth="1"/>
    <col min="22" max="22" width="11.7109375" style="9" bestFit="1" customWidth="1"/>
    <col min="23" max="23" width="9.42578125" style="9" bestFit="1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K1" s="1"/>
    </row>
    <row r="2" spans="1:23" ht="19.5" thickTop="1" x14ac:dyDescent="0.3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23" s="13" customFormat="1" ht="12.75" x14ac:dyDescent="0.2">
      <c r="A3" s="10"/>
      <c r="B3" s="11"/>
      <c r="C3" s="11"/>
      <c r="D3" s="45">
        <v>44529</v>
      </c>
      <c r="E3" s="11"/>
      <c r="F3" s="11"/>
      <c r="G3" s="11"/>
      <c r="H3" s="46" t="s">
        <v>25</v>
      </c>
      <c r="I3" s="11"/>
      <c r="J3" s="11"/>
      <c r="K3" s="12" t="s">
        <v>18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5" t="s">
        <v>7</v>
      </c>
      <c r="B6" s="42">
        <v>591</v>
      </c>
      <c r="C6" s="8"/>
      <c r="D6" s="43"/>
      <c r="E6" s="43"/>
      <c r="F6" s="44"/>
      <c r="G6" s="6"/>
      <c r="H6" s="6"/>
      <c r="I6" s="6"/>
      <c r="J6" s="6"/>
      <c r="K6" s="7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64" t="s">
        <v>15</v>
      </c>
      <c r="B8" s="65"/>
      <c r="C8" s="65"/>
      <c r="D8" s="65"/>
      <c r="E8" s="65"/>
      <c r="F8" s="65"/>
      <c r="G8" s="65"/>
      <c r="H8" s="65"/>
      <c r="I8" s="65"/>
      <c r="J8" s="65"/>
      <c r="K8" s="66"/>
      <c r="M8" s="64" t="s">
        <v>16</v>
      </c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23" ht="15.75" thickTop="1" x14ac:dyDescent="0.25">
      <c r="A9" s="3"/>
    </row>
    <row r="10" spans="1:23" ht="15.75" thickBot="1" x14ac:dyDescent="0.3"/>
    <row r="11" spans="1:23" s="33" customFormat="1" ht="45.75" thickBot="1" x14ac:dyDescent="0.3">
      <c r="A11" s="27" t="s">
        <v>1</v>
      </c>
      <c r="B11" s="28" t="s">
        <v>10</v>
      </c>
      <c r="C11" s="28" t="s">
        <v>2</v>
      </c>
      <c r="D11" s="28" t="s">
        <v>3</v>
      </c>
      <c r="E11" s="28" t="s">
        <v>4</v>
      </c>
      <c r="F11" s="41" t="s">
        <v>11</v>
      </c>
      <c r="G11" s="29" t="s">
        <v>17</v>
      </c>
      <c r="H11" s="30" t="s">
        <v>8</v>
      </c>
      <c r="I11" s="31" t="s">
        <v>9</v>
      </c>
      <c r="J11" s="31" t="s">
        <v>5</v>
      </c>
      <c r="K11" s="32" t="s">
        <v>6</v>
      </c>
      <c r="M11" s="27" t="s">
        <v>1</v>
      </c>
      <c r="N11" s="28" t="s">
        <v>10</v>
      </c>
      <c r="O11" s="28" t="s">
        <v>2</v>
      </c>
      <c r="P11" s="28" t="s">
        <v>3</v>
      </c>
      <c r="Q11" s="28" t="s">
        <v>4</v>
      </c>
      <c r="R11" s="41" t="s">
        <v>11</v>
      </c>
      <c r="S11" s="34" t="s">
        <v>0</v>
      </c>
      <c r="T11" s="30" t="s">
        <v>8</v>
      </c>
      <c r="U11" s="31" t="s">
        <v>9</v>
      </c>
      <c r="V11" s="31" t="s">
        <v>5</v>
      </c>
      <c r="W11" s="32" t="s">
        <v>6</v>
      </c>
    </row>
    <row r="12" spans="1:23" x14ac:dyDescent="0.25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  <c r="M12" s="56"/>
      <c r="N12" s="57"/>
      <c r="O12" s="21"/>
      <c r="P12" s="58"/>
      <c r="Q12" s="21"/>
      <c r="R12" s="21"/>
      <c r="S12" s="21"/>
      <c r="T12" s="21"/>
      <c r="U12" s="21"/>
      <c r="V12" s="21"/>
      <c r="W12" s="22"/>
    </row>
    <row r="13" spans="1:23" x14ac:dyDescent="0.25">
      <c r="A13" s="54" t="s">
        <v>21</v>
      </c>
      <c r="B13" s="18" t="s">
        <v>14</v>
      </c>
      <c r="C13" s="19" t="s">
        <v>19</v>
      </c>
      <c r="D13" s="55" t="s">
        <v>24</v>
      </c>
      <c r="E13" s="19" t="s">
        <v>20</v>
      </c>
      <c r="F13" s="36">
        <v>184</v>
      </c>
      <c r="G13" s="36">
        <v>181</v>
      </c>
      <c r="H13" s="38">
        <f>0.1*G13</f>
        <v>18.100000000000001</v>
      </c>
      <c r="I13" s="19">
        <v>4</v>
      </c>
      <c r="J13" s="36">
        <f>((F13-G13)/G13)*100</f>
        <v>1.6574585635359116</v>
      </c>
      <c r="K13" s="52">
        <f>(F13-G13)/H13</f>
        <v>0.16574585635359115</v>
      </c>
      <c r="L13" s="40"/>
      <c r="M13" s="54" t="s">
        <v>21</v>
      </c>
      <c r="N13" s="18" t="s">
        <v>14</v>
      </c>
      <c r="O13" s="19" t="s">
        <v>19</v>
      </c>
      <c r="P13" s="55" t="s">
        <v>24</v>
      </c>
      <c r="Q13" s="19" t="s">
        <v>20</v>
      </c>
      <c r="R13" s="36">
        <f>F13</f>
        <v>184</v>
      </c>
      <c r="S13" s="38">
        <v>175.7</v>
      </c>
      <c r="T13" s="48">
        <v>8.4</v>
      </c>
      <c r="U13" s="19">
        <v>1</v>
      </c>
      <c r="V13" s="36">
        <f>((R13-S13)/S13)*100</f>
        <v>4.7239612976664835</v>
      </c>
      <c r="W13" s="50">
        <f>(R13-S13)/T13</f>
        <v>0.98809523809523936</v>
      </c>
    </row>
    <row r="14" spans="1:23" x14ac:dyDescent="0.25">
      <c r="A14" s="54" t="s">
        <v>22</v>
      </c>
      <c r="B14" s="18" t="s">
        <v>14</v>
      </c>
      <c r="C14" s="19">
        <v>2</v>
      </c>
      <c r="D14" s="20" t="s">
        <v>24</v>
      </c>
      <c r="E14" s="19" t="s">
        <v>20</v>
      </c>
      <c r="F14" s="36">
        <v>341</v>
      </c>
      <c r="G14" s="36">
        <v>336</v>
      </c>
      <c r="H14" s="38">
        <f t="shared" ref="H14:H15" si="0">0.1*G14</f>
        <v>33.6</v>
      </c>
      <c r="I14" s="19">
        <v>4</v>
      </c>
      <c r="J14" s="36">
        <f t="shared" ref="J14:J15" si="1">((F14-G14)/G14)*100</f>
        <v>1.4880952380952379</v>
      </c>
      <c r="K14" s="52">
        <f t="shared" ref="K14:K15" si="2">(F14-G14)/H14</f>
        <v>0.14880952380952381</v>
      </c>
      <c r="L14" s="40"/>
      <c r="M14" s="54" t="s">
        <v>22</v>
      </c>
      <c r="N14" s="18" t="s">
        <v>14</v>
      </c>
      <c r="O14" s="19">
        <v>2</v>
      </c>
      <c r="P14" s="20" t="s">
        <v>24</v>
      </c>
      <c r="Q14" s="19" t="s">
        <v>20</v>
      </c>
      <c r="R14" s="36">
        <f t="shared" ref="R14:R15" si="3">F14</f>
        <v>341</v>
      </c>
      <c r="S14" s="38">
        <v>323.3</v>
      </c>
      <c r="T14" s="48">
        <v>16.100000000000001</v>
      </c>
      <c r="U14" s="19">
        <v>1</v>
      </c>
      <c r="V14" s="36">
        <f t="shared" ref="V14:V15" si="4">((R14-S14)/S14)*100</f>
        <v>5.4747912155892324</v>
      </c>
      <c r="W14" s="50">
        <f t="shared" ref="W14:W15" si="5">(R14-S14)/T14</f>
        <v>1.0993788819875769</v>
      </c>
    </row>
    <row r="15" spans="1:23" ht="15.75" thickBot="1" x14ac:dyDescent="0.3">
      <c r="A15" s="59" t="s">
        <v>23</v>
      </c>
      <c r="B15" s="23" t="s">
        <v>14</v>
      </c>
      <c r="C15" s="23">
        <v>3</v>
      </c>
      <c r="D15" s="35" t="s">
        <v>24</v>
      </c>
      <c r="E15" s="23" t="s">
        <v>20</v>
      </c>
      <c r="F15" s="47">
        <v>53.6</v>
      </c>
      <c r="G15" s="47">
        <v>54.9</v>
      </c>
      <c r="H15" s="39">
        <f t="shared" si="0"/>
        <v>5.49</v>
      </c>
      <c r="I15" s="23">
        <v>4</v>
      </c>
      <c r="J15" s="37">
        <f t="shared" si="1"/>
        <v>-2.3679417122040021</v>
      </c>
      <c r="K15" s="53">
        <f t="shared" si="2"/>
        <v>-0.2367941712204002</v>
      </c>
      <c r="L15" s="40"/>
      <c r="M15" s="59" t="s">
        <v>23</v>
      </c>
      <c r="N15" s="23" t="s">
        <v>14</v>
      </c>
      <c r="O15" s="23">
        <v>3</v>
      </c>
      <c r="P15" s="35" t="s">
        <v>24</v>
      </c>
      <c r="Q15" s="23" t="s">
        <v>20</v>
      </c>
      <c r="R15" s="47">
        <f t="shared" si="3"/>
        <v>53.6</v>
      </c>
      <c r="S15" s="39">
        <v>52.71</v>
      </c>
      <c r="T15" s="49">
        <v>3.27</v>
      </c>
      <c r="U15" s="23">
        <v>1</v>
      </c>
      <c r="V15" s="37">
        <f t="shared" si="4"/>
        <v>1.6884841586036814</v>
      </c>
      <c r="W15" s="51">
        <f t="shared" si="5"/>
        <v>0.27217125382263013</v>
      </c>
    </row>
    <row r="36" spans="5:5" x14ac:dyDescent="0.25">
      <c r="E36" s="9" t="s">
        <v>13</v>
      </c>
    </row>
  </sheetData>
  <sheetProtection algorithmName="SHA-512" hashValue="DMEj2zWo5BTpknkdP/9vwe2KQxy3/8S/W4ZLCnpMj8RZnM3SWDN75dOE0moa7N4MLJgCxBcZ3jfPvZMrmG1Ucg==" saltValue="06v+Sh4agfDS18DbIBWTrA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53" priority="7" stopIfTrue="1" operator="between">
      <formula>-2</formula>
      <formula>2</formula>
    </cfRule>
    <cfRule type="cellIs" dxfId="52" priority="8" stopIfTrue="1" operator="between">
      <formula>-3</formula>
      <formula>3</formula>
    </cfRule>
    <cfRule type="cellIs" dxfId="51" priority="9" operator="notBetween">
      <formula>-3</formula>
      <formula>3</formula>
    </cfRule>
  </conditionalFormatting>
  <conditionalFormatting sqref="W14:W15">
    <cfRule type="cellIs" dxfId="50" priority="1" stopIfTrue="1" operator="between">
      <formula>-2</formula>
      <formula>2</formula>
    </cfRule>
    <cfRule type="cellIs" dxfId="49" priority="2" stopIfTrue="1" operator="between">
      <formula>-3</formula>
      <formula>3</formula>
    </cfRule>
    <cfRule type="cellIs" dxfId="48" priority="3" operator="notBetween">
      <formula>-3</formula>
      <formula>3</formula>
    </cfRule>
  </conditionalFormatting>
  <conditionalFormatting sqref="W13:W15">
    <cfRule type="cellIs" dxfId="47" priority="4" stopIfTrue="1" operator="between">
      <formula>-2</formula>
      <formula>2</formula>
    </cfRule>
    <cfRule type="cellIs" dxfId="46" priority="5" stopIfTrue="1" operator="between">
      <formula>-3</formula>
      <formula>3</formula>
    </cfRule>
    <cfRule type="cellIs" dxfId="45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E50AB-6924-4BAC-9B9D-60EEB5C18DD6}">
  <sheetPr codeName="Sheet10">
    <pageSetUpPr fitToPage="1"/>
  </sheetPr>
  <dimension ref="A1:W36"/>
  <sheetViews>
    <sheetView topLeftCell="A2" zoomScaleNormal="100" zoomScalePageLayoutView="85" workbookViewId="0">
      <selection activeCell="A2" sqref="A2:K2"/>
    </sheetView>
  </sheetViews>
  <sheetFormatPr defaultColWidth="9.140625"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8" width="8" style="9" customWidth="1"/>
    <col min="9" max="9" width="9.5703125" style="9" customWidth="1"/>
    <col min="10" max="10" width="13.28515625" style="9" customWidth="1"/>
    <col min="11" max="11" width="9" style="9" customWidth="1"/>
    <col min="12" max="13" width="9.140625" style="9"/>
    <col min="14" max="15" width="9.42578125" style="9" bestFit="1" customWidth="1"/>
    <col min="16" max="16" width="10.28515625" style="9" bestFit="1" customWidth="1"/>
    <col min="17" max="17" width="9.140625" style="9"/>
    <col min="18" max="18" width="13" style="9" customWidth="1"/>
    <col min="19" max="20" width="9.140625" style="9"/>
    <col min="21" max="21" width="9.42578125" style="9" bestFit="1" customWidth="1"/>
    <col min="22" max="22" width="11.7109375" style="9" bestFit="1" customWidth="1"/>
    <col min="23" max="23" width="9.42578125" style="9" bestFit="1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K1" s="1"/>
    </row>
    <row r="2" spans="1:23" ht="19.5" thickTop="1" x14ac:dyDescent="0.3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23" s="13" customFormat="1" ht="12.75" x14ac:dyDescent="0.2">
      <c r="A3" s="10"/>
      <c r="B3" s="11"/>
      <c r="C3" s="11"/>
      <c r="D3" s="45">
        <v>44529</v>
      </c>
      <c r="E3" s="11"/>
      <c r="F3" s="11"/>
      <c r="G3" s="11"/>
      <c r="H3" s="46" t="s">
        <v>25</v>
      </c>
      <c r="I3" s="11"/>
      <c r="J3" s="11"/>
      <c r="K3" s="12" t="s">
        <v>18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5" t="s">
        <v>7</v>
      </c>
      <c r="B6" s="42">
        <v>689</v>
      </c>
      <c r="C6" s="8"/>
      <c r="D6" s="43"/>
      <c r="E6" s="43"/>
      <c r="F6" s="44"/>
      <c r="G6" s="6"/>
      <c r="H6" s="6"/>
      <c r="I6" s="6"/>
      <c r="J6" s="6"/>
      <c r="K6" s="7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64" t="s">
        <v>15</v>
      </c>
      <c r="B8" s="65"/>
      <c r="C8" s="65"/>
      <c r="D8" s="65"/>
      <c r="E8" s="65"/>
      <c r="F8" s="65"/>
      <c r="G8" s="65"/>
      <c r="H8" s="65"/>
      <c r="I8" s="65"/>
      <c r="J8" s="65"/>
      <c r="K8" s="66"/>
      <c r="M8" s="64" t="s">
        <v>16</v>
      </c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23" ht="15.75" thickTop="1" x14ac:dyDescent="0.25">
      <c r="A9" s="3"/>
    </row>
    <row r="10" spans="1:23" ht="15.75" thickBot="1" x14ac:dyDescent="0.3"/>
    <row r="11" spans="1:23" s="33" customFormat="1" ht="45.75" thickBot="1" x14ac:dyDescent="0.3">
      <c r="A11" s="27" t="s">
        <v>1</v>
      </c>
      <c r="B11" s="28" t="s">
        <v>10</v>
      </c>
      <c r="C11" s="28" t="s">
        <v>2</v>
      </c>
      <c r="D11" s="28" t="s">
        <v>3</v>
      </c>
      <c r="E11" s="28" t="s">
        <v>4</v>
      </c>
      <c r="F11" s="41" t="s">
        <v>11</v>
      </c>
      <c r="G11" s="29" t="s">
        <v>17</v>
      </c>
      <c r="H11" s="30" t="s">
        <v>8</v>
      </c>
      <c r="I11" s="31" t="s">
        <v>9</v>
      </c>
      <c r="J11" s="31" t="s">
        <v>5</v>
      </c>
      <c r="K11" s="32" t="s">
        <v>6</v>
      </c>
      <c r="M11" s="27" t="s">
        <v>1</v>
      </c>
      <c r="N11" s="28" t="s">
        <v>10</v>
      </c>
      <c r="O11" s="28" t="s">
        <v>2</v>
      </c>
      <c r="P11" s="28" t="s">
        <v>3</v>
      </c>
      <c r="Q11" s="28" t="s">
        <v>4</v>
      </c>
      <c r="R11" s="41" t="s">
        <v>11</v>
      </c>
      <c r="S11" s="34" t="s">
        <v>0</v>
      </c>
      <c r="T11" s="30" t="s">
        <v>8</v>
      </c>
      <c r="U11" s="31" t="s">
        <v>9</v>
      </c>
      <c r="V11" s="31" t="s">
        <v>5</v>
      </c>
      <c r="W11" s="32" t="s">
        <v>6</v>
      </c>
    </row>
    <row r="12" spans="1:23" x14ac:dyDescent="0.25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  <c r="M12" s="56"/>
      <c r="N12" s="57"/>
      <c r="O12" s="21"/>
      <c r="P12" s="58"/>
      <c r="Q12" s="21"/>
      <c r="R12" s="21"/>
      <c r="S12" s="21"/>
      <c r="T12" s="21"/>
      <c r="U12" s="21"/>
      <c r="V12" s="21"/>
      <c r="W12" s="22"/>
    </row>
    <row r="13" spans="1:23" x14ac:dyDescent="0.25">
      <c r="A13" s="54" t="s">
        <v>21</v>
      </c>
      <c r="B13" s="18" t="s">
        <v>14</v>
      </c>
      <c r="C13" s="19" t="s">
        <v>19</v>
      </c>
      <c r="D13" s="55" t="s">
        <v>24</v>
      </c>
      <c r="E13" s="19" t="s">
        <v>20</v>
      </c>
      <c r="F13" s="36">
        <v>174</v>
      </c>
      <c r="G13" s="36">
        <v>181</v>
      </c>
      <c r="H13" s="38">
        <f>0.1*G13</f>
        <v>18.100000000000001</v>
      </c>
      <c r="I13" s="19">
        <v>4</v>
      </c>
      <c r="J13" s="36">
        <f>((F13-G13)/G13)*100</f>
        <v>-3.867403314917127</v>
      </c>
      <c r="K13" s="52">
        <f>(F13-G13)/H13</f>
        <v>-0.38674033149171266</v>
      </c>
      <c r="L13" s="40"/>
      <c r="M13" s="54" t="s">
        <v>21</v>
      </c>
      <c r="N13" s="18" t="s">
        <v>14</v>
      </c>
      <c r="O13" s="19" t="s">
        <v>19</v>
      </c>
      <c r="P13" s="55" t="s">
        <v>24</v>
      </c>
      <c r="Q13" s="19" t="s">
        <v>20</v>
      </c>
      <c r="R13" s="36">
        <f>F13</f>
        <v>174</v>
      </c>
      <c r="S13" s="38">
        <v>175.7</v>
      </c>
      <c r="T13" s="48">
        <v>8.4</v>
      </c>
      <c r="U13" s="19">
        <v>1</v>
      </c>
      <c r="V13" s="36">
        <f>((R13-S13)/S13)*100</f>
        <v>-0.96755833807626002</v>
      </c>
      <c r="W13" s="50">
        <f>(R13-S13)/T13</f>
        <v>-0.20238095238095102</v>
      </c>
    </row>
    <row r="14" spans="1:23" x14ac:dyDescent="0.25">
      <c r="A14" s="54" t="s">
        <v>22</v>
      </c>
      <c r="B14" s="18" t="s">
        <v>14</v>
      </c>
      <c r="C14" s="19">
        <v>2</v>
      </c>
      <c r="D14" s="20" t="s">
        <v>24</v>
      </c>
      <c r="E14" s="19" t="s">
        <v>20</v>
      </c>
      <c r="F14" s="36">
        <v>326</v>
      </c>
      <c r="G14" s="36">
        <v>336</v>
      </c>
      <c r="H14" s="38">
        <f t="shared" ref="H14:H15" si="0">0.1*G14</f>
        <v>33.6</v>
      </c>
      <c r="I14" s="19">
        <v>4</v>
      </c>
      <c r="J14" s="36">
        <f t="shared" ref="J14:J15" si="1">((F14-G14)/G14)*100</f>
        <v>-2.9761904761904758</v>
      </c>
      <c r="K14" s="52">
        <f t="shared" ref="K14:K15" si="2">(F14-G14)/H14</f>
        <v>-0.29761904761904762</v>
      </c>
      <c r="L14" s="40"/>
      <c r="M14" s="54" t="s">
        <v>22</v>
      </c>
      <c r="N14" s="18" t="s">
        <v>14</v>
      </c>
      <c r="O14" s="19">
        <v>2</v>
      </c>
      <c r="P14" s="20" t="s">
        <v>24</v>
      </c>
      <c r="Q14" s="19" t="s">
        <v>20</v>
      </c>
      <c r="R14" s="36">
        <f t="shared" ref="R14:R15" si="3">F14</f>
        <v>326</v>
      </c>
      <c r="S14" s="38">
        <v>323.3</v>
      </c>
      <c r="T14" s="48">
        <v>16.100000000000001</v>
      </c>
      <c r="U14" s="19">
        <v>1</v>
      </c>
      <c r="V14" s="36">
        <f t="shared" ref="V14:V15" si="4">((R14-S14)/S14)*100</f>
        <v>0.83513764305598159</v>
      </c>
      <c r="W14" s="50">
        <f t="shared" ref="W14:W15" si="5">(R14-S14)/T14</f>
        <v>0.16770186335403656</v>
      </c>
    </row>
    <row r="15" spans="1:23" ht="15.75" thickBot="1" x14ac:dyDescent="0.3">
      <c r="A15" s="59" t="s">
        <v>23</v>
      </c>
      <c r="B15" s="23" t="s">
        <v>14</v>
      </c>
      <c r="C15" s="23">
        <v>3</v>
      </c>
      <c r="D15" s="35" t="s">
        <v>24</v>
      </c>
      <c r="E15" s="23" t="s">
        <v>20</v>
      </c>
      <c r="F15" s="47">
        <v>51.2</v>
      </c>
      <c r="G15" s="47">
        <v>54.9</v>
      </c>
      <c r="H15" s="39">
        <f t="shared" si="0"/>
        <v>5.49</v>
      </c>
      <c r="I15" s="23">
        <v>4</v>
      </c>
      <c r="J15" s="37">
        <f t="shared" si="1"/>
        <v>-6.7395264116575513</v>
      </c>
      <c r="K15" s="53">
        <f t="shared" si="2"/>
        <v>-0.67395264116575515</v>
      </c>
      <c r="L15" s="40"/>
      <c r="M15" s="59" t="s">
        <v>23</v>
      </c>
      <c r="N15" s="23" t="s">
        <v>14</v>
      </c>
      <c r="O15" s="23">
        <v>3</v>
      </c>
      <c r="P15" s="35" t="s">
        <v>24</v>
      </c>
      <c r="Q15" s="23" t="s">
        <v>20</v>
      </c>
      <c r="R15" s="47">
        <f t="shared" si="3"/>
        <v>51.2</v>
      </c>
      <c r="S15" s="39">
        <v>52.71</v>
      </c>
      <c r="T15" s="49">
        <v>3.27</v>
      </c>
      <c r="U15" s="23">
        <v>1</v>
      </c>
      <c r="V15" s="37">
        <f t="shared" si="4"/>
        <v>-2.8647315499905104</v>
      </c>
      <c r="W15" s="51">
        <f t="shared" si="5"/>
        <v>-0.46177370030580978</v>
      </c>
    </row>
    <row r="36" spans="5:5" x14ac:dyDescent="0.25">
      <c r="E36" s="9" t="s">
        <v>13</v>
      </c>
    </row>
  </sheetData>
  <sheetProtection algorithmName="SHA-512" hashValue="m6oVQeV47M7luxscwUo7HPwJy18c7Pr2NbHII5C/nW0X3srGWEBF2OQMeDDhkI8KHGjG5IGe0+Fgw49LvirkFQ==" saltValue="Qv0RMezriZIm2ZTa00De7w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44" priority="7" stopIfTrue="1" operator="between">
      <formula>-2</formula>
      <formula>2</formula>
    </cfRule>
    <cfRule type="cellIs" dxfId="43" priority="8" stopIfTrue="1" operator="between">
      <formula>-3</formula>
      <formula>3</formula>
    </cfRule>
    <cfRule type="cellIs" dxfId="42" priority="9" operator="notBetween">
      <formula>-3</formula>
      <formula>3</formula>
    </cfRule>
  </conditionalFormatting>
  <conditionalFormatting sqref="W14:W15">
    <cfRule type="cellIs" dxfId="41" priority="1" stopIfTrue="1" operator="between">
      <formula>-2</formula>
      <formula>2</formula>
    </cfRule>
    <cfRule type="cellIs" dxfId="40" priority="2" stopIfTrue="1" operator="between">
      <formula>-3</formula>
      <formula>3</formula>
    </cfRule>
    <cfRule type="cellIs" dxfId="39" priority="3" operator="notBetween">
      <formula>-3</formula>
      <formula>3</formula>
    </cfRule>
  </conditionalFormatting>
  <conditionalFormatting sqref="W13:W15">
    <cfRule type="cellIs" dxfId="38" priority="4" stopIfTrue="1" operator="between">
      <formula>-2</formula>
      <formula>2</formula>
    </cfRule>
    <cfRule type="cellIs" dxfId="37" priority="5" stopIfTrue="1" operator="between">
      <formula>-3</formula>
      <formula>3</formula>
    </cfRule>
    <cfRule type="cellIs" dxfId="36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92F70-15F5-45B4-9F87-C0372E214CCF}">
  <sheetPr codeName="Sheet9">
    <pageSetUpPr fitToPage="1"/>
  </sheetPr>
  <dimension ref="A1:W36"/>
  <sheetViews>
    <sheetView topLeftCell="A2" zoomScaleNormal="100" zoomScalePageLayoutView="85" workbookViewId="0">
      <selection activeCell="A2" sqref="A2:K2"/>
    </sheetView>
  </sheetViews>
  <sheetFormatPr defaultColWidth="9.140625"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8" width="8" style="9" customWidth="1"/>
    <col min="9" max="9" width="9.5703125" style="9" customWidth="1"/>
    <col min="10" max="10" width="13.28515625" style="9" customWidth="1"/>
    <col min="11" max="11" width="9" style="9" customWidth="1"/>
    <col min="12" max="13" width="9.140625" style="9"/>
    <col min="14" max="15" width="9.42578125" style="9" bestFit="1" customWidth="1"/>
    <col min="16" max="16" width="10.28515625" style="9" bestFit="1" customWidth="1"/>
    <col min="17" max="17" width="9.140625" style="9"/>
    <col min="18" max="18" width="13" style="9" customWidth="1"/>
    <col min="19" max="20" width="9.140625" style="9"/>
    <col min="21" max="21" width="9.42578125" style="9" bestFit="1" customWidth="1"/>
    <col min="22" max="22" width="11.7109375" style="9" bestFit="1" customWidth="1"/>
    <col min="23" max="23" width="9.42578125" style="9" bestFit="1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K1" s="1"/>
    </row>
    <row r="2" spans="1:23" ht="19.5" thickTop="1" x14ac:dyDescent="0.3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23" s="13" customFormat="1" ht="12.75" x14ac:dyDescent="0.2">
      <c r="A3" s="10"/>
      <c r="B3" s="11"/>
      <c r="C3" s="11"/>
      <c r="D3" s="45">
        <v>44529</v>
      </c>
      <c r="E3" s="11"/>
      <c r="F3" s="11"/>
      <c r="G3" s="11"/>
      <c r="H3" s="46" t="s">
        <v>25</v>
      </c>
      <c r="I3" s="11"/>
      <c r="J3" s="11"/>
      <c r="K3" s="12" t="s">
        <v>18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5" t="s">
        <v>7</v>
      </c>
      <c r="B6" s="42">
        <v>644</v>
      </c>
      <c r="C6" s="8"/>
      <c r="D6" s="43"/>
      <c r="E6" s="43"/>
      <c r="F6" s="44"/>
      <c r="G6" s="6"/>
      <c r="H6" s="6"/>
      <c r="I6" s="6"/>
      <c r="J6" s="6"/>
      <c r="K6" s="7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64" t="s">
        <v>15</v>
      </c>
      <c r="B8" s="65"/>
      <c r="C8" s="65"/>
      <c r="D8" s="65"/>
      <c r="E8" s="65"/>
      <c r="F8" s="65"/>
      <c r="G8" s="65"/>
      <c r="H8" s="65"/>
      <c r="I8" s="65"/>
      <c r="J8" s="65"/>
      <c r="K8" s="66"/>
      <c r="M8" s="64" t="s">
        <v>16</v>
      </c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23" ht="15.75" thickTop="1" x14ac:dyDescent="0.25">
      <c r="A9" s="3"/>
    </row>
    <row r="10" spans="1:23" ht="15.75" thickBot="1" x14ac:dyDescent="0.3"/>
    <row r="11" spans="1:23" s="33" customFormat="1" ht="45.75" thickBot="1" x14ac:dyDescent="0.3">
      <c r="A11" s="27" t="s">
        <v>1</v>
      </c>
      <c r="B11" s="28" t="s">
        <v>10</v>
      </c>
      <c r="C11" s="28" t="s">
        <v>2</v>
      </c>
      <c r="D11" s="28" t="s">
        <v>3</v>
      </c>
      <c r="E11" s="28" t="s">
        <v>4</v>
      </c>
      <c r="F11" s="41" t="s">
        <v>11</v>
      </c>
      <c r="G11" s="29" t="s">
        <v>17</v>
      </c>
      <c r="H11" s="30" t="s">
        <v>8</v>
      </c>
      <c r="I11" s="31" t="s">
        <v>9</v>
      </c>
      <c r="J11" s="31" t="s">
        <v>5</v>
      </c>
      <c r="K11" s="32" t="s">
        <v>6</v>
      </c>
      <c r="M11" s="27" t="s">
        <v>1</v>
      </c>
      <c r="N11" s="28" t="s">
        <v>10</v>
      </c>
      <c r="O11" s="28" t="s">
        <v>2</v>
      </c>
      <c r="P11" s="28" t="s">
        <v>3</v>
      </c>
      <c r="Q11" s="28" t="s">
        <v>4</v>
      </c>
      <c r="R11" s="41" t="s">
        <v>11</v>
      </c>
      <c r="S11" s="34" t="s">
        <v>0</v>
      </c>
      <c r="T11" s="30" t="s">
        <v>8</v>
      </c>
      <c r="U11" s="31" t="s">
        <v>9</v>
      </c>
      <c r="V11" s="31" t="s">
        <v>5</v>
      </c>
      <c r="W11" s="32" t="s">
        <v>6</v>
      </c>
    </row>
    <row r="12" spans="1:23" x14ac:dyDescent="0.25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  <c r="M12" s="56"/>
      <c r="N12" s="57"/>
      <c r="O12" s="21"/>
      <c r="P12" s="58"/>
      <c r="Q12" s="21"/>
      <c r="R12" s="21"/>
      <c r="S12" s="21"/>
      <c r="T12" s="21"/>
      <c r="U12" s="21"/>
      <c r="V12" s="21"/>
      <c r="W12" s="22"/>
    </row>
    <row r="13" spans="1:23" x14ac:dyDescent="0.25">
      <c r="A13" s="54" t="s">
        <v>21</v>
      </c>
      <c r="B13" s="18" t="s">
        <v>14</v>
      </c>
      <c r="C13" s="19" t="s">
        <v>19</v>
      </c>
      <c r="D13" s="55" t="s">
        <v>24</v>
      </c>
      <c r="E13" s="19" t="s">
        <v>20</v>
      </c>
      <c r="F13" s="36">
        <v>192.2</v>
      </c>
      <c r="G13" s="36">
        <v>181</v>
      </c>
      <c r="H13" s="38">
        <f>0.1*G13</f>
        <v>18.100000000000001</v>
      </c>
      <c r="I13" s="19">
        <v>4</v>
      </c>
      <c r="J13" s="36">
        <f>((F13-G13)/G13)*100</f>
        <v>6.1878453038673973</v>
      </c>
      <c r="K13" s="52">
        <f>(F13-G13)/H13</f>
        <v>0.61878453038673964</v>
      </c>
      <c r="L13" s="40"/>
      <c r="M13" s="54" t="s">
        <v>21</v>
      </c>
      <c r="N13" s="18" t="s">
        <v>14</v>
      </c>
      <c r="O13" s="19" t="s">
        <v>19</v>
      </c>
      <c r="P13" s="55" t="s">
        <v>24</v>
      </c>
      <c r="Q13" s="19" t="s">
        <v>20</v>
      </c>
      <c r="R13" s="36">
        <f>F13</f>
        <v>192.2</v>
      </c>
      <c r="S13" s="38">
        <v>175.7</v>
      </c>
      <c r="T13" s="48">
        <v>8.4</v>
      </c>
      <c r="U13" s="19">
        <v>1</v>
      </c>
      <c r="V13" s="36">
        <f>((R13-S13)/S13)*100</f>
        <v>9.3910073989755283</v>
      </c>
      <c r="W13" s="50">
        <f>(R13-S13)/T13</f>
        <v>1.9642857142857142</v>
      </c>
    </row>
    <row r="14" spans="1:23" x14ac:dyDescent="0.25">
      <c r="A14" s="54" t="s">
        <v>22</v>
      </c>
      <c r="B14" s="18" t="s">
        <v>14</v>
      </c>
      <c r="C14" s="19">
        <v>2</v>
      </c>
      <c r="D14" s="20" t="s">
        <v>24</v>
      </c>
      <c r="E14" s="19" t="s">
        <v>20</v>
      </c>
      <c r="F14" s="36">
        <v>344.8</v>
      </c>
      <c r="G14" s="36">
        <v>336</v>
      </c>
      <c r="H14" s="38">
        <f t="shared" ref="H14:H15" si="0">0.1*G14</f>
        <v>33.6</v>
      </c>
      <c r="I14" s="19">
        <v>4</v>
      </c>
      <c r="J14" s="36">
        <f t="shared" ref="J14:J15" si="1">((F14-G14)/G14)*100</f>
        <v>2.6190476190476226</v>
      </c>
      <c r="K14" s="52">
        <f t="shared" ref="K14:K15" si="2">(F14-G14)/H14</f>
        <v>0.26190476190476225</v>
      </c>
      <c r="L14" s="40"/>
      <c r="M14" s="54" t="s">
        <v>22</v>
      </c>
      <c r="N14" s="18" t="s">
        <v>14</v>
      </c>
      <c r="O14" s="19">
        <v>2</v>
      </c>
      <c r="P14" s="20" t="s">
        <v>24</v>
      </c>
      <c r="Q14" s="19" t="s">
        <v>20</v>
      </c>
      <c r="R14" s="36">
        <f t="shared" ref="R14:R15" si="3">F14</f>
        <v>344.8</v>
      </c>
      <c r="S14" s="38">
        <v>323.3</v>
      </c>
      <c r="T14" s="48">
        <v>16.100000000000001</v>
      </c>
      <c r="U14" s="19">
        <v>1</v>
      </c>
      <c r="V14" s="36">
        <f t="shared" ref="V14:V15" si="4">((R14-S14)/S14)*100</f>
        <v>6.6501701206309924</v>
      </c>
      <c r="W14" s="50">
        <f t="shared" ref="W14:W15" si="5">(R14-S14)/T14</f>
        <v>1.3354037267080745</v>
      </c>
    </row>
    <row r="15" spans="1:23" ht="15.75" thickBot="1" x14ac:dyDescent="0.3">
      <c r="A15" s="59" t="s">
        <v>23</v>
      </c>
      <c r="B15" s="23" t="s">
        <v>14</v>
      </c>
      <c r="C15" s="23">
        <v>3</v>
      </c>
      <c r="D15" s="35" t="s">
        <v>24</v>
      </c>
      <c r="E15" s="23" t="s">
        <v>20</v>
      </c>
      <c r="F15" s="47">
        <v>55.9</v>
      </c>
      <c r="G15" s="47">
        <v>54.9</v>
      </c>
      <c r="H15" s="39">
        <f t="shared" si="0"/>
        <v>5.49</v>
      </c>
      <c r="I15" s="23">
        <v>4</v>
      </c>
      <c r="J15" s="37">
        <f t="shared" si="1"/>
        <v>1.8214936247723135</v>
      </c>
      <c r="K15" s="53">
        <f t="shared" si="2"/>
        <v>0.18214936247723132</v>
      </c>
      <c r="L15" s="40"/>
      <c r="M15" s="59" t="s">
        <v>23</v>
      </c>
      <c r="N15" s="23" t="s">
        <v>14</v>
      </c>
      <c r="O15" s="23">
        <v>3</v>
      </c>
      <c r="P15" s="35" t="s">
        <v>24</v>
      </c>
      <c r="Q15" s="23" t="s">
        <v>20</v>
      </c>
      <c r="R15" s="47">
        <f t="shared" si="3"/>
        <v>55.9</v>
      </c>
      <c r="S15" s="39">
        <v>52.71</v>
      </c>
      <c r="T15" s="49">
        <v>3.27</v>
      </c>
      <c r="U15" s="23">
        <v>1</v>
      </c>
      <c r="V15" s="37">
        <f t="shared" si="4"/>
        <v>6.051982546006446</v>
      </c>
      <c r="W15" s="51">
        <f t="shared" si="5"/>
        <v>0.97553516819571795</v>
      </c>
    </row>
    <row r="36" spans="5:5" x14ac:dyDescent="0.25">
      <c r="E36" s="9" t="s">
        <v>13</v>
      </c>
    </row>
  </sheetData>
  <sheetProtection algorithmName="SHA-512" hashValue="VZRjBrmSje/e42WFHU1dXzcxSPrtO/lB7mv4xuMDNK8Tune+kb3B+oZdRvaRfKz3HwjP2fcvd9dJGiC7Buqr1A==" saltValue="uLo+rtdtSrcOf0UPqtVXTg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35" priority="7" stopIfTrue="1" operator="between">
      <formula>-2</formula>
      <formula>2</formula>
    </cfRule>
    <cfRule type="cellIs" dxfId="34" priority="8" stopIfTrue="1" operator="between">
      <formula>-3</formula>
      <formula>3</formula>
    </cfRule>
    <cfRule type="cellIs" dxfId="33" priority="9" operator="notBetween">
      <formula>-3</formula>
      <formula>3</formula>
    </cfRule>
  </conditionalFormatting>
  <conditionalFormatting sqref="W14:W15">
    <cfRule type="cellIs" dxfId="32" priority="1" stopIfTrue="1" operator="between">
      <formula>-2</formula>
      <formula>2</formula>
    </cfRule>
    <cfRule type="cellIs" dxfId="31" priority="2" stopIfTrue="1" operator="between">
      <formula>-3</formula>
      <formula>3</formula>
    </cfRule>
    <cfRule type="cellIs" dxfId="30" priority="3" operator="notBetween">
      <formula>-3</formula>
      <formula>3</formula>
    </cfRule>
  </conditionalFormatting>
  <conditionalFormatting sqref="W13:W15">
    <cfRule type="cellIs" dxfId="29" priority="4" stopIfTrue="1" operator="between">
      <formula>-2</formula>
      <formula>2</formula>
    </cfRule>
    <cfRule type="cellIs" dxfId="28" priority="5" stopIfTrue="1" operator="between">
      <formula>-3</formula>
      <formula>3</formula>
    </cfRule>
    <cfRule type="cellIs" dxfId="27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EFE04-8BE6-4CEF-A082-D85A870370DA}">
  <sheetPr codeName="Sheet15">
    <pageSetUpPr fitToPage="1"/>
  </sheetPr>
  <dimension ref="A1:W36"/>
  <sheetViews>
    <sheetView topLeftCell="A2" zoomScaleNormal="100" zoomScalePageLayoutView="85" workbookViewId="0">
      <selection activeCell="A2" sqref="A2:K2"/>
    </sheetView>
  </sheetViews>
  <sheetFormatPr defaultColWidth="9.140625"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8" width="8" style="9" customWidth="1"/>
    <col min="9" max="9" width="9.5703125" style="9" customWidth="1"/>
    <col min="10" max="10" width="13.28515625" style="9" customWidth="1"/>
    <col min="11" max="11" width="9" style="9" customWidth="1"/>
    <col min="12" max="13" width="9.140625" style="9"/>
    <col min="14" max="15" width="9.42578125" style="9" bestFit="1" customWidth="1"/>
    <col min="16" max="16" width="10.28515625" style="9" bestFit="1" customWidth="1"/>
    <col min="17" max="17" width="9.140625" style="9"/>
    <col min="18" max="18" width="13" style="9" customWidth="1"/>
    <col min="19" max="20" width="9.140625" style="9"/>
    <col min="21" max="21" width="9.42578125" style="9" bestFit="1" customWidth="1"/>
    <col min="22" max="22" width="11.7109375" style="9" bestFit="1" customWidth="1"/>
    <col min="23" max="23" width="9.42578125" style="9" bestFit="1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K1" s="1"/>
    </row>
    <row r="2" spans="1:23" ht="19.5" thickTop="1" x14ac:dyDescent="0.3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23" s="13" customFormat="1" ht="12.75" x14ac:dyDescent="0.2">
      <c r="A3" s="10"/>
      <c r="B3" s="11"/>
      <c r="C3" s="11"/>
      <c r="D3" s="45">
        <v>44529</v>
      </c>
      <c r="E3" s="11"/>
      <c r="F3" s="11"/>
      <c r="G3" s="11"/>
      <c r="H3" s="46" t="s">
        <v>25</v>
      </c>
      <c r="I3" s="11"/>
      <c r="J3" s="11"/>
      <c r="K3" s="12" t="s">
        <v>18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5" t="s">
        <v>7</v>
      </c>
      <c r="B6" s="42">
        <v>744</v>
      </c>
      <c r="C6" s="8"/>
      <c r="D6" s="43"/>
      <c r="E6" s="43"/>
      <c r="F6" s="44"/>
      <c r="G6" s="6"/>
      <c r="H6" s="6"/>
      <c r="I6" s="6"/>
      <c r="J6" s="6"/>
      <c r="K6" s="7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64" t="s">
        <v>15</v>
      </c>
      <c r="B8" s="65"/>
      <c r="C8" s="65"/>
      <c r="D8" s="65"/>
      <c r="E8" s="65"/>
      <c r="F8" s="65"/>
      <c r="G8" s="65"/>
      <c r="H8" s="65"/>
      <c r="I8" s="65"/>
      <c r="J8" s="65"/>
      <c r="K8" s="66"/>
      <c r="M8" s="64" t="s">
        <v>16</v>
      </c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23" ht="15.75" thickTop="1" x14ac:dyDescent="0.25">
      <c r="A9" s="3"/>
    </row>
    <row r="10" spans="1:23" ht="15.75" thickBot="1" x14ac:dyDescent="0.3"/>
    <row r="11" spans="1:23" s="33" customFormat="1" ht="45.75" thickBot="1" x14ac:dyDescent="0.3">
      <c r="A11" s="27" t="s">
        <v>1</v>
      </c>
      <c r="B11" s="28" t="s">
        <v>10</v>
      </c>
      <c r="C11" s="28" t="s">
        <v>2</v>
      </c>
      <c r="D11" s="28" t="s">
        <v>3</v>
      </c>
      <c r="E11" s="28" t="s">
        <v>4</v>
      </c>
      <c r="F11" s="41" t="s">
        <v>11</v>
      </c>
      <c r="G11" s="29" t="s">
        <v>17</v>
      </c>
      <c r="H11" s="30" t="s">
        <v>8</v>
      </c>
      <c r="I11" s="31" t="s">
        <v>9</v>
      </c>
      <c r="J11" s="31" t="s">
        <v>5</v>
      </c>
      <c r="K11" s="32" t="s">
        <v>6</v>
      </c>
      <c r="M11" s="27" t="s">
        <v>1</v>
      </c>
      <c r="N11" s="28" t="s">
        <v>10</v>
      </c>
      <c r="O11" s="28" t="s">
        <v>2</v>
      </c>
      <c r="P11" s="28" t="s">
        <v>3</v>
      </c>
      <c r="Q11" s="28" t="s">
        <v>4</v>
      </c>
      <c r="R11" s="41" t="s">
        <v>11</v>
      </c>
      <c r="S11" s="34" t="s">
        <v>0</v>
      </c>
      <c r="T11" s="30" t="s">
        <v>8</v>
      </c>
      <c r="U11" s="31" t="s">
        <v>9</v>
      </c>
      <c r="V11" s="31" t="s">
        <v>5</v>
      </c>
      <c r="W11" s="32" t="s">
        <v>6</v>
      </c>
    </row>
    <row r="12" spans="1:23" x14ac:dyDescent="0.25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  <c r="M12" s="56"/>
      <c r="N12" s="57"/>
      <c r="O12" s="21"/>
      <c r="P12" s="58"/>
      <c r="Q12" s="21"/>
      <c r="R12" s="21"/>
      <c r="S12" s="21"/>
      <c r="T12" s="21"/>
      <c r="U12" s="21"/>
      <c r="V12" s="21"/>
      <c r="W12" s="22"/>
    </row>
    <row r="13" spans="1:23" x14ac:dyDescent="0.25">
      <c r="A13" s="54" t="s">
        <v>21</v>
      </c>
      <c r="B13" s="18" t="s">
        <v>14</v>
      </c>
      <c r="C13" s="19" t="s">
        <v>19</v>
      </c>
      <c r="D13" s="55" t="s">
        <v>24</v>
      </c>
      <c r="E13" s="19" t="s">
        <v>20</v>
      </c>
      <c r="F13" s="36">
        <v>178</v>
      </c>
      <c r="G13" s="36">
        <v>181</v>
      </c>
      <c r="H13" s="38">
        <f>0.1*G13</f>
        <v>18.100000000000001</v>
      </c>
      <c r="I13" s="19">
        <v>4</v>
      </c>
      <c r="J13" s="36">
        <f>((F13-G13)/G13)*100</f>
        <v>-1.6574585635359116</v>
      </c>
      <c r="K13" s="52">
        <f>(F13-G13)/H13</f>
        <v>-0.16574585635359115</v>
      </c>
      <c r="L13" s="40"/>
      <c r="M13" s="54" t="s">
        <v>21</v>
      </c>
      <c r="N13" s="18" t="s">
        <v>14</v>
      </c>
      <c r="O13" s="19" t="s">
        <v>19</v>
      </c>
      <c r="P13" s="55" t="s">
        <v>24</v>
      </c>
      <c r="Q13" s="19" t="s">
        <v>20</v>
      </c>
      <c r="R13" s="36">
        <f>F13</f>
        <v>178</v>
      </c>
      <c r="S13" s="38">
        <v>175.7</v>
      </c>
      <c r="T13" s="48">
        <v>8.4</v>
      </c>
      <c r="U13" s="19">
        <v>1</v>
      </c>
      <c r="V13" s="36">
        <f>((R13-S13)/S13)*100</f>
        <v>1.3090495162208375</v>
      </c>
      <c r="W13" s="50">
        <f>(R13-S13)/T13</f>
        <v>0.27380952380952517</v>
      </c>
    </row>
    <row r="14" spans="1:23" x14ac:dyDescent="0.25">
      <c r="A14" s="54" t="s">
        <v>22</v>
      </c>
      <c r="B14" s="18" t="s">
        <v>14</v>
      </c>
      <c r="C14" s="19">
        <v>2</v>
      </c>
      <c r="D14" s="20" t="s">
        <v>24</v>
      </c>
      <c r="E14" s="19" t="s">
        <v>20</v>
      </c>
      <c r="F14" s="36">
        <v>311</v>
      </c>
      <c r="G14" s="36">
        <v>336</v>
      </c>
      <c r="H14" s="38">
        <f t="shared" ref="H14:H15" si="0">0.1*G14</f>
        <v>33.6</v>
      </c>
      <c r="I14" s="19">
        <v>4</v>
      </c>
      <c r="J14" s="36">
        <f t="shared" ref="J14:J15" si="1">((F14-G14)/G14)*100</f>
        <v>-7.4404761904761907</v>
      </c>
      <c r="K14" s="52">
        <f t="shared" ref="K14:K15" si="2">(F14-G14)/H14</f>
        <v>-0.74404761904761907</v>
      </c>
      <c r="L14" s="40"/>
      <c r="M14" s="54" t="s">
        <v>22</v>
      </c>
      <c r="N14" s="18" t="s">
        <v>14</v>
      </c>
      <c r="O14" s="19">
        <v>2</v>
      </c>
      <c r="P14" s="20" t="s">
        <v>24</v>
      </c>
      <c r="Q14" s="19" t="s">
        <v>20</v>
      </c>
      <c r="R14" s="36">
        <f t="shared" ref="R14:R15" si="3">F14</f>
        <v>311</v>
      </c>
      <c r="S14" s="38">
        <v>323.3</v>
      </c>
      <c r="T14" s="48">
        <v>16.100000000000001</v>
      </c>
      <c r="U14" s="19">
        <v>1</v>
      </c>
      <c r="V14" s="36">
        <f t="shared" ref="V14:V15" si="4">((R14-S14)/S14)*100</f>
        <v>-3.8045159294772688</v>
      </c>
      <c r="W14" s="50">
        <f t="shared" ref="W14:W15" si="5">(R14-S14)/T14</f>
        <v>-0.76397515527950377</v>
      </c>
    </row>
    <row r="15" spans="1:23" ht="15.75" thickBot="1" x14ac:dyDescent="0.3">
      <c r="A15" s="59" t="s">
        <v>23</v>
      </c>
      <c r="B15" s="23" t="s">
        <v>14</v>
      </c>
      <c r="C15" s="23">
        <v>3</v>
      </c>
      <c r="D15" s="35" t="s">
        <v>24</v>
      </c>
      <c r="E15" s="23" t="s">
        <v>20</v>
      </c>
      <c r="F15" s="47">
        <v>54.8</v>
      </c>
      <c r="G15" s="47">
        <v>54.9</v>
      </c>
      <c r="H15" s="39">
        <f t="shared" si="0"/>
        <v>5.49</v>
      </c>
      <c r="I15" s="23">
        <v>4</v>
      </c>
      <c r="J15" s="37">
        <f t="shared" si="1"/>
        <v>-0.18214936247723393</v>
      </c>
      <c r="K15" s="53">
        <f t="shared" si="2"/>
        <v>-1.8214936247723391E-2</v>
      </c>
      <c r="L15" s="40"/>
      <c r="M15" s="59" t="s">
        <v>23</v>
      </c>
      <c r="N15" s="23" t="s">
        <v>14</v>
      </c>
      <c r="O15" s="23">
        <v>3</v>
      </c>
      <c r="P15" s="35" t="s">
        <v>24</v>
      </c>
      <c r="Q15" s="23" t="s">
        <v>20</v>
      </c>
      <c r="R15" s="47">
        <f t="shared" si="3"/>
        <v>54.8</v>
      </c>
      <c r="S15" s="39">
        <v>52.71</v>
      </c>
      <c r="T15" s="49">
        <v>3.27</v>
      </c>
      <c r="U15" s="23">
        <v>1</v>
      </c>
      <c r="V15" s="37">
        <f t="shared" si="4"/>
        <v>3.9650920129007705</v>
      </c>
      <c r="W15" s="51">
        <f t="shared" si="5"/>
        <v>0.63914373088684906</v>
      </c>
    </row>
    <row r="36" spans="5:5" x14ac:dyDescent="0.25">
      <c r="E36" s="9" t="s">
        <v>13</v>
      </c>
    </row>
  </sheetData>
  <sheetProtection algorithmName="SHA-512" hashValue="XIf0FLw9zidg2aYzslSJ05gVkvVmPVp9IXkrTw3XMebVrEyTbE/q7Cnco+vTHFlHFo9pMZCPhR/Ht7EUNblZ3A==" saltValue="hsojvrBYUoEsRJzWOaGcQg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26" priority="7" stopIfTrue="1" operator="between">
      <formula>-2</formula>
      <formula>2</formula>
    </cfRule>
    <cfRule type="cellIs" dxfId="25" priority="8" stopIfTrue="1" operator="between">
      <formula>-3</formula>
      <formula>3</formula>
    </cfRule>
    <cfRule type="cellIs" dxfId="24" priority="9" operator="notBetween">
      <formula>-3</formula>
      <formula>3</formula>
    </cfRule>
  </conditionalFormatting>
  <conditionalFormatting sqref="W14:W15">
    <cfRule type="cellIs" dxfId="23" priority="1" stopIfTrue="1" operator="between">
      <formula>-2</formula>
      <formula>2</formula>
    </cfRule>
    <cfRule type="cellIs" dxfId="22" priority="2" stopIfTrue="1" operator="between">
      <formula>-3</formula>
      <formula>3</formula>
    </cfRule>
    <cfRule type="cellIs" dxfId="21" priority="3" operator="notBetween">
      <formula>-3</formula>
      <formula>3</formula>
    </cfRule>
  </conditionalFormatting>
  <conditionalFormatting sqref="W13:W15">
    <cfRule type="cellIs" dxfId="20" priority="4" stopIfTrue="1" operator="between">
      <formula>-2</formula>
      <formula>2</formula>
    </cfRule>
    <cfRule type="cellIs" dxfId="19" priority="5" stopIfTrue="1" operator="between">
      <formula>-3</formula>
      <formula>3</formula>
    </cfRule>
    <cfRule type="cellIs" dxfId="18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26B47-D035-4FCB-950F-740912F17313}">
  <sheetPr codeName="Sheet6">
    <pageSetUpPr fitToPage="1"/>
  </sheetPr>
  <dimension ref="A1:W36"/>
  <sheetViews>
    <sheetView topLeftCell="A2" zoomScaleNormal="100" zoomScalePageLayoutView="85" workbookViewId="0">
      <selection activeCell="L34" sqref="L34"/>
    </sheetView>
  </sheetViews>
  <sheetFormatPr defaultColWidth="9.140625"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8" width="8" style="9" customWidth="1"/>
    <col min="9" max="9" width="9.5703125" style="9" customWidth="1"/>
    <col min="10" max="10" width="13.28515625" style="9" customWidth="1"/>
    <col min="11" max="11" width="9" style="9" customWidth="1"/>
    <col min="12" max="13" width="9.140625" style="9"/>
    <col min="14" max="15" width="9.42578125" style="9" bestFit="1" customWidth="1"/>
    <col min="16" max="16" width="10.28515625" style="9" bestFit="1" customWidth="1"/>
    <col min="17" max="17" width="9.140625" style="9"/>
    <col min="18" max="18" width="13" style="9" customWidth="1"/>
    <col min="19" max="20" width="9.140625" style="9"/>
    <col min="21" max="21" width="9.42578125" style="9" bestFit="1" customWidth="1"/>
    <col min="22" max="22" width="11.7109375" style="9" bestFit="1" customWidth="1"/>
    <col min="23" max="23" width="9.42578125" style="9" bestFit="1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K1" s="1"/>
    </row>
    <row r="2" spans="1:23" ht="19.5" thickTop="1" x14ac:dyDescent="0.3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23" s="13" customFormat="1" ht="12.75" x14ac:dyDescent="0.2">
      <c r="A3" s="10"/>
      <c r="B3" s="11"/>
      <c r="C3" s="11"/>
      <c r="D3" s="45">
        <v>44529</v>
      </c>
      <c r="E3" s="11"/>
      <c r="F3" s="11"/>
      <c r="G3" s="11"/>
      <c r="H3" s="46" t="s">
        <v>25</v>
      </c>
      <c r="I3" s="11"/>
      <c r="J3" s="11"/>
      <c r="K3" s="12" t="s">
        <v>18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5" t="s">
        <v>7</v>
      </c>
      <c r="B6" s="42">
        <v>807</v>
      </c>
      <c r="C6" s="8"/>
      <c r="D6" s="43"/>
      <c r="E6" s="43"/>
      <c r="F6" s="44"/>
      <c r="G6" s="6"/>
      <c r="H6" s="6"/>
      <c r="I6" s="6"/>
      <c r="J6" s="6"/>
      <c r="K6" s="7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64" t="s">
        <v>15</v>
      </c>
      <c r="B8" s="65"/>
      <c r="C8" s="65"/>
      <c r="D8" s="65"/>
      <c r="E8" s="65"/>
      <c r="F8" s="65"/>
      <c r="G8" s="65"/>
      <c r="H8" s="65"/>
      <c r="I8" s="65"/>
      <c r="J8" s="65"/>
      <c r="K8" s="66"/>
      <c r="M8" s="64" t="s">
        <v>16</v>
      </c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23" ht="15.75" thickTop="1" x14ac:dyDescent="0.25">
      <c r="A9" s="3"/>
    </row>
    <row r="10" spans="1:23" ht="15.75" thickBot="1" x14ac:dyDescent="0.3"/>
    <row r="11" spans="1:23" s="33" customFormat="1" ht="45.75" thickBot="1" x14ac:dyDescent="0.3">
      <c r="A11" s="27" t="s">
        <v>1</v>
      </c>
      <c r="B11" s="28" t="s">
        <v>10</v>
      </c>
      <c r="C11" s="28" t="s">
        <v>2</v>
      </c>
      <c r="D11" s="28" t="s">
        <v>3</v>
      </c>
      <c r="E11" s="28" t="s">
        <v>4</v>
      </c>
      <c r="F11" s="41" t="s">
        <v>11</v>
      </c>
      <c r="G11" s="29" t="s">
        <v>17</v>
      </c>
      <c r="H11" s="30" t="s">
        <v>8</v>
      </c>
      <c r="I11" s="31" t="s">
        <v>9</v>
      </c>
      <c r="J11" s="31" t="s">
        <v>5</v>
      </c>
      <c r="K11" s="32" t="s">
        <v>6</v>
      </c>
      <c r="M11" s="27" t="s">
        <v>1</v>
      </c>
      <c r="N11" s="28" t="s">
        <v>10</v>
      </c>
      <c r="O11" s="28" t="s">
        <v>2</v>
      </c>
      <c r="P11" s="28" t="s">
        <v>3</v>
      </c>
      <c r="Q11" s="28" t="s">
        <v>4</v>
      </c>
      <c r="R11" s="41" t="s">
        <v>11</v>
      </c>
      <c r="S11" s="34" t="s">
        <v>0</v>
      </c>
      <c r="T11" s="30" t="s">
        <v>8</v>
      </c>
      <c r="U11" s="31" t="s">
        <v>9</v>
      </c>
      <c r="V11" s="31" t="s">
        <v>5</v>
      </c>
      <c r="W11" s="32" t="s">
        <v>6</v>
      </c>
    </row>
    <row r="12" spans="1:23" x14ac:dyDescent="0.25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  <c r="M12" s="56"/>
      <c r="N12" s="57"/>
      <c r="O12" s="21"/>
      <c r="P12" s="58"/>
      <c r="Q12" s="21"/>
      <c r="R12" s="21"/>
      <c r="S12" s="21"/>
      <c r="T12" s="21"/>
      <c r="U12" s="21"/>
      <c r="V12" s="21"/>
      <c r="W12" s="22"/>
    </row>
    <row r="13" spans="1:23" x14ac:dyDescent="0.25">
      <c r="A13" s="54" t="s">
        <v>21</v>
      </c>
      <c r="B13" s="18" t="s">
        <v>14</v>
      </c>
      <c r="C13" s="19" t="s">
        <v>19</v>
      </c>
      <c r="D13" s="55" t="s">
        <v>24</v>
      </c>
      <c r="E13" s="19" t="s">
        <v>20</v>
      </c>
      <c r="F13" s="36">
        <v>165.3</v>
      </c>
      <c r="G13" s="36">
        <v>181</v>
      </c>
      <c r="H13" s="38">
        <f>0.1*G13</f>
        <v>18.100000000000001</v>
      </c>
      <c r="I13" s="19">
        <v>4</v>
      </c>
      <c r="J13" s="36">
        <f>((F13-G13)/G13)*100</f>
        <v>-8.6740331491712652</v>
      </c>
      <c r="K13" s="52">
        <f>(F13-G13)/H13</f>
        <v>-0.86740331491712641</v>
      </c>
      <c r="L13" s="40"/>
      <c r="M13" s="54" t="s">
        <v>21</v>
      </c>
      <c r="N13" s="18" t="s">
        <v>14</v>
      </c>
      <c r="O13" s="19" t="s">
        <v>19</v>
      </c>
      <c r="P13" s="55" t="s">
        <v>24</v>
      </c>
      <c r="Q13" s="19" t="s">
        <v>20</v>
      </c>
      <c r="R13" s="36">
        <f>F13</f>
        <v>165.3</v>
      </c>
      <c r="S13" s="38">
        <v>175.7</v>
      </c>
      <c r="T13" s="48">
        <v>8.4</v>
      </c>
      <c r="U13" s="19">
        <v>1</v>
      </c>
      <c r="V13" s="36">
        <f>((R13-S13)/S13)*100</f>
        <v>-5.9191804211724399</v>
      </c>
      <c r="W13" s="50">
        <f>(R13-S13)/T13</f>
        <v>-1.2380952380952353</v>
      </c>
    </row>
    <row r="14" spans="1:23" x14ac:dyDescent="0.25">
      <c r="A14" s="54" t="s">
        <v>22</v>
      </c>
      <c r="B14" s="18" t="s">
        <v>14</v>
      </c>
      <c r="C14" s="19">
        <v>2</v>
      </c>
      <c r="D14" s="20" t="s">
        <v>24</v>
      </c>
      <c r="E14" s="19" t="s">
        <v>20</v>
      </c>
      <c r="F14" s="36">
        <v>299.89999999999998</v>
      </c>
      <c r="G14" s="36">
        <v>336</v>
      </c>
      <c r="H14" s="38">
        <f t="shared" ref="H14:H15" si="0">0.1*G14</f>
        <v>33.6</v>
      </c>
      <c r="I14" s="19">
        <v>4</v>
      </c>
      <c r="J14" s="36">
        <f t="shared" ref="J14:J15" si="1">((F14-G14)/G14)*100</f>
        <v>-10.744047619047626</v>
      </c>
      <c r="K14" s="52">
        <f t="shared" ref="K14:K15" si="2">(F14-G14)/H14</f>
        <v>-1.0744047619047625</v>
      </c>
      <c r="L14" s="40"/>
      <c r="M14" s="54" t="s">
        <v>22</v>
      </c>
      <c r="N14" s="18" t="s">
        <v>14</v>
      </c>
      <c r="O14" s="19">
        <v>2</v>
      </c>
      <c r="P14" s="20" t="s">
        <v>24</v>
      </c>
      <c r="Q14" s="19" t="s">
        <v>20</v>
      </c>
      <c r="R14" s="36">
        <f t="shared" ref="R14:R15" si="3">F14</f>
        <v>299.89999999999998</v>
      </c>
      <c r="S14" s="38">
        <v>323.3</v>
      </c>
      <c r="T14" s="48">
        <v>16.100000000000001</v>
      </c>
      <c r="U14" s="19">
        <v>1</v>
      </c>
      <c r="V14" s="36">
        <f t="shared" ref="V14:V15" si="4">((R14-S14)/S14)*100</f>
        <v>-7.2378595731518818</v>
      </c>
      <c r="W14" s="50">
        <f t="shared" ref="W14:W15" si="5">(R14-S14)/T14</f>
        <v>-1.4534161490683251</v>
      </c>
    </row>
    <row r="15" spans="1:23" ht="15.75" thickBot="1" x14ac:dyDescent="0.3">
      <c r="A15" s="59" t="s">
        <v>23</v>
      </c>
      <c r="B15" s="23" t="s">
        <v>14</v>
      </c>
      <c r="C15" s="23">
        <v>3</v>
      </c>
      <c r="D15" s="35" t="s">
        <v>24</v>
      </c>
      <c r="E15" s="23" t="s">
        <v>20</v>
      </c>
      <c r="F15" s="47">
        <v>57</v>
      </c>
      <c r="G15" s="47">
        <v>54.9</v>
      </c>
      <c r="H15" s="39">
        <f t="shared" si="0"/>
        <v>5.49</v>
      </c>
      <c r="I15" s="23">
        <v>4</v>
      </c>
      <c r="J15" s="37">
        <f t="shared" si="1"/>
        <v>3.8251366120218608</v>
      </c>
      <c r="K15" s="53">
        <f t="shared" si="2"/>
        <v>0.38251366120218605</v>
      </c>
      <c r="L15" s="40"/>
      <c r="M15" s="59" t="s">
        <v>23</v>
      </c>
      <c r="N15" s="23" t="s">
        <v>14</v>
      </c>
      <c r="O15" s="23">
        <v>3</v>
      </c>
      <c r="P15" s="35" t="s">
        <v>24</v>
      </c>
      <c r="Q15" s="23" t="s">
        <v>20</v>
      </c>
      <c r="R15" s="47">
        <f t="shared" si="3"/>
        <v>57</v>
      </c>
      <c r="S15" s="39">
        <v>52.71</v>
      </c>
      <c r="T15" s="49">
        <v>3.27</v>
      </c>
      <c r="U15" s="23">
        <v>1</v>
      </c>
      <c r="V15" s="37">
        <f t="shared" si="4"/>
        <v>8.1388730791121215</v>
      </c>
      <c r="W15" s="51">
        <f t="shared" si="5"/>
        <v>1.3119266055045868</v>
      </c>
    </row>
    <row r="36" spans="5:5" x14ac:dyDescent="0.25">
      <c r="E36" s="9" t="s">
        <v>13</v>
      </c>
    </row>
  </sheetData>
  <sheetProtection algorithmName="SHA-512" hashValue="2AM2CBac/os5dyPrnykJqxXbjYC95VmzCnBKfpkBZMqsBa4n0cF0bMgOukkEH8ZGbC4t5Gea/Tyjgd79nMe8oA==" saltValue="MPAkwOTraBBVxUdXZQL3+w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17" priority="7" stopIfTrue="1" operator="between">
      <formula>-2</formula>
      <formula>2</formula>
    </cfRule>
    <cfRule type="cellIs" dxfId="16" priority="8" stopIfTrue="1" operator="between">
      <formula>-3</formula>
      <formula>3</formula>
    </cfRule>
    <cfRule type="cellIs" dxfId="15" priority="9" operator="notBetween">
      <formula>-3</formula>
      <formula>3</formula>
    </cfRule>
  </conditionalFormatting>
  <conditionalFormatting sqref="W14:W15">
    <cfRule type="cellIs" dxfId="14" priority="1" stopIfTrue="1" operator="between">
      <formula>-2</formula>
      <formula>2</formula>
    </cfRule>
    <cfRule type="cellIs" dxfId="13" priority="2" stopIfTrue="1" operator="between">
      <formula>-3</formula>
      <formula>3</formula>
    </cfRule>
    <cfRule type="cellIs" dxfId="12" priority="3" operator="notBetween">
      <formula>-3</formula>
      <formula>3</formula>
    </cfRule>
  </conditionalFormatting>
  <conditionalFormatting sqref="W13:W15">
    <cfRule type="cellIs" dxfId="11" priority="4" stopIfTrue="1" operator="between">
      <formula>-2</formula>
      <formula>2</formula>
    </cfRule>
    <cfRule type="cellIs" dxfId="10" priority="5" stopIfTrue="1" operator="between">
      <formula>-3</formula>
      <formula>3</formula>
    </cfRule>
    <cfRule type="cellIs" dxfId="9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A5DC3-DA83-4BF8-987C-6AA3B333F874}">
  <sheetPr codeName="Sheet8">
    <pageSetUpPr fitToPage="1"/>
  </sheetPr>
  <dimension ref="A1:W36"/>
  <sheetViews>
    <sheetView topLeftCell="A3" zoomScaleNormal="100" zoomScalePageLayoutView="85" workbookViewId="0">
      <selection activeCell="A2" sqref="A2:K2"/>
    </sheetView>
  </sheetViews>
  <sheetFormatPr defaultColWidth="9.140625"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8" width="8" style="9" customWidth="1"/>
    <col min="9" max="9" width="9.5703125" style="9" customWidth="1"/>
    <col min="10" max="10" width="13.28515625" style="9" customWidth="1"/>
    <col min="11" max="11" width="9" style="9" customWidth="1"/>
    <col min="12" max="13" width="9.140625" style="9"/>
    <col min="14" max="15" width="9.42578125" style="9" bestFit="1" customWidth="1"/>
    <col min="16" max="16" width="10.28515625" style="9" bestFit="1" customWidth="1"/>
    <col min="17" max="17" width="9.140625" style="9"/>
    <col min="18" max="18" width="13" style="9" customWidth="1"/>
    <col min="19" max="20" width="9.140625" style="9"/>
    <col min="21" max="21" width="9.42578125" style="9" bestFit="1" customWidth="1"/>
    <col min="22" max="22" width="11.7109375" style="9" bestFit="1" customWidth="1"/>
    <col min="23" max="23" width="9.42578125" style="9" bestFit="1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K1" s="1"/>
    </row>
    <row r="2" spans="1:23" ht="19.5" thickTop="1" x14ac:dyDescent="0.3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23" s="13" customFormat="1" ht="12.75" x14ac:dyDescent="0.2">
      <c r="A3" s="10"/>
      <c r="B3" s="11"/>
      <c r="C3" s="11"/>
      <c r="D3" s="45">
        <v>44529</v>
      </c>
      <c r="E3" s="11"/>
      <c r="F3" s="11"/>
      <c r="G3" s="11"/>
      <c r="H3" s="46" t="s">
        <v>25</v>
      </c>
      <c r="I3" s="11"/>
      <c r="J3" s="11"/>
      <c r="K3" s="12" t="s">
        <v>18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5" t="s">
        <v>7</v>
      </c>
      <c r="B6" s="42">
        <v>904</v>
      </c>
      <c r="C6" s="8"/>
      <c r="D6" s="43"/>
      <c r="E6" s="43"/>
      <c r="F6" s="44"/>
      <c r="G6" s="6"/>
      <c r="H6" s="6"/>
      <c r="I6" s="6"/>
      <c r="J6" s="6"/>
      <c r="K6" s="7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64" t="s">
        <v>15</v>
      </c>
      <c r="B8" s="65"/>
      <c r="C8" s="65"/>
      <c r="D8" s="65"/>
      <c r="E8" s="65"/>
      <c r="F8" s="65"/>
      <c r="G8" s="65"/>
      <c r="H8" s="65"/>
      <c r="I8" s="65"/>
      <c r="J8" s="65"/>
      <c r="K8" s="66"/>
      <c r="M8" s="64" t="s">
        <v>16</v>
      </c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23" ht="15.75" thickTop="1" x14ac:dyDescent="0.25">
      <c r="A9" s="3"/>
    </row>
    <row r="10" spans="1:23" ht="15.75" thickBot="1" x14ac:dyDescent="0.3"/>
    <row r="11" spans="1:23" s="33" customFormat="1" ht="45.75" thickBot="1" x14ac:dyDescent="0.3">
      <c r="A11" s="27" t="s">
        <v>1</v>
      </c>
      <c r="B11" s="28" t="s">
        <v>10</v>
      </c>
      <c r="C11" s="28" t="s">
        <v>2</v>
      </c>
      <c r="D11" s="28" t="s">
        <v>3</v>
      </c>
      <c r="E11" s="28" t="s">
        <v>4</v>
      </c>
      <c r="F11" s="41" t="s">
        <v>11</v>
      </c>
      <c r="G11" s="29" t="s">
        <v>17</v>
      </c>
      <c r="H11" s="30" t="s">
        <v>8</v>
      </c>
      <c r="I11" s="31" t="s">
        <v>9</v>
      </c>
      <c r="J11" s="31" t="s">
        <v>5</v>
      </c>
      <c r="K11" s="32" t="s">
        <v>6</v>
      </c>
      <c r="M11" s="27" t="s">
        <v>1</v>
      </c>
      <c r="N11" s="28" t="s">
        <v>10</v>
      </c>
      <c r="O11" s="28" t="s">
        <v>2</v>
      </c>
      <c r="P11" s="28" t="s">
        <v>3</v>
      </c>
      <c r="Q11" s="28" t="s">
        <v>4</v>
      </c>
      <c r="R11" s="41" t="s">
        <v>11</v>
      </c>
      <c r="S11" s="34" t="s">
        <v>0</v>
      </c>
      <c r="T11" s="30" t="s">
        <v>8</v>
      </c>
      <c r="U11" s="31" t="s">
        <v>9</v>
      </c>
      <c r="V11" s="31" t="s">
        <v>5</v>
      </c>
      <c r="W11" s="32" t="s">
        <v>6</v>
      </c>
    </row>
    <row r="12" spans="1:23" x14ac:dyDescent="0.25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  <c r="M12" s="56"/>
      <c r="N12" s="57"/>
      <c r="O12" s="21"/>
      <c r="P12" s="58"/>
      <c r="Q12" s="21"/>
      <c r="R12" s="21"/>
      <c r="S12" s="21"/>
      <c r="T12" s="21"/>
      <c r="U12" s="21"/>
      <c r="V12" s="21"/>
      <c r="W12" s="22"/>
    </row>
    <row r="13" spans="1:23" x14ac:dyDescent="0.25">
      <c r="A13" s="54" t="s">
        <v>21</v>
      </c>
      <c r="B13" s="18" t="s">
        <v>14</v>
      </c>
      <c r="C13" s="19" t="s">
        <v>19</v>
      </c>
      <c r="D13" s="55" t="s">
        <v>24</v>
      </c>
      <c r="E13" s="19" t="s">
        <v>20</v>
      </c>
      <c r="F13" s="36">
        <v>177</v>
      </c>
      <c r="G13" s="36">
        <v>181</v>
      </c>
      <c r="H13" s="38">
        <f>0.1*G13</f>
        <v>18.100000000000001</v>
      </c>
      <c r="I13" s="19">
        <v>4</v>
      </c>
      <c r="J13" s="36">
        <f>((F13-G13)/G13)*100</f>
        <v>-2.2099447513812152</v>
      </c>
      <c r="K13" s="52">
        <f>(F13-G13)/H13</f>
        <v>-0.22099447513812154</v>
      </c>
      <c r="L13" s="40"/>
      <c r="M13" s="54" t="s">
        <v>21</v>
      </c>
      <c r="N13" s="18" t="s">
        <v>14</v>
      </c>
      <c r="O13" s="19" t="s">
        <v>19</v>
      </c>
      <c r="P13" s="55" t="s">
        <v>24</v>
      </c>
      <c r="Q13" s="19" t="s">
        <v>20</v>
      </c>
      <c r="R13" s="36">
        <f>F13</f>
        <v>177</v>
      </c>
      <c r="S13" s="38">
        <v>175.7</v>
      </c>
      <c r="T13" s="48">
        <v>8.4</v>
      </c>
      <c r="U13" s="19">
        <v>1</v>
      </c>
      <c r="V13" s="36">
        <f>((R13-S13)/S13)*100</f>
        <v>0.73989755264656321</v>
      </c>
      <c r="W13" s="50">
        <f>(R13-S13)/T13</f>
        <v>0.1547619047619061</v>
      </c>
    </row>
    <row r="14" spans="1:23" x14ac:dyDescent="0.25">
      <c r="A14" s="54" t="s">
        <v>22</v>
      </c>
      <c r="B14" s="18" t="s">
        <v>14</v>
      </c>
      <c r="C14" s="19">
        <v>2</v>
      </c>
      <c r="D14" s="20" t="s">
        <v>24</v>
      </c>
      <c r="E14" s="19" t="s">
        <v>20</v>
      </c>
      <c r="F14" s="36">
        <v>319</v>
      </c>
      <c r="G14" s="36">
        <v>336</v>
      </c>
      <c r="H14" s="38">
        <f t="shared" ref="H14:H15" si="0">0.1*G14</f>
        <v>33.6</v>
      </c>
      <c r="I14" s="19">
        <v>4</v>
      </c>
      <c r="J14" s="36">
        <f t="shared" ref="J14:J15" si="1">((F14-G14)/G14)*100</f>
        <v>-5.0595238095238093</v>
      </c>
      <c r="K14" s="52">
        <f t="shared" ref="K14:K15" si="2">(F14-G14)/H14</f>
        <v>-0.50595238095238093</v>
      </c>
      <c r="L14" s="40"/>
      <c r="M14" s="54" t="s">
        <v>22</v>
      </c>
      <c r="N14" s="18" t="s">
        <v>14</v>
      </c>
      <c r="O14" s="19">
        <v>2</v>
      </c>
      <c r="P14" s="20" t="s">
        <v>24</v>
      </c>
      <c r="Q14" s="19" t="s">
        <v>20</v>
      </c>
      <c r="R14" s="36">
        <f t="shared" ref="R14:R15" si="3">F14</f>
        <v>319</v>
      </c>
      <c r="S14" s="38">
        <v>323.3</v>
      </c>
      <c r="T14" s="48">
        <v>16.100000000000001</v>
      </c>
      <c r="U14" s="19">
        <v>1</v>
      </c>
      <c r="V14" s="36">
        <f t="shared" ref="V14:V15" si="4">((R14-S14)/S14)*100</f>
        <v>-1.3300340241262021</v>
      </c>
      <c r="W14" s="50">
        <f t="shared" ref="W14:W15" si="5">(R14-S14)/T14</f>
        <v>-0.26708074534161558</v>
      </c>
    </row>
    <row r="15" spans="1:23" ht="15.75" thickBot="1" x14ac:dyDescent="0.3">
      <c r="A15" s="59" t="s">
        <v>23</v>
      </c>
      <c r="B15" s="23" t="s">
        <v>14</v>
      </c>
      <c r="C15" s="23">
        <v>3</v>
      </c>
      <c r="D15" s="35" t="s">
        <v>24</v>
      </c>
      <c r="E15" s="23" t="s">
        <v>20</v>
      </c>
      <c r="F15" s="47">
        <v>48.5</v>
      </c>
      <c r="G15" s="47">
        <v>54.9</v>
      </c>
      <c r="H15" s="39">
        <f t="shared" si="0"/>
        <v>5.49</v>
      </c>
      <c r="I15" s="23">
        <v>4</v>
      </c>
      <c r="J15" s="37">
        <f t="shared" si="1"/>
        <v>-11.657559198542803</v>
      </c>
      <c r="K15" s="53">
        <f t="shared" si="2"/>
        <v>-1.1657559198542802</v>
      </c>
      <c r="L15" s="40"/>
      <c r="M15" s="59" t="s">
        <v>23</v>
      </c>
      <c r="N15" s="23" t="s">
        <v>14</v>
      </c>
      <c r="O15" s="23">
        <v>3</v>
      </c>
      <c r="P15" s="35" t="s">
        <v>24</v>
      </c>
      <c r="Q15" s="23" t="s">
        <v>20</v>
      </c>
      <c r="R15" s="47">
        <f t="shared" si="3"/>
        <v>48.5</v>
      </c>
      <c r="S15" s="39">
        <v>52.71</v>
      </c>
      <c r="T15" s="49">
        <v>3.27</v>
      </c>
      <c r="U15" s="23">
        <v>1</v>
      </c>
      <c r="V15" s="37">
        <f t="shared" si="4"/>
        <v>-7.9870992221589843</v>
      </c>
      <c r="W15" s="51">
        <f t="shared" si="5"/>
        <v>-1.287461773700306</v>
      </c>
    </row>
    <row r="36" spans="5:5" x14ac:dyDescent="0.25">
      <c r="E36" s="9" t="s">
        <v>13</v>
      </c>
    </row>
  </sheetData>
  <sheetProtection algorithmName="SHA-512" hashValue="Z5TUZI1q2wfSb4SJUWrnli01HtAop/Il75lJf5PNjANyYSWqEcWYBVICd/ph7RYrfAtAYfLj6mLl7jq2d1G4LA==" saltValue="KcyLRqqHFc1/mvR1HPjcsA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8" priority="7" stopIfTrue="1" operator="between">
      <formula>-2</formula>
      <formula>2</formula>
    </cfRule>
    <cfRule type="cellIs" dxfId="7" priority="8" stopIfTrue="1" operator="between">
      <formula>-3</formula>
      <formula>3</formula>
    </cfRule>
    <cfRule type="cellIs" dxfId="6" priority="9" operator="notBetween">
      <formula>-3</formula>
      <formula>3</formula>
    </cfRule>
  </conditionalFormatting>
  <conditionalFormatting sqref="W14:W15">
    <cfRule type="cellIs" dxfId="5" priority="1" stopIfTrue="1" operator="between">
      <formula>-2</formula>
      <formula>2</formula>
    </cfRule>
    <cfRule type="cellIs" dxfId="4" priority="2" stopIfTrue="1" operator="between">
      <formula>-3</formula>
      <formula>3</formula>
    </cfRule>
    <cfRule type="cellIs" dxfId="3" priority="3" operator="notBetween">
      <formula>-3</formula>
      <formula>3</formula>
    </cfRule>
  </conditionalFormatting>
  <conditionalFormatting sqref="W13:W15">
    <cfRule type="cellIs" dxfId="2" priority="4" stopIfTrue="1" operator="between">
      <formula>-2</formula>
      <formula>2</formula>
    </cfRule>
    <cfRule type="cellIs" dxfId="1" priority="5" stopIfTrue="1" operator="between">
      <formula>-3</formula>
      <formula>3</formula>
    </cfRule>
    <cfRule type="cellIs" dxfId="0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4B481-D887-4839-AC50-D3CD288AAA69}">
  <sheetPr codeName="Sheet11">
    <pageSetUpPr fitToPage="1"/>
  </sheetPr>
  <dimension ref="A1:W36"/>
  <sheetViews>
    <sheetView topLeftCell="A2" zoomScaleNormal="100" zoomScalePageLayoutView="85" workbookViewId="0">
      <selection activeCell="A2" sqref="A2:K2"/>
    </sheetView>
  </sheetViews>
  <sheetFormatPr defaultColWidth="9.140625"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8" width="8" style="9" customWidth="1"/>
    <col min="9" max="9" width="9.5703125" style="9" customWidth="1"/>
    <col min="10" max="10" width="13.28515625" style="9" customWidth="1"/>
    <col min="11" max="11" width="9" style="9" customWidth="1"/>
    <col min="12" max="13" width="9.140625" style="9"/>
    <col min="14" max="15" width="9.42578125" style="9" bestFit="1" customWidth="1"/>
    <col min="16" max="16" width="10.28515625" style="9" bestFit="1" customWidth="1"/>
    <col min="17" max="17" width="9.140625" style="9"/>
    <col min="18" max="18" width="13" style="9" customWidth="1"/>
    <col min="19" max="20" width="9.140625" style="9"/>
    <col min="21" max="21" width="9.42578125" style="9" bestFit="1" customWidth="1"/>
    <col min="22" max="22" width="11.7109375" style="9" bestFit="1" customWidth="1"/>
    <col min="23" max="23" width="9.42578125" style="9" bestFit="1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K1" s="1"/>
    </row>
    <row r="2" spans="1:23" ht="19.5" thickTop="1" x14ac:dyDescent="0.3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23" s="13" customFormat="1" ht="12.75" x14ac:dyDescent="0.2">
      <c r="A3" s="10"/>
      <c r="B3" s="11"/>
      <c r="C3" s="11"/>
      <c r="D3" s="45">
        <v>44529</v>
      </c>
      <c r="E3" s="11"/>
      <c r="F3" s="11"/>
      <c r="G3" s="11"/>
      <c r="H3" s="46" t="s">
        <v>25</v>
      </c>
      <c r="I3" s="11"/>
      <c r="J3" s="11"/>
      <c r="K3" s="12" t="s">
        <v>18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5" t="s">
        <v>7</v>
      </c>
      <c r="B6" s="42">
        <v>223</v>
      </c>
      <c r="C6" s="8"/>
      <c r="D6" s="43"/>
      <c r="E6" s="43"/>
      <c r="F6" s="44"/>
      <c r="G6" s="6"/>
      <c r="H6" s="6"/>
      <c r="I6" s="6"/>
      <c r="J6" s="6"/>
      <c r="K6" s="7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64" t="s">
        <v>15</v>
      </c>
      <c r="B8" s="65"/>
      <c r="C8" s="65"/>
      <c r="D8" s="65"/>
      <c r="E8" s="65"/>
      <c r="F8" s="65"/>
      <c r="G8" s="65"/>
      <c r="H8" s="65"/>
      <c r="I8" s="65"/>
      <c r="J8" s="65"/>
      <c r="K8" s="66"/>
      <c r="M8" s="64" t="s">
        <v>16</v>
      </c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23" ht="15.75" thickTop="1" x14ac:dyDescent="0.25">
      <c r="A9" s="3"/>
    </row>
    <row r="10" spans="1:23" ht="15.75" thickBot="1" x14ac:dyDescent="0.3"/>
    <row r="11" spans="1:23" s="33" customFormat="1" ht="45.75" thickBot="1" x14ac:dyDescent="0.3">
      <c r="A11" s="27" t="s">
        <v>1</v>
      </c>
      <c r="B11" s="28" t="s">
        <v>10</v>
      </c>
      <c r="C11" s="28" t="s">
        <v>2</v>
      </c>
      <c r="D11" s="28" t="s">
        <v>3</v>
      </c>
      <c r="E11" s="28" t="s">
        <v>4</v>
      </c>
      <c r="F11" s="41" t="s">
        <v>11</v>
      </c>
      <c r="G11" s="29" t="s">
        <v>17</v>
      </c>
      <c r="H11" s="30" t="s">
        <v>8</v>
      </c>
      <c r="I11" s="31" t="s">
        <v>9</v>
      </c>
      <c r="J11" s="31" t="s">
        <v>5</v>
      </c>
      <c r="K11" s="32" t="s">
        <v>6</v>
      </c>
      <c r="M11" s="27" t="s">
        <v>1</v>
      </c>
      <c r="N11" s="28" t="s">
        <v>10</v>
      </c>
      <c r="O11" s="28" t="s">
        <v>2</v>
      </c>
      <c r="P11" s="28" t="s">
        <v>3</v>
      </c>
      <c r="Q11" s="28" t="s">
        <v>4</v>
      </c>
      <c r="R11" s="41" t="s">
        <v>11</v>
      </c>
      <c r="S11" s="34" t="s">
        <v>0</v>
      </c>
      <c r="T11" s="30" t="s">
        <v>8</v>
      </c>
      <c r="U11" s="31" t="s">
        <v>9</v>
      </c>
      <c r="V11" s="31" t="s">
        <v>5</v>
      </c>
      <c r="W11" s="32" t="s">
        <v>6</v>
      </c>
    </row>
    <row r="12" spans="1:23" x14ac:dyDescent="0.25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  <c r="M12" s="56"/>
      <c r="N12" s="57"/>
      <c r="O12" s="21"/>
      <c r="P12" s="58"/>
      <c r="Q12" s="21"/>
      <c r="R12" s="21"/>
      <c r="S12" s="21"/>
      <c r="T12" s="21"/>
      <c r="U12" s="21"/>
      <c r="V12" s="21"/>
      <c r="W12" s="22"/>
    </row>
    <row r="13" spans="1:23" x14ac:dyDescent="0.25">
      <c r="A13" s="54" t="s">
        <v>21</v>
      </c>
      <c r="B13" s="18" t="s">
        <v>14</v>
      </c>
      <c r="C13" s="19" t="s">
        <v>19</v>
      </c>
      <c r="D13" s="55" t="s">
        <v>24</v>
      </c>
      <c r="E13" s="19" t="s">
        <v>20</v>
      </c>
      <c r="F13" s="36">
        <v>179</v>
      </c>
      <c r="G13" s="36">
        <v>181</v>
      </c>
      <c r="H13" s="38">
        <f>0.1*G13</f>
        <v>18.100000000000001</v>
      </c>
      <c r="I13" s="19">
        <v>4</v>
      </c>
      <c r="J13" s="36">
        <f>((F13-G13)/G13)*100</f>
        <v>-1.1049723756906076</v>
      </c>
      <c r="K13" s="52">
        <f>(F13-G13)/H13</f>
        <v>-0.11049723756906077</v>
      </c>
      <c r="L13" s="40"/>
      <c r="M13" s="54" t="s">
        <v>21</v>
      </c>
      <c r="N13" s="18" t="s">
        <v>14</v>
      </c>
      <c r="O13" s="19" t="s">
        <v>19</v>
      </c>
      <c r="P13" s="55" t="s">
        <v>24</v>
      </c>
      <c r="Q13" s="19" t="s">
        <v>20</v>
      </c>
      <c r="R13" s="36">
        <f>F13</f>
        <v>179</v>
      </c>
      <c r="S13" s="38">
        <v>175.7</v>
      </c>
      <c r="T13" s="48">
        <v>8.4</v>
      </c>
      <c r="U13" s="19">
        <v>1</v>
      </c>
      <c r="V13" s="36">
        <f>((R13-S13)/S13)*100</f>
        <v>1.8782014797951119</v>
      </c>
      <c r="W13" s="50">
        <f>(R13-S13)/T13</f>
        <v>0.39285714285714418</v>
      </c>
    </row>
    <row r="14" spans="1:23" x14ac:dyDescent="0.25">
      <c r="A14" s="54" t="s">
        <v>22</v>
      </c>
      <c r="B14" s="18" t="s">
        <v>14</v>
      </c>
      <c r="C14" s="19">
        <v>2</v>
      </c>
      <c r="D14" s="20" t="s">
        <v>24</v>
      </c>
      <c r="E14" s="19" t="s">
        <v>20</v>
      </c>
      <c r="F14" s="36">
        <v>328</v>
      </c>
      <c r="G14" s="36">
        <v>336</v>
      </c>
      <c r="H14" s="38">
        <f t="shared" ref="H14:H15" si="0">0.1*G14</f>
        <v>33.6</v>
      </c>
      <c r="I14" s="19">
        <v>4</v>
      </c>
      <c r="J14" s="36">
        <f t="shared" ref="J14:J15" si="1">((F14-G14)/G14)*100</f>
        <v>-2.3809523809523809</v>
      </c>
      <c r="K14" s="52">
        <f t="shared" ref="K14:K15" si="2">(F14-G14)/H14</f>
        <v>-0.23809523809523808</v>
      </c>
      <c r="L14" s="40"/>
      <c r="M14" s="54" t="s">
        <v>22</v>
      </c>
      <c r="N14" s="18" t="s">
        <v>14</v>
      </c>
      <c r="O14" s="19">
        <v>2</v>
      </c>
      <c r="P14" s="20" t="s">
        <v>24</v>
      </c>
      <c r="Q14" s="19" t="s">
        <v>20</v>
      </c>
      <c r="R14" s="36">
        <f t="shared" ref="R14:R15" si="3">F14</f>
        <v>328</v>
      </c>
      <c r="S14" s="38">
        <v>323.3</v>
      </c>
      <c r="T14" s="48">
        <v>16.100000000000001</v>
      </c>
      <c r="U14" s="19">
        <v>1</v>
      </c>
      <c r="V14" s="36">
        <f t="shared" ref="V14:V15" si="4">((R14-S14)/S14)*100</f>
        <v>1.4537581193937483</v>
      </c>
      <c r="W14" s="50">
        <f t="shared" ref="W14:W15" si="5">(R14-S14)/T14</f>
        <v>0.29192546583850859</v>
      </c>
    </row>
    <row r="15" spans="1:23" ht="15.75" thickBot="1" x14ac:dyDescent="0.3">
      <c r="A15" s="59" t="s">
        <v>23</v>
      </c>
      <c r="B15" s="23" t="s">
        <v>14</v>
      </c>
      <c r="C15" s="23">
        <v>3</v>
      </c>
      <c r="D15" s="35" t="s">
        <v>24</v>
      </c>
      <c r="E15" s="23" t="s">
        <v>20</v>
      </c>
      <c r="F15" s="47">
        <v>53.6</v>
      </c>
      <c r="G15" s="47">
        <v>54.9</v>
      </c>
      <c r="H15" s="39">
        <f t="shared" si="0"/>
        <v>5.49</v>
      </c>
      <c r="I15" s="23">
        <v>4</v>
      </c>
      <c r="J15" s="37">
        <f t="shared" si="1"/>
        <v>-2.3679417122040021</v>
      </c>
      <c r="K15" s="53">
        <f t="shared" si="2"/>
        <v>-0.2367941712204002</v>
      </c>
      <c r="L15" s="40"/>
      <c r="M15" s="59" t="s">
        <v>23</v>
      </c>
      <c r="N15" s="23" t="s">
        <v>14</v>
      </c>
      <c r="O15" s="23">
        <v>3</v>
      </c>
      <c r="P15" s="35" t="s">
        <v>24</v>
      </c>
      <c r="Q15" s="23" t="s">
        <v>20</v>
      </c>
      <c r="R15" s="47">
        <f t="shared" si="3"/>
        <v>53.6</v>
      </c>
      <c r="S15" s="39">
        <v>52.71</v>
      </c>
      <c r="T15" s="49">
        <v>3.27</v>
      </c>
      <c r="U15" s="23">
        <v>1</v>
      </c>
      <c r="V15" s="37">
        <f t="shared" si="4"/>
        <v>1.6884841586036814</v>
      </c>
      <c r="W15" s="51">
        <f t="shared" si="5"/>
        <v>0.27217125382263013</v>
      </c>
    </row>
    <row r="36" spans="5:5" x14ac:dyDescent="0.25">
      <c r="E36" s="9" t="s">
        <v>13</v>
      </c>
    </row>
  </sheetData>
  <sheetProtection algorithmName="SHA-512" hashValue="lu81cxGoJws4kwf5HNeEPtdDYwGZd/NqkQAFAPAf/SpBSPmKpw2Ccor7iLKYyeYF5IWcM3YekaUt7p1/jHsyiQ==" saltValue="HQp/IK/hreoh3yeH2uAKvg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134" priority="7" stopIfTrue="1" operator="between">
      <formula>-2</formula>
      <formula>2</formula>
    </cfRule>
    <cfRule type="cellIs" dxfId="133" priority="8" stopIfTrue="1" operator="between">
      <formula>-3</formula>
      <formula>3</formula>
    </cfRule>
    <cfRule type="cellIs" dxfId="132" priority="9" operator="notBetween">
      <formula>-3</formula>
      <formula>3</formula>
    </cfRule>
  </conditionalFormatting>
  <conditionalFormatting sqref="W14:W15">
    <cfRule type="cellIs" dxfId="131" priority="1" stopIfTrue="1" operator="between">
      <formula>-2</formula>
      <formula>2</formula>
    </cfRule>
    <cfRule type="cellIs" dxfId="130" priority="2" stopIfTrue="1" operator="between">
      <formula>-3</formula>
      <formula>3</formula>
    </cfRule>
    <cfRule type="cellIs" dxfId="129" priority="3" operator="notBetween">
      <formula>-3</formula>
      <formula>3</formula>
    </cfRule>
  </conditionalFormatting>
  <conditionalFormatting sqref="W13:W15">
    <cfRule type="cellIs" dxfId="128" priority="4" stopIfTrue="1" operator="between">
      <formula>-2</formula>
      <formula>2</formula>
    </cfRule>
    <cfRule type="cellIs" dxfId="127" priority="5" stopIfTrue="1" operator="between">
      <formula>-3</formula>
      <formula>3</formula>
    </cfRule>
    <cfRule type="cellIs" dxfId="126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EE8A7-61BE-4468-96B7-02968C74EB01}">
  <sheetPr codeName="Sheet7">
    <pageSetUpPr fitToPage="1"/>
  </sheetPr>
  <dimension ref="A1:W36"/>
  <sheetViews>
    <sheetView topLeftCell="A2" zoomScaleNormal="100" zoomScalePageLayoutView="85" workbookViewId="0">
      <selection activeCell="A2" sqref="A2:K2"/>
    </sheetView>
  </sheetViews>
  <sheetFormatPr defaultColWidth="9.140625"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8" width="8" style="9" customWidth="1"/>
    <col min="9" max="9" width="9.5703125" style="9" customWidth="1"/>
    <col min="10" max="10" width="13.28515625" style="9" customWidth="1"/>
    <col min="11" max="11" width="9" style="9" customWidth="1"/>
    <col min="12" max="13" width="9.140625" style="9"/>
    <col min="14" max="15" width="9.42578125" style="9" bestFit="1" customWidth="1"/>
    <col min="16" max="16" width="10.28515625" style="9" bestFit="1" customWidth="1"/>
    <col min="17" max="17" width="9.140625" style="9"/>
    <col min="18" max="18" width="13" style="9" customWidth="1"/>
    <col min="19" max="20" width="9.140625" style="9"/>
    <col min="21" max="21" width="9.42578125" style="9" bestFit="1" customWidth="1"/>
    <col min="22" max="22" width="11.7109375" style="9" bestFit="1" customWidth="1"/>
    <col min="23" max="23" width="9.42578125" style="9" bestFit="1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K1" s="1"/>
    </row>
    <row r="2" spans="1:23" ht="19.5" thickTop="1" x14ac:dyDescent="0.3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23" s="13" customFormat="1" ht="12.75" x14ac:dyDescent="0.2">
      <c r="A3" s="10"/>
      <c r="B3" s="11"/>
      <c r="C3" s="11"/>
      <c r="D3" s="45">
        <v>44529</v>
      </c>
      <c r="E3" s="11"/>
      <c r="F3" s="11"/>
      <c r="G3" s="11"/>
      <c r="H3" s="46" t="s">
        <v>25</v>
      </c>
      <c r="I3" s="11"/>
      <c r="J3" s="11"/>
      <c r="K3" s="12" t="s">
        <v>18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5" t="s">
        <v>7</v>
      </c>
      <c r="B6" s="42">
        <v>225</v>
      </c>
      <c r="C6" s="8"/>
      <c r="D6" s="43"/>
      <c r="E6" s="43"/>
      <c r="F6" s="44"/>
      <c r="G6" s="6"/>
      <c r="H6" s="6"/>
      <c r="I6" s="6"/>
      <c r="J6" s="6"/>
      <c r="K6" s="7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64" t="s">
        <v>15</v>
      </c>
      <c r="B8" s="65"/>
      <c r="C8" s="65"/>
      <c r="D8" s="65"/>
      <c r="E8" s="65"/>
      <c r="F8" s="65"/>
      <c r="G8" s="65"/>
      <c r="H8" s="65"/>
      <c r="I8" s="65"/>
      <c r="J8" s="65"/>
      <c r="K8" s="66"/>
      <c r="M8" s="64" t="s">
        <v>16</v>
      </c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23" ht="15.75" thickTop="1" x14ac:dyDescent="0.25">
      <c r="A9" s="3"/>
    </row>
    <row r="10" spans="1:23" ht="15.75" thickBot="1" x14ac:dyDescent="0.3"/>
    <row r="11" spans="1:23" s="33" customFormat="1" ht="45.75" thickBot="1" x14ac:dyDescent="0.3">
      <c r="A11" s="27" t="s">
        <v>1</v>
      </c>
      <c r="B11" s="28" t="s">
        <v>10</v>
      </c>
      <c r="C11" s="28" t="s">
        <v>2</v>
      </c>
      <c r="D11" s="28" t="s">
        <v>3</v>
      </c>
      <c r="E11" s="28" t="s">
        <v>4</v>
      </c>
      <c r="F11" s="41" t="s">
        <v>11</v>
      </c>
      <c r="G11" s="29" t="s">
        <v>17</v>
      </c>
      <c r="H11" s="30" t="s">
        <v>8</v>
      </c>
      <c r="I11" s="31" t="s">
        <v>9</v>
      </c>
      <c r="J11" s="31" t="s">
        <v>5</v>
      </c>
      <c r="K11" s="32" t="s">
        <v>6</v>
      </c>
      <c r="M11" s="27" t="s">
        <v>1</v>
      </c>
      <c r="N11" s="28" t="s">
        <v>10</v>
      </c>
      <c r="O11" s="28" t="s">
        <v>2</v>
      </c>
      <c r="P11" s="28" t="s">
        <v>3</v>
      </c>
      <c r="Q11" s="28" t="s">
        <v>4</v>
      </c>
      <c r="R11" s="41" t="s">
        <v>11</v>
      </c>
      <c r="S11" s="34" t="s">
        <v>0</v>
      </c>
      <c r="T11" s="30" t="s">
        <v>8</v>
      </c>
      <c r="U11" s="31" t="s">
        <v>9</v>
      </c>
      <c r="V11" s="31" t="s">
        <v>5</v>
      </c>
      <c r="W11" s="32" t="s">
        <v>6</v>
      </c>
    </row>
    <row r="12" spans="1:23" x14ac:dyDescent="0.25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  <c r="M12" s="56"/>
      <c r="N12" s="57"/>
      <c r="O12" s="21"/>
      <c r="P12" s="58"/>
      <c r="Q12" s="21"/>
      <c r="R12" s="21"/>
      <c r="S12" s="21"/>
      <c r="T12" s="21"/>
      <c r="U12" s="21"/>
      <c r="V12" s="21"/>
      <c r="W12" s="22"/>
    </row>
    <row r="13" spans="1:23" x14ac:dyDescent="0.25">
      <c r="A13" s="54" t="s">
        <v>21</v>
      </c>
      <c r="B13" s="18" t="s">
        <v>14</v>
      </c>
      <c r="C13" s="19" t="s">
        <v>19</v>
      </c>
      <c r="D13" s="55" t="s">
        <v>24</v>
      </c>
      <c r="E13" s="19" t="s">
        <v>20</v>
      </c>
      <c r="F13" s="36">
        <v>176.6</v>
      </c>
      <c r="G13" s="36">
        <v>181</v>
      </c>
      <c r="H13" s="38">
        <f>0.1*G13</f>
        <v>18.100000000000001</v>
      </c>
      <c r="I13" s="19">
        <v>4</v>
      </c>
      <c r="J13" s="36">
        <f>((F13-G13)/G13)*100</f>
        <v>-2.4309392265193401</v>
      </c>
      <c r="K13" s="52">
        <f>(F13-G13)/H13</f>
        <v>-0.243093922651934</v>
      </c>
      <c r="L13" s="40"/>
      <c r="M13" s="54" t="s">
        <v>21</v>
      </c>
      <c r="N13" s="18" t="s">
        <v>14</v>
      </c>
      <c r="O13" s="19" t="s">
        <v>19</v>
      </c>
      <c r="P13" s="55" t="s">
        <v>24</v>
      </c>
      <c r="Q13" s="19" t="s">
        <v>20</v>
      </c>
      <c r="R13" s="36">
        <f>F13</f>
        <v>176.6</v>
      </c>
      <c r="S13" s="38">
        <v>175.7</v>
      </c>
      <c r="T13" s="48">
        <v>8.4</v>
      </c>
      <c r="U13" s="19">
        <v>1</v>
      </c>
      <c r="V13" s="36">
        <f>((R13-S13)/S13)*100</f>
        <v>0.51223676721685019</v>
      </c>
      <c r="W13" s="50">
        <f>(R13-S13)/T13</f>
        <v>0.10714285714285782</v>
      </c>
    </row>
    <row r="14" spans="1:23" x14ac:dyDescent="0.25">
      <c r="A14" s="54" t="s">
        <v>22</v>
      </c>
      <c r="B14" s="18" t="s">
        <v>14</v>
      </c>
      <c r="C14" s="19">
        <v>2</v>
      </c>
      <c r="D14" s="20" t="s">
        <v>24</v>
      </c>
      <c r="E14" s="19" t="s">
        <v>20</v>
      </c>
      <c r="F14" s="36">
        <v>334.4</v>
      </c>
      <c r="G14" s="36">
        <v>336</v>
      </c>
      <c r="H14" s="38">
        <f t="shared" ref="H14:H15" si="0">0.1*G14</f>
        <v>33.6</v>
      </c>
      <c r="I14" s="19">
        <v>4</v>
      </c>
      <c r="J14" s="36">
        <f t="shared" ref="J14:J15" si="1">((F14-G14)/G14)*100</f>
        <v>-0.47619047619048299</v>
      </c>
      <c r="K14" s="52">
        <f t="shared" ref="K14:K15" si="2">(F14-G14)/H14</f>
        <v>-4.7619047619048296E-2</v>
      </c>
      <c r="L14" s="40"/>
      <c r="M14" s="54" t="s">
        <v>22</v>
      </c>
      <c r="N14" s="18" t="s">
        <v>14</v>
      </c>
      <c r="O14" s="19">
        <v>2</v>
      </c>
      <c r="P14" s="20" t="s">
        <v>24</v>
      </c>
      <c r="Q14" s="19" t="s">
        <v>20</v>
      </c>
      <c r="R14" s="36">
        <f t="shared" ref="R14:R15" si="3">F14</f>
        <v>334.4</v>
      </c>
      <c r="S14" s="38">
        <v>323.3</v>
      </c>
      <c r="T14" s="48">
        <v>16.100000000000001</v>
      </c>
      <c r="U14" s="19">
        <v>1</v>
      </c>
      <c r="V14" s="36">
        <f t="shared" ref="V14:V15" si="4">((R14-S14)/S14)*100</f>
        <v>3.4333436436745948</v>
      </c>
      <c r="W14" s="50">
        <f t="shared" ref="W14:W15" si="5">(R14-S14)/T14</f>
        <v>0.68944099378881774</v>
      </c>
    </row>
    <row r="15" spans="1:23" ht="15.75" thickBot="1" x14ac:dyDescent="0.3">
      <c r="A15" s="59" t="s">
        <v>23</v>
      </c>
      <c r="B15" s="23" t="s">
        <v>14</v>
      </c>
      <c r="C15" s="23">
        <v>3</v>
      </c>
      <c r="D15" s="35" t="s">
        <v>24</v>
      </c>
      <c r="E15" s="23" t="s">
        <v>20</v>
      </c>
      <c r="F15" s="47">
        <v>48.8</v>
      </c>
      <c r="G15" s="47">
        <v>54.9</v>
      </c>
      <c r="H15" s="39">
        <f t="shared" si="0"/>
        <v>5.49</v>
      </c>
      <c r="I15" s="23">
        <v>4</v>
      </c>
      <c r="J15" s="37">
        <f t="shared" si="1"/>
        <v>-11.111111111111114</v>
      </c>
      <c r="K15" s="53">
        <f t="shared" si="2"/>
        <v>-1.1111111111111114</v>
      </c>
      <c r="L15" s="40"/>
      <c r="M15" s="59" t="s">
        <v>23</v>
      </c>
      <c r="N15" s="23" t="s">
        <v>14</v>
      </c>
      <c r="O15" s="23">
        <v>3</v>
      </c>
      <c r="P15" s="35" t="s">
        <v>24</v>
      </c>
      <c r="Q15" s="23" t="s">
        <v>20</v>
      </c>
      <c r="R15" s="47">
        <f t="shared" si="3"/>
        <v>48.8</v>
      </c>
      <c r="S15" s="39">
        <v>52.71</v>
      </c>
      <c r="T15" s="49">
        <v>3.27</v>
      </c>
      <c r="U15" s="23">
        <v>1</v>
      </c>
      <c r="V15" s="37">
        <f t="shared" si="4"/>
        <v>-7.4179472585847162</v>
      </c>
      <c r="W15" s="51">
        <f t="shared" si="5"/>
        <v>-1.195718654434252</v>
      </c>
    </row>
    <row r="36" spans="5:5" x14ac:dyDescent="0.25">
      <c r="E36" s="9" t="s">
        <v>13</v>
      </c>
    </row>
  </sheetData>
  <sheetProtection algorithmName="SHA-512" hashValue="nSPzOpiY02etFnjbhPGQ7kJW6P06bwCMNZz1pgE03u39nxLTRxdsCzQSQFDVtUV5BZFUbR5MizJ5gJxzvO3Y4Q==" saltValue="E5llCI7ZV/MEXc49gQv/Ig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125" priority="7" stopIfTrue="1" operator="between">
      <formula>-2</formula>
      <formula>2</formula>
    </cfRule>
    <cfRule type="cellIs" dxfId="124" priority="8" stopIfTrue="1" operator="between">
      <formula>-3</formula>
      <formula>3</formula>
    </cfRule>
    <cfRule type="cellIs" dxfId="123" priority="9" operator="notBetween">
      <formula>-3</formula>
      <formula>3</formula>
    </cfRule>
  </conditionalFormatting>
  <conditionalFormatting sqref="W14:W15">
    <cfRule type="cellIs" dxfId="122" priority="1" stopIfTrue="1" operator="between">
      <formula>-2</formula>
      <formula>2</formula>
    </cfRule>
    <cfRule type="cellIs" dxfId="121" priority="2" stopIfTrue="1" operator="between">
      <formula>-3</formula>
      <formula>3</formula>
    </cfRule>
    <cfRule type="cellIs" dxfId="120" priority="3" operator="notBetween">
      <formula>-3</formula>
      <formula>3</formula>
    </cfRule>
  </conditionalFormatting>
  <conditionalFormatting sqref="W13:W15">
    <cfRule type="cellIs" dxfId="119" priority="4" stopIfTrue="1" operator="between">
      <formula>-2</formula>
      <formula>2</formula>
    </cfRule>
    <cfRule type="cellIs" dxfId="118" priority="5" stopIfTrue="1" operator="between">
      <formula>-3</formula>
      <formula>3</formula>
    </cfRule>
    <cfRule type="cellIs" dxfId="117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64C7A-6C58-4380-815C-65BFCFB8EFCC}">
  <sheetPr codeName="Sheet5">
    <pageSetUpPr fitToPage="1"/>
  </sheetPr>
  <dimension ref="A1:W36"/>
  <sheetViews>
    <sheetView topLeftCell="A2" zoomScaleNormal="100" zoomScalePageLayoutView="85" workbookViewId="0">
      <selection activeCell="A2" sqref="A2:K2"/>
    </sheetView>
  </sheetViews>
  <sheetFormatPr defaultColWidth="9.140625"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8" width="8" style="9" customWidth="1"/>
    <col min="9" max="9" width="9.5703125" style="9" customWidth="1"/>
    <col min="10" max="10" width="13.28515625" style="9" customWidth="1"/>
    <col min="11" max="11" width="9" style="9" customWidth="1"/>
    <col min="12" max="13" width="9.140625" style="9"/>
    <col min="14" max="15" width="9.42578125" style="9" bestFit="1" customWidth="1"/>
    <col min="16" max="16" width="10.28515625" style="9" bestFit="1" customWidth="1"/>
    <col min="17" max="17" width="9.140625" style="9"/>
    <col min="18" max="18" width="13" style="9" customWidth="1"/>
    <col min="19" max="20" width="9.140625" style="9"/>
    <col min="21" max="21" width="9.42578125" style="9" bestFit="1" customWidth="1"/>
    <col min="22" max="22" width="11.7109375" style="9" bestFit="1" customWidth="1"/>
    <col min="23" max="23" width="9.42578125" style="9" bestFit="1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K1" s="1"/>
    </row>
    <row r="2" spans="1:23" ht="19.5" thickTop="1" x14ac:dyDescent="0.3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23" s="13" customFormat="1" ht="12.75" x14ac:dyDescent="0.2">
      <c r="A3" s="10"/>
      <c r="B3" s="11"/>
      <c r="C3" s="11"/>
      <c r="D3" s="45">
        <v>44529</v>
      </c>
      <c r="E3" s="11"/>
      <c r="F3" s="11"/>
      <c r="G3" s="11"/>
      <c r="H3" s="46" t="s">
        <v>25</v>
      </c>
      <c r="I3" s="11"/>
      <c r="J3" s="11"/>
      <c r="K3" s="12" t="s">
        <v>18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5" t="s">
        <v>7</v>
      </c>
      <c r="B6" s="42">
        <v>295</v>
      </c>
      <c r="C6" s="8"/>
      <c r="D6" s="43"/>
      <c r="E6" s="43"/>
      <c r="F6" s="44"/>
      <c r="G6" s="6"/>
      <c r="H6" s="6"/>
      <c r="I6" s="6"/>
      <c r="J6" s="6"/>
      <c r="K6" s="7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64" t="s">
        <v>15</v>
      </c>
      <c r="B8" s="65"/>
      <c r="C8" s="65"/>
      <c r="D8" s="65"/>
      <c r="E8" s="65"/>
      <c r="F8" s="65"/>
      <c r="G8" s="65"/>
      <c r="H8" s="65"/>
      <c r="I8" s="65"/>
      <c r="J8" s="65"/>
      <c r="K8" s="66"/>
      <c r="M8" s="64" t="s">
        <v>16</v>
      </c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23" ht="15.75" thickTop="1" x14ac:dyDescent="0.25">
      <c r="A9" s="3"/>
    </row>
    <row r="10" spans="1:23" ht="15.75" thickBot="1" x14ac:dyDescent="0.3"/>
    <row r="11" spans="1:23" s="33" customFormat="1" ht="45.75" thickBot="1" x14ac:dyDescent="0.3">
      <c r="A11" s="27" t="s">
        <v>1</v>
      </c>
      <c r="B11" s="28" t="s">
        <v>10</v>
      </c>
      <c r="C11" s="28" t="s">
        <v>2</v>
      </c>
      <c r="D11" s="28" t="s">
        <v>3</v>
      </c>
      <c r="E11" s="28" t="s">
        <v>4</v>
      </c>
      <c r="F11" s="41" t="s">
        <v>11</v>
      </c>
      <c r="G11" s="29" t="s">
        <v>17</v>
      </c>
      <c r="H11" s="30" t="s">
        <v>8</v>
      </c>
      <c r="I11" s="31" t="s">
        <v>9</v>
      </c>
      <c r="J11" s="31" t="s">
        <v>5</v>
      </c>
      <c r="K11" s="32" t="s">
        <v>6</v>
      </c>
      <c r="M11" s="27" t="s">
        <v>1</v>
      </c>
      <c r="N11" s="28" t="s">
        <v>10</v>
      </c>
      <c r="O11" s="28" t="s">
        <v>2</v>
      </c>
      <c r="P11" s="28" t="s">
        <v>3</v>
      </c>
      <c r="Q11" s="28" t="s">
        <v>4</v>
      </c>
      <c r="R11" s="41" t="s">
        <v>11</v>
      </c>
      <c r="S11" s="34" t="s">
        <v>0</v>
      </c>
      <c r="T11" s="30" t="s">
        <v>8</v>
      </c>
      <c r="U11" s="31" t="s">
        <v>9</v>
      </c>
      <c r="V11" s="31" t="s">
        <v>5</v>
      </c>
      <c r="W11" s="32" t="s">
        <v>6</v>
      </c>
    </row>
    <row r="12" spans="1:23" x14ac:dyDescent="0.25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  <c r="M12" s="56"/>
      <c r="N12" s="57"/>
      <c r="O12" s="21"/>
      <c r="P12" s="58"/>
      <c r="Q12" s="21"/>
      <c r="R12" s="21"/>
      <c r="S12" s="21"/>
      <c r="T12" s="21"/>
      <c r="U12" s="21"/>
      <c r="V12" s="21"/>
      <c r="W12" s="22"/>
    </row>
    <row r="13" spans="1:23" x14ac:dyDescent="0.25">
      <c r="A13" s="54" t="s">
        <v>21</v>
      </c>
      <c r="B13" s="18" t="s">
        <v>14</v>
      </c>
      <c r="C13" s="19" t="s">
        <v>19</v>
      </c>
      <c r="D13" s="55" t="s">
        <v>24</v>
      </c>
      <c r="E13" s="19" t="s">
        <v>20</v>
      </c>
      <c r="F13" s="36">
        <v>168</v>
      </c>
      <c r="G13" s="36">
        <v>181</v>
      </c>
      <c r="H13" s="38">
        <f>0.1*G13</f>
        <v>18.100000000000001</v>
      </c>
      <c r="I13" s="19">
        <v>4</v>
      </c>
      <c r="J13" s="36">
        <f>((F13-G13)/G13)*100</f>
        <v>-7.1823204419889501</v>
      </c>
      <c r="K13" s="52">
        <f>(F13-G13)/H13</f>
        <v>-0.71823204419889497</v>
      </c>
      <c r="L13" s="40"/>
      <c r="M13" s="54" t="s">
        <v>21</v>
      </c>
      <c r="N13" s="18" t="s">
        <v>14</v>
      </c>
      <c r="O13" s="19" t="s">
        <v>19</v>
      </c>
      <c r="P13" s="55" t="s">
        <v>24</v>
      </c>
      <c r="Q13" s="19" t="s">
        <v>20</v>
      </c>
      <c r="R13" s="36">
        <f>F13</f>
        <v>168</v>
      </c>
      <c r="S13" s="38">
        <v>175.7</v>
      </c>
      <c r="T13" s="48">
        <v>8.4</v>
      </c>
      <c r="U13" s="19">
        <v>1</v>
      </c>
      <c r="V13" s="36">
        <f>((R13-S13)/S13)*100</f>
        <v>-4.3824701195219067</v>
      </c>
      <c r="W13" s="50">
        <f>(R13-S13)/T13</f>
        <v>-0.9166666666666653</v>
      </c>
    </row>
    <row r="14" spans="1:23" x14ac:dyDescent="0.25">
      <c r="A14" s="54" t="s">
        <v>22</v>
      </c>
      <c r="B14" s="18" t="s">
        <v>14</v>
      </c>
      <c r="C14" s="19">
        <v>2</v>
      </c>
      <c r="D14" s="20" t="s">
        <v>24</v>
      </c>
      <c r="E14" s="19" t="s">
        <v>20</v>
      </c>
      <c r="F14" s="36">
        <v>319</v>
      </c>
      <c r="G14" s="36">
        <v>336</v>
      </c>
      <c r="H14" s="38">
        <f t="shared" ref="H14:H15" si="0">0.1*G14</f>
        <v>33.6</v>
      </c>
      <c r="I14" s="19">
        <v>4</v>
      </c>
      <c r="J14" s="36">
        <f t="shared" ref="J14:J15" si="1">((F14-G14)/G14)*100</f>
        <v>-5.0595238095238093</v>
      </c>
      <c r="K14" s="52">
        <f t="shared" ref="K14:K15" si="2">(F14-G14)/H14</f>
        <v>-0.50595238095238093</v>
      </c>
      <c r="L14" s="40"/>
      <c r="M14" s="54" t="s">
        <v>22</v>
      </c>
      <c r="N14" s="18" t="s">
        <v>14</v>
      </c>
      <c r="O14" s="19">
        <v>2</v>
      </c>
      <c r="P14" s="20" t="s">
        <v>24</v>
      </c>
      <c r="Q14" s="19" t="s">
        <v>20</v>
      </c>
      <c r="R14" s="36">
        <f t="shared" ref="R14:R15" si="3">F14</f>
        <v>319</v>
      </c>
      <c r="S14" s="38">
        <v>323.3</v>
      </c>
      <c r="T14" s="48">
        <v>16.100000000000001</v>
      </c>
      <c r="U14" s="19">
        <v>1</v>
      </c>
      <c r="V14" s="36">
        <f t="shared" ref="V14:V15" si="4">((R14-S14)/S14)*100</f>
        <v>-1.3300340241262021</v>
      </c>
      <c r="W14" s="50">
        <f t="shared" ref="W14:W15" si="5">(R14-S14)/T14</f>
        <v>-0.26708074534161558</v>
      </c>
    </row>
    <row r="15" spans="1:23" ht="15.75" thickBot="1" x14ac:dyDescent="0.3">
      <c r="A15" s="59" t="s">
        <v>23</v>
      </c>
      <c r="B15" s="23" t="s">
        <v>14</v>
      </c>
      <c r="C15" s="23">
        <v>3</v>
      </c>
      <c r="D15" s="35" t="s">
        <v>24</v>
      </c>
      <c r="E15" s="23" t="s">
        <v>20</v>
      </c>
      <c r="F15" s="47">
        <v>52.9</v>
      </c>
      <c r="G15" s="47">
        <v>54.9</v>
      </c>
      <c r="H15" s="39">
        <f t="shared" si="0"/>
        <v>5.49</v>
      </c>
      <c r="I15" s="23">
        <v>4</v>
      </c>
      <c r="J15" s="37">
        <f t="shared" si="1"/>
        <v>-3.6429872495446269</v>
      </c>
      <c r="K15" s="53">
        <f t="shared" si="2"/>
        <v>-0.36429872495446264</v>
      </c>
      <c r="L15" s="40"/>
      <c r="M15" s="59" t="s">
        <v>23</v>
      </c>
      <c r="N15" s="23" t="s">
        <v>14</v>
      </c>
      <c r="O15" s="23">
        <v>3</v>
      </c>
      <c r="P15" s="35" t="s">
        <v>24</v>
      </c>
      <c r="Q15" s="23" t="s">
        <v>20</v>
      </c>
      <c r="R15" s="47">
        <f t="shared" si="3"/>
        <v>52.9</v>
      </c>
      <c r="S15" s="39">
        <v>52.71</v>
      </c>
      <c r="T15" s="49">
        <v>3.27</v>
      </c>
      <c r="U15" s="23">
        <v>1</v>
      </c>
      <c r="V15" s="37">
        <f t="shared" si="4"/>
        <v>0.36046291026370275</v>
      </c>
      <c r="W15" s="51">
        <f t="shared" si="5"/>
        <v>5.8103975535167503E-2</v>
      </c>
    </row>
    <row r="36" spans="5:5" x14ac:dyDescent="0.25">
      <c r="E36" s="9" t="s">
        <v>13</v>
      </c>
    </row>
  </sheetData>
  <sheetProtection algorithmName="SHA-512" hashValue="LyOd+Dp25Xr5IkIIYDXlkn5cqbm22SNrebtaQ5fc2lRsmNeAYZPgHuNApepyhD8rB2hMu2KDIQuszrRCjX01rg==" saltValue="O0GpY86117732//OrpRaRw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116" priority="7" stopIfTrue="1" operator="between">
      <formula>-2</formula>
      <formula>2</formula>
    </cfRule>
    <cfRule type="cellIs" dxfId="115" priority="8" stopIfTrue="1" operator="between">
      <formula>-3</formula>
      <formula>3</formula>
    </cfRule>
    <cfRule type="cellIs" dxfId="114" priority="9" operator="notBetween">
      <formula>-3</formula>
      <formula>3</formula>
    </cfRule>
  </conditionalFormatting>
  <conditionalFormatting sqref="W14:W15">
    <cfRule type="cellIs" dxfId="113" priority="1" stopIfTrue="1" operator="between">
      <formula>-2</formula>
      <formula>2</formula>
    </cfRule>
    <cfRule type="cellIs" dxfId="112" priority="2" stopIfTrue="1" operator="between">
      <formula>-3</formula>
      <formula>3</formula>
    </cfRule>
    <cfRule type="cellIs" dxfId="111" priority="3" operator="notBetween">
      <formula>-3</formula>
      <formula>3</formula>
    </cfRule>
  </conditionalFormatting>
  <conditionalFormatting sqref="W13:W15">
    <cfRule type="cellIs" dxfId="110" priority="4" stopIfTrue="1" operator="between">
      <formula>-2</formula>
      <formula>2</formula>
    </cfRule>
    <cfRule type="cellIs" dxfId="109" priority="5" stopIfTrue="1" operator="between">
      <formula>-3</formula>
      <formula>3</formula>
    </cfRule>
    <cfRule type="cellIs" dxfId="108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9C055-1C8E-4788-869B-63B117DB5975}">
  <sheetPr codeName="Sheet14">
    <pageSetUpPr fitToPage="1"/>
  </sheetPr>
  <dimension ref="A1:W36"/>
  <sheetViews>
    <sheetView topLeftCell="A2" zoomScaleNormal="100" zoomScalePageLayoutView="85" workbookViewId="0">
      <selection activeCell="A2" sqref="A2:K2"/>
    </sheetView>
  </sheetViews>
  <sheetFormatPr defaultColWidth="9.140625"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8" width="8" style="9" customWidth="1"/>
    <col min="9" max="9" width="9.5703125" style="9" customWidth="1"/>
    <col min="10" max="10" width="13.28515625" style="9" customWidth="1"/>
    <col min="11" max="11" width="9" style="9" customWidth="1"/>
    <col min="12" max="13" width="9.140625" style="9"/>
    <col min="14" max="15" width="9.42578125" style="9" bestFit="1" customWidth="1"/>
    <col min="16" max="16" width="10.28515625" style="9" bestFit="1" customWidth="1"/>
    <col min="17" max="17" width="9.140625" style="9"/>
    <col min="18" max="18" width="13" style="9" customWidth="1"/>
    <col min="19" max="20" width="9.140625" style="9"/>
    <col min="21" max="21" width="9.42578125" style="9" bestFit="1" customWidth="1"/>
    <col min="22" max="22" width="11.7109375" style="9" bestFit="1" customWidth="1"/>
    <col min="23" max="23" width="9.42578125" style="9" bestFit="1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K1" s="1"/>
    </row>
    <row r="2" spans="1:23" ht="19.5" thickTop="1" x14ac:dyDescent="0.3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23" s="13" customFormat="1" ht="12.75" x14ac:dyDescent="0.2">
      <c r="A3" s="10"/>
      <c r="B3" s="11"/>
      <c r="C3" s="11"/>
      <c r="D3" s="45">
        <v>44529</v>
      </c>
      <c r="E3" s="11"/>
      <c r="F3" s="11"/>
      <c r="G3" s="11"/>
      <c r="H3" s="46" t="s">
        <v>25</v>
      </c>
      <c r="I3" s="11"/>
      <c r="J3" s="11"/>
      <c r="K3" s="12" t="s">
        <v>18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5" t="s">
        <v>7</v>
      </c>
      <c r="B6" s="42">
        <v>339</v>
      </c>
      <c r="C6" s="8"/>
      <c r="D6" s="43"/>
      <c r="E6" s="43"/>
      <c r="F6" s="44"/>
      <c r="G6" s="6"/>
      <c r="H6" s="6"/>
      <c r="I6" s="6"/>
      <c r="J6" s="6"/>
      <c r="K6" s="7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64" t="s">
        <v>15</v>
      </c>
      <c r="B8" s="65"/>
      <c r="C8" s="65"/>
      <c r="D8" s="65"/>
      <c r="E8" s="65"/>
      <c r="F8" s="65"/>
      <c r="G8" s="65"/>
      <c r="H8" s="65"/>
      <c r="I8" s="65"/>
      <c r="J8" s="65"/>
      <c r="K8" s="66"/>
      <c r="M8" s="64" t="s">
        <v>16</v>
      </c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23" ht="15.75" thickTop="1" x14ac:dyDescent="0.25">
      <c r="A9" s="3"/>
    </row>
    <row r="10" spans="1:23" ht="15.75" thickBot="1" x14ac:dyDescent="0.3"/>
    <row r="11" spans="1:23" s="33" customFormat="1" ht="45.75" thickBot="1" x14ac:dyDescent="0.3">
      <c r="A11" s="27" t="s">
        <v>1</v>
      </c>
      <c r="B11" s="28" t="s">
        <v>10</v>
      </c>
      <c r="C11" s="28" t="s">
        <v>2</v>
      </c>
      <c r="D11" s="28" t="s">
        <v>3</v>
      </c>
      <c r="E11" s="28" t="s">
        <v>4</v>
      </c>
      <c r="F11" s="41" t="s">
        <v>11</v>
      </c>
      <c r="G11" s="29" t="s">
        <v>17</v>
      </c>
      <c r="H11" s="30" t="s">
        <v>8</v>
      </c>
      <c r="I11" s="31" t="s">
        <v>9</v>
      </c>
      <c r="J11" s="31" t="s">
        <v>5</v>
      </c>
      <c r="K11" s="32" t="s">
        <v>6</v>
      </c>
      <c r="M11" s="27" t="s">
        <v>1</v>
      </c>
      <c r="N11" s="28" t="s">
        <v>10</v>
      </c>
      <c r="O11" s="28" t="s">
        <v>2</v>
      </c>
      <c r="P11" s="28" t="s">
        <v>3</v>
      </c>
      <c r="Q11" s="28" t="s">
        <v>4</v>
      </c>
      <c r="R11" s="41" t="s">
        <v>11</v>
      </c>
      <c r="S11" s="34" t="s">
        <v>0</v>
      </c>
      <c r="T11" s="30" t="s">
        <v>8</v>
      </c>
      <c r="U11" s="31" t="s">
        <v>9</v>
      </c>
      <c r="V11" s="31" t="s">
        <v>5</v>
      </c>
      <c r="W11" s="32" t="s">
        <v>6</v>
      </c>
    </row>
    <row r="12" spans="1:23" x14ac:dyDescent="0.25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  <c r="M12" s="56"/>
      <c r="N12" s="57"/>
      <c r="O12" s="21"/>
      <c r="P12" s="58"/>
      <c r="Q12" s="21"/>
      <c r="R12" s="21"/>
      <c r="S12" s="21"/>
      <c r="T12" s="21"/>
      <c r="U12" s="21"/>
      <c r="V12" s="21"/>
      <c r="W12" s="22"/>
    </row>
    <row r="13" spans="1:23" x14ac:dyDescent="0.25">
      <c r="A13" s="54" t="s">
        <v>21</v>
      </c>
      <c r="B13" s="18" t="s">
        <v>14</v>
      </c>
      <c r="C13" s="19" t="s">
        <v>19</v>
      </c>
      <c r="D13" s="55" t="s">
        <v>24</v>
      </c>
      <c r="E13" s="19" t="s">
        <v>20</v>
      </c>
      <c r="F13" s="36">
        <v>178</v>
      </c>
      <c r="G13" s="36">
        <v>181</v>
      </c>
      <c r="H13" s="38">
        <f>0.1*G13</f>
        <v>18.100000000000001</v>
      </c>
      <c r="I13" s="19">
        <v>4</v>
      </c>
      <c r="J13" s="36">
        <f>((F13-G13)/G13)*100</f>
        <v>-1.6574585635359116</v>
      </c>
      <c r="K13" s="52">
        <f>(F13-G13)/H13</f>
        <v>-0.16574585635359115</v>
      </c>
      <c r="L13" s="40"/>
      <c r="M13" s="54" t="s">
        <v>21</v>
      </c>
      <c r="N13" s="18" t="s">
        <v>14</v>
      </c>
      <c r="O13" s="19" t="s">
        <v>19</v>
      </c>
      <c r="P13" s="55" t="s">
        <v>24</v>
      </c>
      <c r="Q13" s="19" t="s">
        <v>20</v>
      </c>
      <c r="R13" s="36">
        <f>F13</f>
        <v>178</v>
      </c>
      <c r="S13" s="38">
        <v>175.7</v>
      </c>
      <c r="T13" s="48">
        <v>8.4</v>
      </c>
      <c r="U13" s="19">
        <v>1</v>
      </c>
      <c r="V13" s="36">
        <f>((R13-S13)/S13)*100</f>
        <v>1.3090495162208375</v>
      </c>
      <c r="W13" s="50">
        <f>(R13-S13)/T13</f>
        <v>0.27380952380952517</v>
      </c>
    </row>
    <row r="14" spans="1:23" x14ac:dyDescent="0.25">
      <c r="A14" s="54" t="s">
        <v>22</v>
      </c>
      <c r="B14" s="18" t="s">
        <v>14</v>
      </c>
      <c r="C14" s="19">
        <v>2</v>
      </c>
      <c r="D14" s="20" t="s">
        <v>24</v>
      </c>
      <c r="E14" s="19" t="s">
        <v>20</v>
      </c>
      <c r="F14" s="36">
        <v>325</v>
      </c>
      <c r="G14" s="36">
        <v>336</v>
      </c>
      <c r="H14" s="38">
        <f t="shared" ref="H14:H15" si="0">0.1*G14</f>
        <v>33.6</v>
      </c>
      <c r="I14" s="19">
        <v>4</v>
      </c>
      <c r="J14" s="36">
        <f t="shared" ref="J14:J15" si="1">((F14-G14)/G14)*100</f>
        <v>-3.2738095238095242</v>
      </c>
      <c r="K14" s="52">
        <f t="shared" ref="K14:K15" si="2">(F14-G14)/H14</f>
        <v>-0.32738095238095238</v>
      </c>
      <c r="L14" s="40"/>
      <c r="M14" s="54" t="s">
        <v>22</v>
      </c>
      <c r="N14" s="18" t="s">
        <v>14</v>
      </c>
      <c r="O14" s="19">
        <v>2</v>
      </c>
      <c r="P14" s="20" t="s">
        <v>24</v>
      </c>
      <c r="Q14" s="19" t="s">
        <v>20</v>
      </c>
      <c r="R14" s="36">
        <f t="shared" ref="R14:R15" si="3">F14</f>
        <v>325</v>
      </c>
      <c r="S14" s="38">
        <v>323.3</v>
      </c>
      <c r="T14" s="48">
        <v>16.100000000000001</v>
      </c>
      <c r="U14" s="19">
        <v>1</v>
      </c>
      <c r="V14" s="36">
        <f t="shared" ref="V14:V15" si="4">((R14-S14)/S14)*100</f>
        <v>0.52582740488709823</v>
      </c>
      <c r="W14" s="50">
        <f t="shared" ref="W14:W15" si="5">(R14-S14)/T14</f>
        <v>0.10559006211180053</v>
      </c>
    </row>
    <row r="15" spans="1:23" ht="15.75" thickBot="1" x14ac:dyDescent="0.3">
      <c r="A15" s="59" t="s">
        <v>23</v>
      </c>
      <c r="B15" s="23" t="s">
        <v>14</v>
      </c>
      <c r="C15" s="23">
        <v>3</v>
      </c>
      <c r="D15" s="35" t="s">
        <v>24</v>
      </c>
      <c r="E15" s="23" t="s">
        <v>20</v>
      </c>
      <c r="F15" s="47">
        <v>53.4</v>
      </c>
      <c r="G15" s="47">
        <v>54.9</v>
      </c>
      <c r="H15" s="39">
        <f t="shared" si="0"/>
        <v>5.49</v>
      </c>
      <c r="I15" s="23">
        <v>4</v>
      </c>
      <c r="J15" s="37">
        <f t="shared" si="1"/>
        <v>-2.7322404371584699</v>
      </c>
      <c r="K15" s="53">
        <f t="shared" si="2"/>
        <v>-0.27322404371584696</v>
      </c>
      <c r="L15" s="40"/>
      <c r="M15" s="59" t="s">
        <v>23</v>
      </c>
      <c r="N15" s="23" t="s">
        <v>14</v>
      </c>
      <c r="O15" s="23">
        <v>3</v>
      </c>
      <c r="P15" s="35" t="s">
        <v>24</v>
      </c>
      <c r="Q15" s="23" t="s">
        <v>20</v>
      </c>
      <c r="R15" s="47">
        <f t="shared" si="3"/>
        <v>53.4</v>
      </c>
      <c r="S15" s="39">
        <v>52.71</v>
      </c>
      <c r="T15" s="49">
        <v>3.27</v>
      </c>
      <c r="U15" s="23">
        <v>1</v>
      </c>
      <c r="V15" s="37">
        <f t="shared" si="4"/>
        <v>1.3090495162208267</v>
      </c>
      <c r="W15" s="51">
        <f t="shared" si="5"/>
        <v>0.2110091743119259</v>
      </c>
    </row>
    <row r="36" spans="5:5" x14ac:dyDescent="0.25">
      <c r="E36" s="9" t="s">
        <v>13</v>
      </c>
    </row>
  </sheetData>
  <sheetProtection algorithmName="SHA-512" hashValue="I2gZi/ZyNBTkGR/rPArhFOWoIsvieAhG8nW4DUPSovyJ3153BHx5AQlKQT8j+YyQTR/ZzHIe6QSL2D6AHCdRNw==" saltValue="z4Bt+pHB3HqlfFCFkK0iLw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107" priority="7" stopIfTrue="1" operator="between">
      <formula>-2</formula>
      <formula>2</formula>
    </cfRule>
    <cfRule type="cellIs" dxfId="106" priority="8" stopIfTrue="1" operator="between">
      <formula>-3</formula>
      <formula>3</formula>
    </cfRule>
    <cfRule type="cellIs" dxfId="105" priority="9" operator="notBetween">
      <formula>-3</formula>
      <formula>3</formula>
    </cfRule>
  </conditionalFormatting>
  <conditionalFormatting sqref="W14:W15">
    <cfRule type="cellIs" dxfId="104" priority="1" stopIfTrue="1" operator="between">
      <formula>-2</formula>
      <formula>2</formula>
    </cfRule>
    <cfRule type="cellIs" dxfId="103" priority="2" stopIfTrue="1" operator="between">
      <formula>-3</formula>
      <formula>3</formula>
    </cfRule>
    <cfRule type="cellIs" dxfId="102" priority="3" operator="notBetween">
      <formula>-3</formula>
      <formula>3</formula>
    </cfRule>
  </conditionalFormatting>
  <conditionalFormatting sqref="W13:W15">
    <cfRule type="cellIs" dxfId="101" priority="4" stopIfTrue="1" operator="between">
      <formula>-2</formula>
      <formula>2</formula>
    </cfRule>
    <cfRule type="cellIs" dxfId="100" priority="5" stopIfTrue="1" operator="between">
      <formula>-3</formula>
      <formula>3</formula>
    </cfRule>
    <cfRule type="cellIs" dxfId="99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A08FA-4356-4BEC-9480-1C6BB4161936}">
  <sheetPr codeName="Sheet12">
    <pageSetUpPr fitToPage="1"/>
  </sheetPr>
  <dimension ref="A1:W36"/>
  <sheetViews>
    <sheetView topLeftCell="A3" zoomScaleNormal="100" zoomScalePageLayoutView="85" workbookViewId="0">
      <selection activeCell="A2" sqref="A2:K2"/>
    </sheetView>
  </sheetViews>
  <sheetFormatPr defaultColWidth="9.140625"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8" width="8" style="9" customWidth="1"/>
    <col min="9" max="9" width="9.5703125" style="9" customWidth="1"/>
    <col min="10" max="10" width="13.28515625" style="9" customWidth="1"/>
    <col min="11" max="11" width="9" style="9" customWidth="1"/>
    <col min="12" max="13" width="9.140625" style="9"/>
    <col min="14" max="15" width="9.42578125" style="9" bestFit="1" customWidth="1"/>
    <col min="16" max="16" width="10.28515625" style="9" bestFit="1" customWidth="1"/>
    <col min="17" max="17" width="9.140625" style="9"/>
    <col min="18" max="18" width="13" style="9" customWidth="1"/>
    <col min="19" max="20" width="9.140625" style="9"/>
    <col min="21" max="21" width="9.42578125" style="9" bestFit="1" customWidth="1"/>
    <col min="22" max="22" width="11.7109375" style="9" bestFit="1" customWidth="1"/>
    <col min="23" max="23" width="9.42578125" style="9" bestFit="1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K1" s="1"/>
    </row>
    <row r="2" spans="1:23" ht="19.5" thickTop="1" x14ac:dyDescent="0.3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23" s="13" customFormat="1" ht="12.75" x14ac:dyDescent="0.2">
      <c r="A3" s="10"/>
      <c r="B3" s="11"/>
      <c r="C3" s="11"/>
      <c r="D3" s="45">
        <v>44529</v>
      </c>
      <c r="E3" s="11"/>
      <c r="F3" s="11"/>
      <c r="G3" s="11"/>
      <c r="H3" s="46" t="s">
        <v>25</v>
      </c>
      <c r="I3" s="11"/>
      <c r="J3" s="11"/>
      <c r="K3" s="12" t="s">
        <v>18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5" t="s">
        <v>7</v>
      </c>
      <c r="B6" s="42">
        <v>509</v>
      </c>
      <c r="C6" s="8"/>
      <c r="D6" s="43"/>
      <c r="E6" s="43"/>
      <c r="F6" s="44"/>
      <c r="G6" s="6"/>
      <c r="H6" s="6"/>
      <c r="I6" s="6"/>
      <c r="J6" s="6"/>
      <c r="K6" s="7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64" t="s">
        <v>15</v>
      </c>
      <c r="B8" s="65"/>
      <c r="C8" s="65"/>
      <c r="D8" s="65"/>
      <c r="E8" s="65"/>
      <c r="F8" s="65"/>
      <c r="G8" s="65"/>
      <c r="H8" s="65"/>
      <c r="I8" s="65"/>
      <c r="J8" s="65"/>
      <c r="K8" s="66"/>
      <c r="M8" s="64" t="s">
        <v>16</v>
      </c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23" ht="15.75" thickTop="1" x14ac:dyDescent="0.25">
      <c r="A9" s="3"/>
    </row>
    <row r="10" spans="1:23" ht="15.75" thickBot="1" x14ac:dyDescent="0.3"/>
    <row r="11" spans="1:23" s="33" customFormat="1" ht="45.75" thickBot="1" x14ac:dyDescent="0.3">
      <c r="A11" s="27" t="s">
        <v>1</v>
      </c>
      <c r="B11" s="28" t="s">
        <v>10</v>
      </c>
      <c r="C11" s="28" t="s">
        <v>2</v>
      </c>
      <c r="D11" s="28" t="s">
        <v>3</v>
      </c>
      <c r="E11" s="28" t="s">
        <v>4</v>
      </c>
      <c r="F11" s="41" t="s">
        <v>11</v>
      </c>
      <c r="G11" s="29" t="s">
        <v>17</v>
      </c>
      <c r="H11" s="30" t="s">
        <v>8</v>
      </c>
      <c r="I11" s="31" t="s">
        <v>9</v>
      </c>
      <c r="J11" s="31" t="s">
        <v>5</v>
      </c>
      <c r="K11" s="32" t="s">
        <v>6</v>
      </c>
      <c r="M11" s="27" t="s">
        <v>1</v>
      </c>
      <c r="N11" s="28" t="s">
        <v>10</v>
      </c>
      <c r="O11" s="28" t="s">
        <v>2</v>
      </c>
      <c r="P11" s="28" t="s">
        <v>3</v>
      </c>
      <c r="Q11" s="28" t="s">
        <v>4</v>
      </c>
      <c r="R11" s="41" t="s">
        <v>11</v>
      </c>
      <c r="S11" s="34" t="s">
        <v>0</v>
      </c>
      <c r="T11" s="30" t="s">
        <v>8</v>
      </c>
      <c r="U11" s="31" t="s">
        <v>9</v>
      </c>
      <c r="V11" s="31" t="s">
        <v>5</v>
      </c>
      <c r="W11" s="32" t="s">
        <v>6</v>
      </c>
    </row>
    <row r="12" spans="1:23" x14ac:dyDescent="0.25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  <c r="M12" s="56"/>
      <c r="N12" s="57"/>
      <c r="O12" s="21"/>
      <c r="P12" s="58"/>
      <c r="Q12" s="21"/>
      <c r="R12" s="21"/>
      <c r="S12" s="21"/>
      <c r="T12" s="21"/>
      <c r="U12" s="21"/>
      <c r="V12" s="21"/>
      <c r="W12" s="22"/>
    </row>
    <row r="13" spans="1:23" x14ac:dyDescent="0.25">
      <c r="A13" s="54" t="s">
        <v>21</v>
      </c>
      <c r="B13" s="18" t="s">
        <v>14</v>
      </c>
      <c r="C13" s="19" t="s">
        <v>19</v>
      </c>
      <c r="D13" s="55" t="s">
        <v>24</v>
      </c>
      <c r="E13" s="19" t="s">
        <v>20</v>
      </c>
      <c r="F13" s="36">
        <v>175</v>
      </c>
      <c r="G13" s="36">
        <v>181</v>
      </c>
      <c r="H13" s="38">
        <f>0.1*G13</f>
        <v>18.100000000000001</v>
      </c>
      <c r="I13" s="19">
        <v>4</v>
      </c>
      <c r="J13" s="36">
        <f>((F13-G13)/G13)*100</f>
        <v>-3.3149171270718232</v>
      </c>
      <c r="K13" s="52">
        <f>(F13-G13)/H13</f>
        <v>-0.33149171270718231</v>
      </c>
      <c r="L13" s="40"/>
      <c r="M13" s="54" t="s">
        <v>21</v>
      </c>
      <c r="N13" s="18" t="s">
        <v>14</v>
      </c>
      <c r="O13" s="19" t="s">
        <v>19</v>
      </c>
      <c r="P13" s="55" t="s">
        <v>24</v>
      </c>
      <c r="Q13" s="19" t="s">
        <v>20</v>
      </c>
      <c r="R13" s="36">
        <f>F13</f>
        <v>175</v>
      </c>
      <c r="S13" s="38">
        <v>175.7</v>
      </c>
      <c r="T13" s="48">
        <v>8.4</v>
      </c>
      <c r="U13" s="19">
        <v>1</v>
      </c>
      <c r="V13" s="36">
        <f>((R13-S13)/S13)*100</f>
        <v>-0.39840637450198563</v>
      </c>
      <c r="W13" s="50">
        <f>(R13-S13)/T13</f>
        <v>-8.3333333333331983E-2</v>
      </c>
    </row>
    <row r="14" spans="1:23" x14ac:dyDescent="0.25">
      <c r="A14" s="54" t="s">
        <v>22</v>
      </c>
      <c r="B14" s="18" t="s">
        <v>14</v>
      </c>
      <c r="C14" s="19">
        <v>2</v>
      </c>
      <c r="D14" s="20" t="s">
        <v>24</v>
      </c>
      <c r="E14" s="19" t="s">
        <v>20</v>
      </c>
      <c r="F14" s="36">
        <v>338</v>
      </c>
      <c r="G14" s="36">
        <v>336</v>
      </c>
      <c r="H14" s="38">
        <f t="shared" ref="H14:H15" si="0">0.1*G14</f>
        <v>33.6</v>
      </c>
      <c r="I14" s="19">
        <v>4</v>
      </c>
      <c r="J14" s="36">
        <f t="shared" ref="J14:J15" si="1">((F14-G14)/G14)*100</f>
        <v>0.59523809523809523</v>
      </c>
      <c r="K14" s="52">
        <f t="shared" ref="K14:K15" si="2">(F14-G14)/H14</f>
        <v>5.9523809523809521E-2</v>
      </c>
      <c r="L14" s="40"/>
      <c r="M14" s="54" t="s">
        <v>22</v>
      </c>
      <c r="N14" s="18" t="s">
        <v>14</v>
      </c>
      <c r="O14" s="19">
        <v>2</v>
      </c>
      <c r="P14" s="20" t="s">
        <v>24</v>
      </c>
      <c r="Q14" s="19" t="s">
        <v>20</v>
      </c>
      <c r="R14" s="36">
        <f t="shared" ref="R14:R15" si="3">F14</f>
        <v>338</v>
      </c>
      <c r="S14" s="38">
        <v>323.3</v>
      </c>
      <c r="T14" s="48">
        <v>16.100000000000001</v>
      </c>
      <c r="U14" s="19">
        <v>1</v>
      </c>
      <c r="V14" s="36">
        <f t="shared" ref="V14:V15" si="4">((R14-S14)/S14)*100</f>
        <v>4.5468605010825822</v>
      </c>
      <c r="W14" s="50">
        <f t="shared" ref="W14:W15" si="5">(R14-S14)/T14</f>
        <v>0.91304347826086873</v>
      </c>
    </row>
    <row r="15" spans="1:23" ht="15.75" thickBot="1" x14ac:dyDescent="0.3">
      <c r="A15" s="59" t="s">
        <v>23</v>
      </c>
      <c r="B15" s="23" t="s">
        <v>14</v>
      </c>
      <c r="C15" s="23">
        <v>3</v>
      </c>
      <c r="D15" s="35" t="s">
        <v>24</v>
      </c>
      <c r="E15" s="23" t="s">
        <v>20</v>
      </c>
      <c r="F15" s="47">
        <v>53.6</v>
      </c>
      <c r="G15" s="47">
        <v>54.9</v>
      </c>
      <c r="H15" s="39">
        <f t="shared" si="0"/>
        <v>5.49</v>
      </c>
      <c r="I15" s="23">
        <v>4</v>
      </c>
      <c r="J15" s="37">
        <f t="shared" si="1"/>
        <v>-2.3679417122040021</v>
      </c>
      <c r="K15" s="53">
        <f t="shared" si="2"/>
        <v>-0.2367941712204002</v>
      </c>
      <c r="L15" s="40"/>
      <c r="M15" s="59" t="s">
        <v>23</v>
      </c>
      <c r="N15" s="23" t="s">
        <v>14</v>
      </c>
      <c r="O15" s="23">
        <v>3</v>
      </c>
      <c r="P15" s="35" t="s">
        <v>24</v>
      </c>
      <c r="Q15" s="23" t="s">
        <v>20</v>
      </c>
      <c r="R15" s="47">
        <f t="shared" si="3"/>
        <v>53.6</v>
      </c>
      <c r="S15" s="39">
        <v>52.71</v>
      </c>
      <c r="T15" s="49">
        <v>3.27</v>
      </c>
      <c r="U15" s="23">
        <v>1</v>
      </c>
      <c r="V15" s="37">
        <f t="shared" si="4"/>
        <v>1.6884841586036814</v>
      </c>
      <c r="W15" s="51">
        <f t="shared" si="5"/>
        <v>0.27217125382263013</v>
      </c>
    </row>
    <row r="36" spans="5:5" x14ac:dyDescent="0.25">
      <c r="E36" s="9" t="s">
        <v>13</v>
      </c>
    </row>
  </sheetData>
  <sheetProtection algorithmName="SHA-512" hashValue="o/MgSe6jOEuvrxuhyvSWKa28Xw79zBGGsqCBKsztNhS3hsQhjOgqH8tvk/LFIrpZ2/Wbhl65xxvFzrAV6sqNKQ==" saltValue="q8ICTYXvmdQ6AoD0Yygjyg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98" priority="7" stopIfTrue="1" operator="between">
      <formula>-2</formula>
      <formula>2</formula>
    </cfRule>
    <cfRule type="cellIs" dxfId="97" priority="8" stopIfTrue="1" operator="between">
      <formula>-3</formula>
      <formula>3</formula>
    </cfRule>
    <cfRule type="cellIs" dxfId="96" priority="9" operator="notBetween">
      <formula>-3</formula>
      <formula>3</formula>
    </cfRule>
  </conditionalFormatting>
  <conditionalFormatting sqref="W14:W15">
    <cfRule type="cellIs" dxfId="95" priority="1" stopIfTrue="1" operator="between">
      <formula>-2</formula>
      <formula>2</formula>
    </cfRule>
    <cfRule type="cellIs" dxfId="94" priority="2" stopIfTrue="1" operator="between">
      <formula>-3</formula>
      <formula>3</formula>
    </cfRule>
    <cfRule type="cellIs" dxfId="93" priority="3" operator="notBetween">
      <formula>-3</formula>
      <formula>3</formula>
    </cfRule>
  </conditionalFormatting>
  <conditionalFormatting sqref="W13:W15">
    <cfRule type="cellIs" dxfId="92" priority="4" stopIfTrue="1" operator="between">
      <formula>-2</formula>
      <formula>2</formula>
    </cfRule>
    <cfRule type="cellIs" dxfId="91" priority="5" stopIfTrue="1" operator="between">
      <formula>-3</formula>
      <formula>3</formula>
    </cfRule>
    <cfRule type="cellIs" dxfId="90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DD2F-195E-4CB9-ACE2-74E22F213B5D}">
  <sheetPr codeName="Sheet4">
    <pageSetUpPr fitToPage="1"/>
  </sheetPr>
  <dimension ref="A1:W36"/>
  <sheetViews>
    <sheetView topLeftCell="A2" zoomScaleNormal="100" zoomScalePageLayoutView="85" workbookViewId="0">
      <selection activeCell="A2" sqref="A2:K2"/>
    </sheetView>
  </sheetViews>
  <sheetFormatPr defaultColWidth="9.140625"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8" width="8" style="9" customWidth="1"/>
    <col min="9" max="9" width="9.5703125" style="9" customWidth="1"/>
    <col min="10" max="10" width="13.28515625" style="9" customWidth="1"/>
    <col min="11" max="11" width="9" style="9" customWidth="1"/>
    <col min="12" max="13" width="9.140625" style="9"/>
    <col min="14" max="15" width="9.42578125" style="9" bestFit="1" customWidth="1"/>
    <col min="16" max="16" width="10.28515625" style="9" bestFit="1" customWidth="1"/>
    <col min="17" max="17" width="9.140625" style="9"/>
    <col min="18" max="18" width="13" style="9" customWidth="1"/>
    <col min="19" max="20" width="9.140625" style="9"/>
    <col min="21" max="21" width="9.42578125" style="9" bestFit="1" customWidth="1"/>
    <col min="22" max="22" width="11.7109375" style="9" bestFit="1" customWidth="1"/>
    <col min="23" max="23" width="9.42578125" style="9" bestFit="1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K1" s="1"/>
    </row>
    <row r="2" spans="1:23" ht="19.5" thickTop="1" x14ac:dyDescent="0.3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23" s="13" customFormat="1" ht="12.75" x14ac:dyDescent="0.2">
      <c r="A3" s="10"/>
      <c r="B3" s="11"/>
      <c r="C3" s="11"/>
      <c r="D3" s="45">
        <v>44529</v>
      </c>
      <c r="E3" s="11"/>
      <c r="F3" s="11"/>
      <c r="G3" s="11"/>
      <c r="H3" s="46" t="s">
        <v>25</v>
      </c>
      <c r="I3" s="11"/>
      <c r="J3" s="11"/>
      <c r="K3" s="12" t="s">
        <v>18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5" t="s">
        <v>7</v>
      </c>
      <c r="B6" s="42">
        <v>512</v>
      </c>
      <c r="C6" s="8"/>
      <c r="D6" s="43"/>
      <c r="E6" s="43"/>
      <c r="F6" s="44"/>
      <c r="G6" s="6"/>
      <c r="H6" s="6"/>
      <c r="I6" s="6"/>
      <c r="J6" s="6"/>
      <c r="K6" s="7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64" t="s">
        <v>15</v>
      </c>
      <c r="B8" s="65"/>
      <c r="C8" s="65"/>
      <c r="D8" s="65"/>
      <c r="E8" s="65"/>
      <c r="F8" s="65"/>
      <c r="G8" s="65"/>
      <c r="H8" s="65"/>
      <c r="I8" s="65"/>
      <c r="J8" s="65"/>
      <c r="K8" s="66"/>
      <c r="M8" s="64" t="s">
        <v>16</v>
      </c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23" ht="15.75" thickTop="1" x14ac:dyDescent="0.25">
      <c r="A9" s="3"/>
    </row>
    <row r="10" spans="1:23" ht="15.75" thickBot="1" x14ac:dyDescent="0.3"/>
    <row r="11" spans="1:23" s="33" customFormat="1" ht="45.75" thickBot="1" x14ac:dyDescent="0.3">
      <c r="A11" s="27" t="s">
        <v>1</v>
      </c>
      <c r="B11" s="28" t="s">
        <v>10</v>
      </c>
      <c r="C11" s="28" t="s">
        <v>2</v>
      </c>
      <c r="D11" s="28" t="s">
        <v>3</v>
      </c>
      <c r="E11" s="28" t="s">
        <v>4</v>
      </c>
      <c r="F11" s="41" t="s">
        <v>11</v>
      </c>
      <c r="G11" s="29" t="s">
        <v>17</v>
      </c>
      <c r="H11" s="30" t="s">
        <v>8</v>
      </c>
      <c r="I11" s="31" t="s">
        <v>9</v>
      </c>
      <c r="J11" s="31" t="s">
        <v>5</v>
      </c>
      <c r="K11" s="32" t="s">
        <v>6</v>
      </c>
      <c r="M11" s="27" t="s">
        <v>1</v>
      </c>
      <c r="N11" s="28" t="s">
        <v>10</v>
      </c>
      <c r="O11" s="28" t="s">
        <v>2</v>
      </c>
      <c r="P11" s="28" t="s">
        <v>3</v>
      </c>
      <c r="Q11" s="28" t="s">
        <v>4</v>
      </c>
      <c r="R11" s="41" t="s">
        <v>11</v>
      </c>
      <c r="S11" s="34" t="s">
        <v>0</v>
      </c>
      <c r="T11" s="30" t="s">
        <v>8</v>
      </c>
      <c r="U11" s="31" t="s">
        <v>9</v>
      </c>
      <c r="V11" s="31" t="s">
        <v>5</v>
      </c>
      <c r="W11" s="32" t="s">
        <v>6</v>
      </c>
    </row>
    <row r="12" spans="1:23" x14ac:dyDescent="0.25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  <c r="M12" s="56"/>
      <c r="N12" s="57"/>
      <c r="O12" s="21"/>
      <c r="P12" s="58"/>
      <c r="Q12" s="21"/>
      <c r="R12" s="21"/>
      <c r="S12" s="21"/>
      <c r="T12" s="21"/>
      <c r="U12" s="21"/>
      <c r="V12" s="21"/>
      <c r="W12" s="22"/>
    </row>
    <row r="13" spans="1:23" x14ac:dyDescent="0.25">
      <c r="A13" s="54" t="s">
        <v>21</v>
      </c>
      <c r="B13" s="18" t="s">
        <v>14</v>
      </c>
      <c r="C13" s="19" t="s">
        <v>19</v>
      </c>
      <c r="D13" s="55" t="s">
        <v>24</v>
      </c>
      <c r="E13" s="19" t="s">
        <v>20</v>
      </c>
      <c r="F13" s="36">
        <v>166</v>
      </c>
      <c r="G13" s="36">
        <v>181</v>
      </c>
      <c r="H13" s="38">
        <f>0.1*G13</f>
        <v>18.100000000000001</v>
      </c>
      <c r="I13" s="19">
        <v>4</v>
      </c>
      <c r="J13" s="36">
        <f>((F13-G13)/G13)*100</f>
        <v>-8.2872928176795568</v>
      </c>
      <c r="K13" s="52">
        <f>(F13-G13)/H13</f>
        <v>-0.82872928176795568</v>
      </c>
      <c r="L13" s="40"/>
      <c r="M13" s="54" t="s">
        <v>21</v>
      </c>
      <c r="N13" s="18" t="s">
        <v>14</v>
      </c>
      <c r="O13" s="19" t="s">
        <v>19</v>
      </c>
      <c r="P13" s="55" t="s">
        <v>24</v>
      </c>
      <c r="Q13" s="19" t="s">
        <v>20</v>
      </c>
      <c r="R13" s="36">
        <f>F13</f>
        <v>166</v>
      </c>
      <c r="S13" s="38">
        <v>175.7</v>
      </c>
      <c r="T13" s="48">
        <v>8.4</v>
      </c>
      <c r="U13" s="19">
        <v>1</v>
      </c>
      <c r="V13" s="36">
        <f>((R13-S13)/S13)*100</f>
        <v>-5.5207740466704545</v>
      </c>
      <c r="W13" s="50">
        <f>(R13-S13)/T13</f>
        <v>-1.1547619047619033</v>
      </c>
    </row>
    <row r="14" spans="1:23" x14ac:dyDescent="0.25">
      <c r="A14" s="54" t="s">
        <v>22</v>
      </c>
      <c r="B14" s="18" t="s">
        <v>14</v>
      </c>
      <c r="C14" s="19">
        <v>2</v>
      </c>
      <c r="D14" s="20" t="s">
        <v>24</v>
      </c>
      <c r="E14" s="19" t="s">
        <v>20</v>
      </c>
      <c r="F14" s="36">
        <v>320</v>
      </c>
      <c r="G14" s="36">
        <v>336</v>
      </c>
      <c r="H14" s="38">
        <f t="shared" ref="H14:H15" si="0">0.1*G14</f>
        <v>33.6</v>
      </c>
      <c r="I14" s="19">
        <v>4</v>
      </c>
      <c r="J14" s="36">
        <f t="shared" ref="J14:J15" si="1">((F14-G14)/G14)*100</f>
        <v>-4.7619047619047619</v>
      </c>
      <c r="K14" s="52">
        <f t="shared" ref="K14:K15" si="2">(F14-G14)/H14</f>
        <v>-0.47619047619047616</v>
      </c>
      <c r="L14" s="40"/>
      <c r="M14" s="54" t="s">
        <v>22</v>
      </c>
      <c r="N14" s="18" t="s">
        <v>14</v>
      </c>
      <c r="O14" s="19">
        <v>2</v>
      </c>
      <c r="P14" s="20" t="s">
        <v>24</v>
      </c>
      <c r="Q14" s="19" t="s">
        <v>20</v>
      </c>
      <c r="R14" s="36">
        <f t="shared" ref="R14:R15" si="3">F14</f>
        <v>320</v>
      </c>
      <c r="S14" s="38">
        <v>323.3</v>
      </c>
      <c r="T14" s="48">
        <v>16.100000000000001</v>
      </c>
      <c r="U14" s="19">
        <v>1</v>
      </c>
      <c r="V14" s="36">
        <f t="shared" ref="V14:V15" si="4">((R14-S14)/S14)*100</f>
        <v>-1.0207237859573186</v>
      </c>
      <c r="W14" s="50">
        <f t="shared" ref="W14:W15" si="5">(R14-S14)/T14</f>
        <v>-0.20496894409937957</v>
      </c>
    </row>
    <row r="15" spans="1:23" ht="15.75" thickBot="1" x14ac:dyDescent="0.3">
      <c r="A15" s="59" t="s">
        <v>23</v>
      </c>
      <c r="B15" s="23" t="s">
        <v>14</v>
      </c>
      <c r="C15" s="23">
        <v>3</v>
      </c>
      <c r="D15" s="35" t="s">
        <v>24</v>
      </c>
      <c r="E15" s="23" t="s">
        <v>20</v>
      </c>
      <c r="F15" s="47">
        <v>52.6</v>
      </c>
      <c r="G15" s="47">
        <v>54.9</v>
      </c>
      <c r="H15" s="39">
        <f t="shared" si="0"/>
        <v>5.49</v>
      </c>
      <c r="I15" s="23">
        <v>4</v>
      </c>
      <c r="J15" s="37">
        <f t="shared" si="1"/>
        <v>-4.1894353369763149</v>
      </c>
      <c r="K15" s="53">
        <f t="shared" si="2"/>
        <v>-0.41894353369763154</v>
      </c>
      <c r="L15" s="40"/>
      <c r="M15" s="59" t="s">
        <v>23</v>
      </c>
      <c r="N15" s="23" t="s">
        <v>14</v>
      </c>
      <c r="O15" s="23">
        <v>3</v>
      </c>
      <c r="P15" s="35" t="s">
        <v>24</v>
      </c>
      <c r="Q15" s="23" t="s">
        <v>20</v>
      </c>
      <c r="R15" s="47">
        <f t="shared" si="3"/>
        <v>52.6</v>
      </c>
      <c r="S15" s="39">
        <v>52.71</v>
      </c>
      <c r="T15" s="49">
        <v>3.27</v>
      </c>
      <c r="U15" s="23">
        <v>1</v>
      </c>
      <c r="V15" s="37">
        <f t="shared" si="4"/>
        <v>-0.20868905331056617</v>
      </c>
      <c r="W15" s="51">
        <f t="shared" si="5"/>
        <v>-3.3639143730886674E-2</v>
      </c>
    </row>
    <row r="36" spans="5:5" x14ac:dyDescent="0.25">
      <c r="E36" s="9" t="s">
        <v>13</v>
      </c>
    </row>
  </sheetData>
  <sheetProtection algorithmName="SHA-512" hashValue="jxrM5PZ33EwyBH6lsWH5vISKQdCoakJEdBA6dbSFYDX/EouwVQi6f/mPi2ngUoGS7mWv+ORB7KqNTf5Yd2muyg==" saltValue="PCDgLaXjlD0gHFK4fwxGDA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89" priority="7" stopIfTrue="1" operator="between">
      <formula>-2</formula>
      <formula>2</formula>
    </cfRule>
    <cfRule type="cellIs" dxfId="88" priority="8" stopIfTrue="1" operator="between">
      <formula>-3</formula>
      <formula>3</formula>
    </cfRule>
    <cfRule type="cellIs" dxfId="87" priority="9" operator="notBetween">
      <formula>-3</formula>
      <formula>3</formula>
    </cfRule>
  </conditionalFormatting>
  <conditionalFormatting sqref="W14:W15">
    <cfRule type="cellIs" dxfId="86" priority="1" stopIfTrue="1" operator="between">
      <formula>-2</formula>
      <formula>2</formula>
    </cfRule>
    <cfRule type="cellIs" dxfId="85" priority="2" stopIfTrue="1" operator="between">
      <formula>-3</formula>
      <formula>3</formula>
    </cfRule>
    <cfRule type="cellIs" dxfId="84" priority="3" operator="notBetween">
      <formula>-3</formula>
      <formula>3</formula>
    </cfRule>
  </conditionalFormatting>
  <conditionalFormatting sqref="W13:W15">
    <cfRule type="cellIs" dxfId="83" priority="4" stopIfTrue="1" operator="between">
      <formula>-2</formula>
      <formula>2</formula>
    </cfRule>
    <cfRule type="cellIs" dxfId="82" priority="5" stopIfTrue="1" operator="between">
      <formula>-3</formula>
      <formula>3</formula>
    </cfRule>
    <cfRule type="cellIs" dxfId="81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10680-80C2-424C-AFE8-12B197B2A92B}">
  <sheetPr codeName="Sheet2">
    <pageSetUpPr fitToPage="1"/>
  </sheetPr>
  <dimension ref="A1:W36"/>
  <sheetViews>
    <sheetView topLeftCell="A2" zoomScaleNormal="100" zoomScalePageLayoutView="85" workbookViewId="0">
      <selection activeCell="A2" sqref="A2:K2"/>
    </sheetView>
  </sheetViews>
  <sheetFormatPr defaultColWidth="9.140625"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8" width="8" style="9" customWidth="1"/>
    <col min="9" max="9" width="9.5703125" style="9" customWidth="1"/>
    <col min="10" max="10" width="13.28515625" style="9" customWidth="1"/>
    <col min="11" max="11" width="9" style="9" customWidth="1"/>
    <col min="12" max="13" width="9.140625" style="9"/>
    <col min="14" max="15" width="9.42578125" style="9" bestFit="1" customWidth="1"/>
    <col min="16" max="16" width="10.28515625" style="9" bestFit="1" customWidth="1"/>
    <col min="17" max="17" width="9.140625" style="9"/>
    <col min="18" max="18" width="13" style="9" customWidth="1"/>
    <col min="19" max="20" width="9.140625" style="9"/>
    <col min="21" max="21" width="9.42578125" style="9" bestFit="1" customWidth="1"/>
    <col min="22" max="22" width="11.7109375" style="9" bestFit="1" customWidth="1"/>
    <col min="23" max="23" width="9.42578125" style="9" bestFit="1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K1" s="1"/>
    </row>
    <row r="2" spans="1:23" ht="19.5" thickTop="1" x14ac:dyDescent="0.3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23" s="13" customFormat="1" ht="12.75" x14ac:dyDescent="0.2">
      <c r="A3" s="10"/>
      <c r="B3" s="11"/>
      <c r="C3" s="11"/>
      <c r="D3" s="45">
        <v>44529</v>
      </c>
      <c r="E3" s="11"/>
      <c r="F3" s="11"/>
      <c r="G3" s="11"/>
      <c r="H3" s="46" t="s">
        <v>25</v>
      </c>
      <c r="I3" s="11"/>
      <c r="J3" s="11"/>
      <c r="K3" s="12" t="s">
        <v>18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5" t="s">
        <v>7</v>
      </c>
      <c r="B6" s="42">
        <v>551</v>
      </c>
      <c r="C6" s="8"/>
      <c r="D6" s="43"/>
      <c r="E6" s="43"/>
      <c r="F6" s="44"/>
      <c r="G6" s="6"/>
      <c r="H6" s="6"/>
      <c r="I6" s="6"/>
      <c r="J6" s="6"/>
      <c r="K6" s="7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64" t="s">
        <v>15</v>
      </c>
      <c r="B8" s="65"/>
      <c r="C8" s="65"/>
      <c r="D8" s="65"/>
      <c r="E8" s="65"/>
      <c r="F8" s="65"/>
      <c r="G8" s="65"/>
      <c r="H8" s="65"/>
      <c r="I8" s="65"/>
      <c r="J8" s="65"/>
      <c r="K8" s="66"/>
      <c r="M8" s="64" t="s">
        <v>16</v>
      </c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23" ht="15.75" thickTop="1" x14ac:dyDescent="0.25">
      <c r="A9" s="3"/>
    </row>
    <row r="10" spans="1:23" ht="15.75" thickBot="1" x14ac:dyDescent="0.3"/>
    <row r="11" spans="1:23" s="33" customFormat="1" ht="45.75" thickBot="1" x14ac:dyDescent="0.3">
      <c r="A11" s="27" t="s">
        <v>1</v>
      </c>
      <c r="B11" s="28" t="s">
        <v>10</v>
      </c>
      <c r="C11" s="28" t="s">
        <v>2</v>
      </c>
      <c r="D11" s="28" t="s">
        <v>3</v>
      </c>
      <c r="E11" s="28" t="s">
        <v>4</v>
      </c>
      <c r="F11" s="41" t="s">
        <v>11</v>
      </c>
      <c r="G11" s="29" t="s">
        <v>17</v>
      </c>
      <c r="H11" s="30" t="s">
        <v>8</v>
      </c>
      <c r="I11" s="31" t="s">
        <v>9</v>
      </c>
      <c r="J11" s="31" t="s">
        <v>5</v>
      </c>
      <c r="K11" s="32" t="s">
        <v>6</v>
      </c>
      <c r="M11" s="27" t="s">
        <v>1</v>
      </c>
      <c r="N11" s="28" t="s">
        <v>10</v>
      </c>
      <c r="O11" s="28" t="s">
        <v>2</v>
      </c>
      <c r="P11" s="28" t="s">
        <v>3</v>
      </c>
      <c r="Q11" s="28" t="s">
        <v>4</v>
      </c>
      <c r="R11" s="41" t="s">
        <v>11</v>
      </c>
      <c r="S11" s="34" t="s">
        <v>0</v>
      </c>
      <c r="T11" s="30" t="s">
        <v>8</v>
      </c>
      <c r="U11" s="31" t="s">
        <v>9</v>
      </c>
      <c r="V11" s="31" t="s">
        <v>5</v>
      </c>
      <c r="W11" s="32" t="s">
        <v>6</v>
      </c>
    </row>
    <row r="12" spans="1:23" x14ac:dyDescent="0.25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  <c r="M12" s="56"/>
      <c r="N12" s="57"/>
      <c r="O12" s="21"/>
      <c r="P12" s="58"/>
      <c r="Q12" s="21"/>
      <c r="R12" s="21"/>
      <c r="S12" s="21"/>
      <c r="T12" s="21"/>
      <c r="U12" s="21"/>
      <c r="V12" s="21"/>
      <c r="W12" s="22"/>
    </row>
    <row r="13" spans="1:23" x14ac:dyDescent="0.25">
      <c r="A13" s="54" t="s">
        <v>21</v>
      </c>
      <c r="B13" s="18" t="s">
        <v>14</v>
      </c>
      <c r="C13" s="19" t="s">
        <v>19</v>
      </c>
      <c r="D13" s="55" t="s">
        <v>24</v>
      </c>
      <c r="E13" s="19" t="s">
        <v>20</v>
      </c>
      <c r="F13" s="36">
        <v>172.8</v>
      </c>
      <c r="G13" s="36">
        <v>181</v>
      </c>
      <c r="H13" s="38">
        <f>0.1*G13</f>
        <v>18.100000000000001</v>
      </c>
      <c r="I13" s="19">
        <v>4</v>
      </c>
      <c r="J13" s="36">
        <f>((F13-G13)/G13)*100</f>
        <v>-4.530386740331485</v>
      </c>
      <c r="K13" s="52">
        <f>(F13-G13)/H13</f>
        <v>-0.45303867403314851</v>
      </c>
      <c r="L13" s="40"/>
      <c r="M13" s="54" t="s">
        <v>21</v>
      </c>
      <c r="N13" s="18" t="s">
        <v>14</v>
      </c>
      <c r="O13" s="19" t="s">
        <v>19</v>
      </c>
      <c r="P13" s="55" t="s">
        <v>24</v>
      </c>
      <c r="Q13" s="19" t="s">
        <v>20</v>
      </c>
      <c r="R13" s="36">
        <f>F13</f>
        <v>172.8</v>
      </c>
      <c r="S13" s="38">
        <v>175.7</v>
      </c>
      <c r="T13" s="60">
        <v>8.4</v>
      </c>
      <c r="U13" s="19">
        <v>1</v>
      </c>
      <c r="V13" s="36">
        <f>((R13-S13)/S13)*100</f>
        <v>-1.6505406943653829</v>
      </c>
      <c r="W13" s="50">
        <f>(R13-S13)/T13</f>
        <v>-0.34523809523809251</v>
      </c>
    </row>
    <row r="14" spans="1:23" x14ac:dyDescent="0.25">
      <c r="A14" s="54" t="s">
        <v>22</v>
      </c>
      <c r="B14" s="18" t="s">
        <v>14</v>
      </c>
      <c r="C14" s="19">
        <v>2</v>
      </c>
      <c r="D14" s="20" t="s">
        <v>24</v>
      </c>
      <c r="E14" s="19" t="s">
        <v>20</v>
      </c>
      <c r="F14" s="36">
        <v>316.60000000000002</v>
      </c>
      <c r="G14" s="36">
        <v>336</v>
      </c>
      <c r="H14" s="38">
        <f t="shared" ref="H14:H15" si="0">0.1*G14</f>
        <v>33.6</v>
      </c>
      <c r="I14" s="19">
        <v>4</v>
      </c>
      <c r="J14" s="36">
        <f t="shared" ref="J14" si="1">((F14-G14)/G14)*100</f>
        <v>-5.7738095238095175</v>
      </c>
      <c r="K14" s="52">
        <f t="shared" ref="K14" si="2">(F14-G14)/H14</f>
        <v>-0.57738095238095166</v>
      </c>
      <c r="L14" s="40"/>
      <c r="M14" s="54" t="s">
        <v>22</v>
      </c>
      <c r="N14" s="18" t="s">
        <v>14</v>
      </c>
      <c r="O14" s="19">
        <v>2</v>
      </c>
      <c r="P14" s="20" t="s">
        <v>24</v>
      </c>
      <c r="Q14" s="19" t="s">
        <v>20</v>
      </c>
      <c r="R14" s="36">
        <f t="shared" ref="R14:R15" si="3">F14</f>
        <v>316.60000000000002</v>
      </c>
      <c r="S14" s="38">
        <v>323.3</v>
      </c>
      <c r="T14" s="60">
        <v>16.100000000000001</v>
      </c>
      <c r="U14" s="19">
        <v>1</v>
      </c>
      <c r="V14" s="36">
        <f t="shared" ref="V14:V15" si="4">((R14-S14)/S14)*100</f>
        <v>-2.0723785957315153</v>
      </c>
      <c r="W14" s="50">
        <f t="shared" ref="W14:W15" si="5">(R14-S14)/T14</f>
        <v>-0.4161490683229806</v>
      </c>
    </row>
    <row r="15" spans="1:23" ht="15.75" thickBot="1" x14ac:dyDescent="0.3">
      <c r="A15" s="59" t="s">
        <v>23</v>
      </c>
      <c r="B15" s="23" t="s">
        <v>14</v>
      </c>
      <c r="C15" s="23">
        <v>3</v>
      </c>
      <c r="D15" s="35" t="s">
        <v>24</v>
      </c>
      <c r="E15" s="23" t="s">
        <v>20</v>
      </c>
      <c r="F15" s="47">
        <v>52</v>
      </c>
      <c r="G15" s="47">
        <v>54.9</v>
      </c>
      <c r="H15" s="39">
        <f t="shared" si="0"/>
        <v>5.49</v>
      </c>
      <c r="I15" s="23">
        <v>4</v>
      </c>
      <c r="J15" s="37">
        <f t="shared" ref="J15" si="6">((F15-G15)/G15)*100</f>
        <v>-5.2823315118397058</v>
      </c>
      <c r="K15" s="53">
        <f t="shared" ref="K15" si="7">(F15-G15)/H15</f>
        <v>-0.52823315118397063</v>
      </c>
      <c r="L15" s="40"/>
      <c r="M15" s="59" t="s">
        <v>23</v>
      </c>
      <c r="N15" s="23" t="s">
        <v>14</v>
      </c>
      <c r="O15" s="23">
        <v>3</v>
      </c>
      <c r="P15" s="35" t="s">
        <v>24</v>
      </c>
      <c r="Q15" s="23" t="s">
        <v>20</v>
      </c>
      <c r="R15" s="47">
        <f t="shared" si="3"/>
        <v>52</v>
      </c>
      <c r="S15" s="39">
        <v>52.71</v>
      </c>
      <c r="T15" s="47">
        <v>3.27</v>
      </c>
      <c r="U15" s="23">
        <v>1</v>
      </c>
      <c r="V15" s="37">
        <f t="shared" si="4"/>
        <v>-1.3469929804591174</v>
      </c>
      <c r="W15" s="51">
        <f t="shared" si="5"/>
        <v>-0.21712538226299721</v>
      </c>
    </row>
    <row r="36" spans="5:5" x14ac:dyDescent="0.25">
      <c r="E36" s="9" t="s">
        <v>13</v>
      </c>
    </row>
  </sheetData>
  <sheetProtection algorithmName="SHA-512" hashValue="EWqDglHxxjMIhao/YLChl9XdAfPRK6dsbludE/PbYSvY2KJceZlmOd7X3I5Q4Z8WO7nKCMlWo3Bdz63YnJyklA==" saltValue="6UxYHDxInD0KVl+DjOmkvw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80" priority="7" stopIfTrue="1" operator="between">
      <formula>-2</formula>
      <formula>2</formula>
    </cfRule>
    <cfRule type="cellIs" dxfId="79" priority="8" stopIfTrue="1" operator="between">
      <formula>-3</formula>
      <formula>3</formula>
    </cfRule>
    <cfRule type="cellIs" dxfId="78" priority="9" operator="notBetween">
      <formula>-3</formula>
      <formula>3</formula>
    </cfRule>
  </conditionalFormatting>
  <conditionalFormatting sqref="W14:W15">
    <cfRule type="cellIs" dxfId="77" priority="1" stopIfTrue="1" operator="between">
      <formula>-2</formula>
      <formula>2</formula>
    </cfRule>
    <cfRule type="cellIs" dxfId="76" priority="2" stopIfTrue="1" operator="between">
      <formula>-3</formula>
      <formula>3</formula>
    </cfRule>
    <cfRule type="cellIs" dxfId="75" priority="3" operator="notBetween">
      <formula>-3</formula>
      <formula>3</formula>
    </cfRule>
  </conditionalFormatting>
  <conditionalFormatting sqref="W13:W15">
    <cfRule type="cellIs" dxfId="74" priority="4" stopIfTrue="1" operator="between">
      <formula>-2</formula>
      <formula>2</formula>
    </cfRule>
    <cfRule type="cellIs" dxfId="73" priority="5" stopIfTrue="1" operator="between">
      <formula>-3</formula>
      <formula>3</formula>
    </cfRule>
    <cfRule type="cellIs" dxfId="72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69A3D-9020-4B28-8E68-337ABE4AEBB3}">
  <sheetPr codeName="Sheet16">
    <pageSetUpPr fitToPage="1"/>
  </sheetPr>
  <dimension ref="A1:W36"/>
  <sheetViews>
    <sheetView topLeftCell="A2" zoomScaleNormal="100" zoomScalePageLayoutView="85" workbookViewId="0">
      <selection activeCell="A2" sqref="A2:K2"/>
    </sheetView>
  </sheetViews>
  <sheetFormatPr defaultColWidth="9.140625"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8" width="8" style="9" customWidth="1"/>
    <col min="9" max="9" width="9.5703125" style="9" customWidth="1"/>
    <col min="10" max="10" width="13.28515625" style="9" customWidth="1"/>
    <col min="11" max="11" width="9" style="9" customWidth="1"/>
    <col min="12" max="13" width="9.140625" style="9"/>
    <col min="14" max="15" width="9.42578125" style="9" bestFit="1" customWidth="1"/>
    <col min="16" max="16" width="10.28515625" style="9" bestFit="1" customWidth="1"/>
    <col min="17" max="17" width="9.140625" style="9"/>
    <col min="18" max="18" width="13" style="9" customWidth="1"/>
    <col min="19" max="20" width="9.140625" style="9"/>
    <col min="21" max="21" width="9.42578125" style="9" bestFit="1" customWidth="1"/>
    <col min="22" max="22" width="11.7109375" style="9" bestFit="1" customWidth="1"/>
    <col min="23" max="23" width="9.42578125" style="9" bestFit="1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K1" s="1"/>
    </row>
    <row r="2" spans="1:23" ht="19.5" thickTop="1" x14ac:dyDescent="0.3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23" s="13" customFormat="1" ht="12.75" x14ac:dyDescent="0.2">
      <c r="A3" s="10"/>
      <c r="B3" s="11"/>
      <c r="C3" s="11"/>
      <c r="D3" s="45">
        <v>44529</v>
      </c>
      <c r="E3" s="11"/>
      <c r="F3" s="11"/>
      <c r="G3" s="11"/>
      <c r="H3" s="46" t="s">
        <v>25</v>
      </c>
      <c r="I3" s="11"/>
      <c r="J3" s="11"/>
      <c r="K3" s="12" t="s">
        <v>18</v>
      </c>
    </row>
    <row r="4" spans="1:23" s="13" customFormat="1" ht="13.5" thickBo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23" ht="16.5" thickTop="1" thickBot="1" x14ac:dyDescent="0.3"/>
    <row r="6" spans="1:23" ht="16.5" thickTop="1" thickBot="1" x14ac:dyDescent="0.3">
      <c r="A6" s="5" t="s">
        <v>7</v>
      </c>
      <c r="B6" s="42">
        <v>579</v>
      </c>
      <c r="C6" s="8"/>
      <c r="D6" s="43"/>
      <c r="E6" s="43"/>
      <c r="F6" s="44"/>
      <c r="G6" s="6"/>
      <c r="H6" s="6"/>
      <c r="I6" s="6"/>
      <c r="J6" s="6"/>
      <c r="K6" s="7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64" t="s">
        <v>15</v>
      </c>
      <c r="B8" s="65"/>
      <c r="C8" s="65"/>
      <c r="D8" s="65"/>
      <c r="E8" s="65"/>
      <c r="F8" s="65"/>
      <c r="G8" s="65"/>
      <c r="H8" s="65"/>
      <c r="I8" s="65"/>
      <c r="J8" s="65"/>
      <c r="K8" s="66"/>
      <c r="M8" s="64" t="s">
        <v>16</v>
      </c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23" ht="15.75" thickTop="1" x14ac:dyDescent="0.25">
      <c r="A9" s="3"/>
    </row>
    <row r="10" spans="1:23" ht="15.75" thickBot="1" x14ac:dyDescent="0.3"/>
    <row r="11" spans="1:23" s="33" customFormat="1" ht="45.75" thickBot="1" x14ac:dyDescent="0.3">
      <c r="A11" s="27" t="s">
        <v>1</v>
      </c>
      <c r="B11" s="28" t="s">
        <v>10</v>
      </c>
      <c r="C11" s="28" t="s">
        <v>2</v>
      </c>
      <c r="D11" s="28" t="s">
        <v>3</v>
      </c>
      <c r="E11" s="28" t="s">
        <v>4</v>
      </c>
      <c r="F11" s="41" t="s">
        <v>11</v>
      </c>
      <c r="G11" s="29" t="s">
        <v>17</v>
      </c>
      <c r="H11" s="30" t="s">
        <v>8</v>
      </c>
      <c r="I11" s="31" t="s">
        <v>9</v>
      </c>
      <c r="J11" s="31" t="s">
        <v>5</v>
      </c>
      <c r="K11" s="32" t="s">
        <v>6</v>
      </c>
      <c r="M11" s="27" t="s">
        <v>1</v>
      </c>
      <c r="N11" s="28" t="s">
        <v>10</v>
      </c>
      <c r="O11" s="28" t="s">
        <v>2</v>
      </c>
      <c r="P11" s="28" t="s">
        <v>3</v>
      </c>
      <c r="Q11" s="28" t="s">
        <v>4</v>
      </c>
      <c r="R11" s="41" t="s">
        <v>11</v>
      </c>
      <c r="S11" s="34" t="s">
        <v>0</v>
      </c>
      <c r="T11" s="30" t="s">
        <v>8</v>
      </c>
      <c r="U11" s="31" t="s">
        <v>9</v>
      </c>
      <c r="V11" s="31" t="s">
        <v>5</v>
      </c>
      <c r="W11" s="32" t="s">
        <v>6</v>
      </c>
    </row>
    <row r="12" spans="1:23" x14ac:dyDescent="0.25">
      <c r="A12" s="17"/>
      <c r="B12" s="18"/>
      <c r="C12" s="19"/>
      <c r="D12" s="20"/>
      <c r="E12" s="21"/>
      <c r="F12" s="21"/>
      <c r="G12" s="21"/>
      <c r="H12" s="21"/>
      <c r="I12" s="21"/>
      <c r="J12" s="19"/>
      <c r="K12" s="22"/>
      <c r="M12" s="56"/>
      <c r="N12" s="57"/>
      <c r="O12" s="21"/>
      <c r="P12" s="58"/>
      <c r="Q12" s="21"/>
      <c r="R12" s="21"/>
      <c r="S12" s="21"/>
      <c r="T12" s="21"/>
      <c r="U12" s="21"/>
      <c r="V12" s="21"/>
      <c r="W12" s="22"/>
    </row>
    <row r="13" spans="1:23" x14ac:dyDescent="0.25">
      <c r="A13" s="54" t="s">
        <v>21</v>
      </c>
      <c r="B13" s="18" t="s">
        <v>14</v>
      </c>
      <c r="C13" s="19" t="s">
        <v>19</v>
      </c>
      <c r="D13" s="55" t="s">
        <v>24</v>
      </c>
      <c r="E13" s="19" t="s">
        <v>20</v>
      </c>
      <c r="F13" s="36">
        <v>179.1</v>
      </c>
      <c r="G13" s="36">
        <v>181</v>
      </c>
      <c r="H13" s="38">
        <f>0.1*G13</f>
        <v>18.100000000000001</v>
      </c>
      <c r="I13" s="19">
        <v>4</v>
      </c>
      <c r="J13" s="36">
        <f>((F13-G13)/G13)*100</f>
        <v>-1.0497237569060804</v>
      </c>
      <c r="K13" s="52">
        <f>(F13-G13)/H13</f>
        <v>-0.10497237569060804</v>
      </c>
      <c r="L13" s="40"/>
      <c r="M13" s="54" t="s">
        <v>21</v>
      </c>
      <c r="N13" s="18" t="s">
        <v>14</v>
      </c>
      <c r="O13" s="19" t="s">
        <v>19</v>
      </c>
      <c r="P13" s="55" t="s">
        <v>24</v>
      </c>
      <c r="Q13" s="19" t="s">
        <v>20</v>
      </c>
      <c r="R13" s="36">
        <f>F13</f>
        <v>179.1</v>
      </c>
      <c r="S13" s="38">
        <v>175.7</v>
      </c>
      <c r="T13" s="48">
        <v>8.4</v>
      </c>
      <c r="U13" s="19">
        <v>1</v>
      </c>
      <c r="V13" s="36">
        <f>((R13-S13)/S13)*100</f>
        <v>1.935116676152536</v>
      </c>
      <c r="W13" s="50">
        <f>(R13-S13)/T13</f>
        <v>0.40476190476190543</v>
      </c>
    </row>
    <row r="14" spans="1:23" x14ac:dyDescent="0.25">
      <c r="A14" s="54" t="s">
        <v>22</v>
      </c>
      <c r="B14" s="18" t="s">
        <v>14</v>
      </c>
      <c r="C14" s="19">
        <v>2</v>
      </c>
      <c r="D14" s="20" t="s">
        <v>24</v>
      </c>
      <c r="E14" s="19" t="s">
        <v>20</v>
      </c>
      <c r="F14" s="36">
        <v>309.89999999999998</v>
      </c>
      <c r="G14" s="36">
        <v>336</v>
      </c>
      <c r="H14" s="38">
        <f t="shared" ref="H14:H15" si="0">0.1*G14</f>
        <v>33.6</v>
      </c>
      <c r="I14" s="19">
        <v>4</v>
      </c>
      <c r="J14" s="36">
        <f t="shared" ref="J14:J15" si="1">((F14-G14)/G14)*100</f>
        <v>-7.7678571428571503</v>
      </c>
      <c r="K14" s="52">
        <f t="shared" ref="K14:K15" si="2">(F14-G14)/H14</f>
        <v>-0.77678571428571497</v>
      </c>
      <c r="L14" s="40"/>
      <c r="M14" s="54" t="s">
        <v>22</v>
      </c>
      <c r="N14" s="18" t="s">
        <v>14</v>
      </c>
      <c r="O14" s="19">
        <v>2</v>
      </c>
      <c r="P14" s="20" t="s">
        <v>24</v>
      </c>
      <c r="Q14" s="19" t="s">
        <v>20</v>
      </c>
      <c r="R14" s="36">
        <f t="shared" ref="R14:R15" si="3">F14</f>
        <v>309.89999999999998</v>
      </c>
      <c r="S14" s="38">
        <v>323.3</v>
      </c>
      <c r="T14" s="48">
        <v>16.100000000000001</v>
      </c>
      <c r="U14" s="19">
        <v>1</v>
      </c>
      <c r="V14" s="36">
        <f t="shared" ref="V14:V15" si="4">((R14-S14)/S14)*100</f>
        <v>-4.1447571914630474</v>
      </c>
      <c r="W14" s="50">
        <f t="shared" ref="W14:W15" si="5">(R14-S14)/T14</f>
        <v>-0.83229813664596475</v>
      </c>
    </row>
    <row r="15" spans="1:23" ht="15.75" thickBot="1" x14ac:dyDescent="0.3">
      <c r="A15" s="59" t="s">
        <v>23</v>
      </c>
      <c r="B15" s="23" t="s">
        <v>14</v>
      </c>
      <c r="C15" s="23">
        <v>3</v>
      </c>
      <c r="D15" s="35" t="s">
        <v>24</v>
      </c>
      <c r="E15" s="23" t="s">
        <v>20</v>
      </c>
      <c r="F15" s="47">
        <v>48.8</v>
      </c>
      <c r="G15" s="47">
        <v>54.9</v>
      </c>
      <c r="H15" s="39">
        <f t="shared" si="0"/>
        <v>5.49</v>
      </c>
      <c r="I15" s="23">
        <v>4</v>
      </c>
      <c r="J15" s="37">
        <f t="shared" si="1"/>
        <v>-11.111111111111114</v>
      </c>
      <c r="K15" s="53">
        <f t="shared" si="2"/>
        <v>-1.1111111111111114</v>
      </c>
      <c r="L15" s="40"/>
      <c r="M15" s="59" t="s">
        <v>23</v>
      </c>
      <c r="N15" s="23" t="s">
        <v>14</v>
      </c>
      <c r="O15" s="23">
        <v>3</v>
      </c>
      <c r="P15" s="35" t="s">
        <v>24</v>
      </c>
      <c r="Q15" s="23" t="s">
        <v>20</v>
      </c>
      <c r="R15" s="47">
        <f t="shared" si="3"/>
        <v>48.8</v>
      </c>
      <c r="S15" s="39">
        <v>52.71</v>
      </c>
      <c r="T15" s="49">
        <v>3.27</v>
      </c>
      <c r="U15" s="23">
        <v>1</v>
      </c>
      <c r="V15" s="37">
        <f t="shared" si="4"/>
        <v>-7.4179472585847162</v>
      </c>
      <c r="W15" s="51">
        <f t="shared" si="5"/>
        <v>-1.195718654434252</v>
      </c>
    </row>
    <row r="36" spans="5:5" x14ac:dyDescent="0.25">
      <c r="E36" s="9" t="s">
        <v>13</v>
      </c>
    </row>
  </sheetData>
  <sheetProtection algorithmName="SHA-512" hashValue="q5aBMnBm/uIglRhtSib28gFw3t9Qtu9vMkOf87Fm5Y4iWNjViJY08GqWvXiR8V6fNxI1TOJneBs+b2w0oWxqzA==" saltValue="ZMs6VMIPc9pqAC0x3dKi8g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71" priority="7" stopIfTrue="1" operator="between">
      <formula>-2</formula>
      <formula>2</formula>
    </cfRule>
    <cfRule type="cellIs" dxfId="70" priority="8" stopIfTrue="1" operator="between">
      <formula>-3</formula>
      <formula>3</formula>
    </cfRule>
    <cfRule type="cellIs" dxfId="69" priority="9" operator="notBetween">
      <formula>-3</formula>
      <formula>3</formula>
    </cfRule>
  </conditionalFormatting>
  <conditionalFormatting sqref="W14:W15">
    <cfRule type="cellIs" dxfId="68" priority="1" stopIfTrue="1" operator="between">
      <formula>-2</formula>
      <formula>2</formula>
    </cfRule>
    <cfRule type="cellIs" dxfId="67" priority="2" stopIfTrue="1" operator="between">
      <formula>-3</formula>
      <formula>3</formula>
    </cfRule>
    <cfRule type="cellIs" dxfId="66" priority="3" operator="notBetween">
      <formula>-3</formula>
      <formula>3</formula>
    </cfRule>
  </conditionalFormatting>
  <conditionalFormatting sqref="W13:W15">
    <cfRule type="cellIs" dxfId="65" priority="4" stopIfTrue="1" operator="between">
      <formula>-2</formula>
      <formula>2</formula>
    </cfRule>
    <cfRule type="cellIs" dxfId="64" priority="5" stopIfTrue="1" operator="between">
      <formula>-3</formula>
      <formula>3</formula>
    </cfRule>
    <cfRule type="cellIs" dxfId="63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>https://reflabos.vito.be/ree/LABS_2021-6_Deel2.xlsx</PublicURL>
    <DEEL xmlns="08cda046-0f15-45eb-a9d5-77306d3264cd">Deel 2</DEEL>
    <Ringtest xmlns="eba2475f-4c5c-418a-90c2-2b36802fc485">LABS</Ringtest>
    <Jaar xmlns="08cda046-0f15-45eb-a9d5-77306d3264cd">2021</Jaar>
    <Publicatiedatum xmlns="dda9e79c-c62e-445e-b991-197574827cb3">2022-02-15T08:55:56+00:00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1C0CC9D1-411F-4F0E-8BB8-8DF71F17D17A}"/>
</file>

<file path=customXml/itemProps2.xml><?xml version="1.0" encoding="utf-8"?>
<ds:datastoreItem xmlns:ds="http://schemas.openxmlformats.org/officeDocument/2006/customXml" ds:itemID="{5783FF93-BAAB-4C73-B0F1-44C132B2BBC9}"/>
</file>

<file path=customXml/itemProps3.xml><?xml version="1.0" encoding="utf-8"?>
<ds:datastoreItem xmlns:ds="http://schemas.openxmlformats.org/officeDocument/2006/customXml" ds:itemID="{2EC885FF-0CBB-4F79-A5C1-4043F9580A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139</vt:lpstr>
      <vt:lpstr>223</vt:lpstr>
      <vt:lpstr>225</vt:lpstr>
      <vt:lpstr>295</vt:lpstr>
      <vt:lpstr>339</vt:lpstr>
      <vt:lpstr>509</vt:lpstr>
      <vt:lpstr>512</vt:lpstr>
      <vt:lpstr>551</vt:lpstr>
      <vt:lpstr>579</vt:lpstr>
      <vt:lpstr>585</vt:lpstr>
      <vt:lpstr>591</vt:lpstr>
      <vt:lpstr>689</vt:lpstr>
      <vt:lpstr>644</vt:lpstr>
      <vt:lpstr>744</vt:lpstr>
      <vt:lpstr>807</vt:lpstr>
      <vt:lpstr>904</vt:lpstr>
      <vt:lpstr>'139'!Print_Area</vt:lpstr>
      <vt:lpstr>'223'!Print_Area</vt:lpstr>
      <vt:lpstr>'225'!Print_Area</vt:lpstr>
      <vt:lpstr>'295'!Print_Area</vt:lpstr>
      <vt:lpstr>'339'!Print_Area</vt:lpstr>
      <vt:lpstr>'509'!Print_Area</vt:lpstr>
      <vt:lpstr>'512'!Print_Area</vt:lpstr>
      <vt:lpstr>'551'!Print_Area</vt:lpstr>
      <vt:lpstr>'579'!Print_Area</vt:lpstr>
      <vt:lpstr>'585'!Print_Area</vt:lpstr>
      <vt:lpstr>'591'!Print_Area</vt:lpstr>
      <vt:lpstr>'644'!Print_Area</vt:lpstr>
      <vt:lpstr>'689'!Print_Area</vt:lpstr>
      <vt:lpstr>'744'!Print_Area</vt:lpstr>
      <vt:lpstr>'807'!Print_Area</vt:lpstr>
      <vt:lpstr>'904'!Print_Area</vt:lpstr>
      <vt:lpstr>'139'!Print_Titles</vt:lpstr>
      <vt:lpstr>'223'!Print_Titles</vt:lpstr>
      <vt:lpstr>'225'!Print_Titles</vt:lpstr>
      <vt:lpstr>'295'!Print_Titles</vt:lpstr>
      <vt:lpstr>'339'!Print_Titles</vt:lpstr>
      <vt:lpstr>'509'!Print_Titles</vt:lpstr>
      <vt:lpstr>'512'!Print_Titles</vt:lpstr>
      <vt:lpstr>'551'!Print_Titles</vt:lpstr>
      <vt:lpstr>'579'!Print_Titles</vt:lpstr>
      <vt:lpstr>'585'!Print_Titles</vt:lpstr>
      <vt:lpstr>'591'!Print_Titles</vt:lpstr>
      <vt:lpstr>'644'!Print_Titles</vt:lpstr>
      <vt:lpstr>'689'!Print_Titles</vt:lpstr>
      <vt:lpstr>'744'!Print_Titles</vt:lpstr>
      <vt:lpstr>'807'!Print_Titles</vt:lpstr>
      <vt:lpstr>'904'!Print_Titles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2021-6</dc:title>
  <dc:creator>dceustet</dc:creator>
  <cp:lastModifiedBy>Baeyens Bart</cp:lastModifiedBy>
  <cp:lastPrinted>2021-11-29T09:27:43Z</cp:lastPrinted>
  <dcterms:created xsi:type="dcterms:W3CDTF">2012-03-19T07:59:52Z</dcterms:created>
  <dcterms:modified xsi:type="dcterms:W3CDTF">2022-02-07T10:15:06Z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