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1\LABS2021\5. Rapportering\Eindrapport\bijlagen eindrapport\Deel 3 per parameter\"/>
    </mc:Choice>
  </mc:AlternateContent>
  <xr:revisionPtr revIDLastSave="0" documentId="13_ncr:1_{B6E7E05B-A36F-4175-A0DA-62BC6D2BAB48}" xr6:coauthVersionLast="45" xr6:coauthVersionMax="45" xr10:uidLastSave="{00000000-0000-0000-0000-000000000000}"/>
  <bookViews>
    <workbookView xWindow="-120" yWindow="-120" windowWidth="29040" windowHeight="15840" tabRatio="849" xr2:uid="{00000000-000D-0000-FFFF-FFFF00000000}"/>
  </bookViews>
  <sheets>
    <sheet name="SOx stap 1" sheetId="35" r:id="rId1"/>
    <sheet name="SOx stap 2" sheetId="34" r:id="rId2"/>
    <sheet name="SOx stap 3" sheetId="29" r:id="rId3"/>
  </sheets>
  <definedNames>
    <definedName name="_xlnm.Print_Area" localSheetId="0">'SOx stap 1'!$A$1:$W$27</definedName>
    <definedName name="_xlnm.Print_Area" localSheetId="1">'SOx stap 2'!$A$1:$W$27</definedName>
    <definedName name="_xlnm.Print_Area" localSheetId="2">'SOx stap 3'!$A$1:$W$27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29" l="1"/>
  <c r="D5" i="34"/>
  <c r="D5" i="35"/>
  <c r="H24" i="34"/>
  <c r="I24" i="34"/>
  <c r="H25" i="34"/>
  <c r="I25" i="34"/>
  <c r="H26" i="34"/>
  <c r="I26" i="34"/>
  <c r="H24" i="29"/>
  <c r="I24" i="29"/>
  <c r="H25" i="29"/>
  <c r="I25" i="29"/>
  <c r="H26" i="29"/>
  <c r="I26" i="29"/>
  <c r="H24" i="35"/>
  <c r="I24" i="35"/>
  <c r="H25" i="35"/>
  <c r="I25" i="35"/>
  <c r="H26" i="35"/>
  <c r="I26" i="35"/>
  <c r="F24" i="34"/>
  <c r="F25" i="34"/>
  <c r="F26" i="34"/>
  <c r="F24" i="29"/>
  <c r="F25" i="29"/>
  <c r="F26" i="29"/>
  <c r="F24" i="35"/>
  <c r="F25" i="35"/>
  <c r="F26" i="35"/>
  <c r="F21" i="35" l="1"/>
  <c r="H21" i="35" s="1"/>
  <c r="I21" i="35"/>
  <c r="F22" i="35"/>
  <c r="H22" i="35" s="1"/>
  <c r="I22" i="35"/>
  <c r="F23" i="35"/>
  <c r="H23" i="35" s="1"/>
  <c r="I23" i="35"/>
  <c r="F21" i="29"/>
  <c r="H21" i="29" s="1"/>
  <c r="I21" i="29"/>
  <c r="F22" i="29"/>
  <c r="H22" i="29" s="1"/>
  <c r="I22" i="29"/>
  <c r="F23" i="29"/>
  <c r="H23" i="29" s="1"/>
  <c r="I23" i="29"/>
  <c r="F21" i="34"/>
  <c r="H21" i="34" s="1"/>
  <c r="I21" i="34"/>
  <c r="F22" i="34"/>
  <c r="H22" i="34" s="1"/>
  <c r="I22" i="34"/>
  <c r="F23" i="34"/>
  <c r="H23" i="34" s="1"/>
  <c r="I23" i="34"/>
  <c r="I20" i="35" l="1"/>
  <c r="F20" i="35"/>
  <c r="H20" i="35" s="1"/>
  <c r="I19" i="35"/>
  <c r="F19" i="35"/>
  <c r="H19" i="35" s="1"/>
  <c r="I18" i="35"/>
  <c r="F18" i="35"/>
  <c r="H18" i="35" s="1"/>
  <c r="I17" i="35"/>
  <c r="F17" i="35"/>
  <c r="H17" i="35" s="1"/>
  <c r="I16" i="35"/>
  <c r="F16" i="35"/>
  <c r="H16" i="35" s="1"/>
  <c r="I15" i="35"/>
  <c r="F15" i="35"/>
  <c r="H15" i="35" s="1"/>
  <c r="I14" i="35"/>
  <c r="F14" i="35"/>
  <c r="H14" i="35" s="1"/>
  <c r="I13" i="35"/>
  <c r="F13" i="35"/>
  <c r="H13" i="35" s="1"/>
  <c r="I12" i="35"/>
  <c r="F12" i="35"/>
  <c r="H12" i="35" s="1"/>
  <c r="I11" i="35"/>
  <c r="F11" i="35"/>
  <c r="H11" i="35" s="1"/>
  <c r="F11" i="29" l="1"/>
  <c r="F12" i="34"/>
  <c r="H12" i="34" s="1"/>
  <c r="F13" i="34"/>
  <c r="F14" i="34"/>
  <c r="F15" i="34"/>
  <c r="F16" i="34"/>
  <c r="F17" i="34"/>
  <c r="F18" i="34"/>
  <c r="F19" i="34"/>
  <c r="F20" i="34"/>
  <c r="F11" i="34"/>
  <c r="H11" i="34" s="1"/>
  <c r="I11" i="34"/>
  <c r="H11" i="29" l="1"/>
  <c r="I11" i="29"/>
  <c r="F12" i="29" l="1"/>
  <c r="F13" i="29"/>
  <c r="F14" i="29"/>
  <c r="F15" i="29"/>
  <c r="F16" i="29"/>
  <c r="F17" i="29"/>
  <c r="F18" i="29"/>
  <c r="F19" i="29"/>
  <c r="F20" i="29"/>
  <c r="H12" i="29" l="1"/>
  <c r="I12" i="29"/>
  <c r="H13" i="29"/>
  <c r="I13" i="29"/>
  <c r="H14" i="29"/>
  <c r="I14" i="29"/>
  <c r="H15" i="29"/>
  <c r="I15" i="29"/>
  <c r="H16" i="29"/>
  <c r="I16" i="29"/>
  <c r="H17" i="29"/>
  <c r="I17" i="29"/>
  <c r="H18" i="29"/>
  <c r="I18" i="29"/>
  <c r="H19" i="29"/>
  <c r="I19" i="29"/>
  <c r="H20" i="29"/>
  <c r="I20" i="29"/>
  <c r="I12" i="34"/>
  <c r="H13" i="34"/>
  <c r="I13" i="34"/>
  <c r="H14" i="34"/>
  <c r="I14" i="34"/>
  <c r="H15" i="34"/>
  <c r="I15" i="34"/>
  <c r="H16" i="34"/>
  <c r="I16" i="34"/>
  <c r="H17" i="34"/>
  <c r="I17" i="34"/>
  <c r="H18" i="34"/>
  <c r="I18" i="34"/>
  <c r="H19" i="34"/>
  <c r="I19" i="34"/>
  <c r="H20" i="34"/>
  <c r="I20" i="34"/>
</calcChain>
</file>

<file path=xl/sharedStrings.xml><?xml version="1.0" encoding="utf-8"?>
<sst xmlns="http://schemas.openxmlformats.org/spreadsheetml/2006/main" count="48" uniqueCount="16">
  <si>
    <t>Labonr.</t>
  </si>
  <si>
    <t/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</si>
  <si>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</si>
  <si>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</si>
  <si>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</si>
  <si>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</si>
  <si>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Aantal Labo's:</t>
  </si>
  <si>
    <t>Z-Score 
(statistisch)</t>
  </si>
  <si>
    <t>%Afw 
(tov ref.waarde)</t>
  </si>
  <si>
    <t>Resultaat</t>
  </si>
  <si>
    <t>Statistisch gemiddelde:</t>
  </si>
  <si>
    <t>Statistisch standaard afw. abs.:</t>
  </si>
  <si>
    <t>Statistisch standaard afw. rel.:</t>
  </si>
  <si>
    <t>SOx stap 1</t>
  </si>
  <si>
    <t>SOx stap 2</t>
  </si>
  <si>
    <t>SOx stap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</si>
</sst>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2" fontId="5" fillId="2" borderId="0" xfId="0" applyNumberFormat="1" applyFont="1" applyFill="1" applyAlignment="1" applyProtection="1">
      <alignment horizontal="center" vertical="center"/>
      <protection hidden="1"/>
    </xf>
    <xf numFmtId="2" fontId="7" fillId="2" borderId="0" xfId="1" applyNumberFormat="1" applyFont="1" applyFill="1" applyAlignment="1" applyProtection="1">
      <alignment horizontal="right" vertical="center"/>
      <protection hidden="1"/>
    </xf>
    <xf numFmtId="2" fontId="6" fillId="2" borderId="0" xfId="0" applyNumberFormat="1" applyFont="1" applyFill="1" applyBorder="1" applyAlignment="1" applyProtection="1">
      <alignment vertical="center"/>
      <protection hidden="1"/>
    </xf>
    <xf numFmtId="2" fontId="7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right" vertical="center"/>
      <protection hidden="1"/>
    </xf>
    <xf numFmtId="2" fontId="4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center" vertical="center" wrapText="1"/>
      <protection hidden="1"/>
    </xf>
    <xf numFmtId="1" fontId="4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2" borderId="0" xfId="0" applyNumberFormat="1" applyFont="1" applyFill="1" applyBorder="1" applyAlignment="1" applyProtection="1">
      <alignment horizont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164" fontId="5" fillId="2" borderId="0" xfId="5" applyNumberFormat="1" applyFont="1" applyFill="1" applyAlignment="1" applyProtection="1">
      <alignment horizontal="center" vertical="center"/>
      <protection hidden="1"/>
    </xf>
    <xf numFmtId="1" fontId="5" fillId="2" borderId="0" xfId="0" applyNumberFormat="1" applyFont="1" applyFill="1" applyAlignment="1" applyProtection="1">
      <alignment horizontal="center" vertical="center"/>
      <protection hidden="1"/>
    </xf>
    <xf numFmtId="0" fontId="4" fillId="2" borderId="0" xfId="1" applyNumberFormat="1" applyFont="1" applyFill="1" applyBorder="1" applyAlignment="1" applyProtection="1">
      <alignment horizontal="center" vertical="center"/>
      <protection hidden="1"/>
    </xf>
    <xf numFmtId="1" fontId="4" fillId="2" borderId="0" xfId="1" applyNumberFormat="1" applyFont="1" applyFill="1" applyBorder="1" applyAlignment="1" applyProtection="1">
      <alignment horizontal="center" vertical="center"/>
      <protection hidden="1"/>
    </xf>
    <xf numFmtId="2" fontId="4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3" borderId="0" xfId="0" applyNumberFormat="1" applyFont="1" applyFill="1" applyBorder="1" applyAlignment="1">
      <alignment horizontal="center"/>
    </xf>
    <xf numFmtId="49" fontId="0" fillId="5" borderId="0" xfId="0" applyNumberFormat="1" applyFont="1" applyFill="1" applyBorder="1" applyAlignment="1">
      <alignment horizontal="center"/>
    </xf>
    <xf numFmtId="49" fontId="0" fillId="4" borderId="0" xfId="0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5" builtinId="5"/>
    <cellStyle name="Percent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SOx</a:t>
            </a:r>
            <a:r>
              <a:rPr lang="nl-BE" baseline="0"/>
              <a:t> </a:t>
            </a:r>
            <a:r>
              <a:rPr lang="nl-BE"/>
              <a:t>stap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'SOx stap 1'!$C$11:$C$26</c:f>
              <c:numCache>
                <c:formatCode>General</c:formatCode>
                <c:ptCount val="16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585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744</c:v>
                </c:pt>
                <c:pt idx="14">
                  <c:v>807</c:v>
                </c:pt>
                <c:pt idx="15">
                  <c:v>904</c:v>
                </c:pt>
              </c:numCache>
            </c:numRef>
          </c:cat>
          <c:val>
            <c:numRef>
              <c:f>'SOx stap 1'!$H$11:$H$26</c:f>
              <c:numCache>
                <c:formatCode>0.000</c:formatCode>
                <c:ptCount val="16"/>
                <c:pt idx="0">
                  <c:v>1.0331491712707181</c:v>
                </c:pt>
                <c:pt idx="1">
                  <c:v>0.98895027624309395</c:v>
                </c:pt>
                <c:pt idx="2">
                  <c:v>0.97569060773480654</c:v>
                </c:pt>
                <c:pt idx="3">
                  <c:v>0.92817679558011046</c:v>
                </c:pt>
                <c:pt idx="4">
                  <c:v>0.98342541436464093</c:v>
                </c:pt>
                <c:pt idx="5">
                  <c:v>0.96685082872928174</c:v>
                </c:pt>
                <c:pt idx="6">
                  <c:v>0.91712707182320441</c:v>
                </c:pt>
                <c:pt idx="7">
                  <c:v>0.95469613259668518</c:v>
                </c:pt>
                <c:pt idx="8">
                  <c:v>0.98950276243093926</c:v>
                </c:pt>
                <c:pt idx="9">
                  <c:v>0.68508287292817682</c:v>
                </c:pt>
                <c:pt idx="10">
                  <c:v>1.0165745856353592</c:v>
                </c:pt>
                <c:pt idx="11">
                  <c:v>1.061878453038674</c:v>
                </c:pt>
                <c:pt idx="12">
                  <c:v>0.96132596685082872</c:v>
                </c:pt>
                <c:pt idx="13">
                  <c:v>0.98342541436464093</c:v>
                </c:pt>
                <c:pt idx="14">
                  <c:v>0.91325966850828733</c:v>
                </c:pt>
                <c:pt idx="15">
                  <c:v>0.9779005524861879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6E-4496-8586-E5530F9E7D68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'SOx stap 1'!$C$11:$C$26</c:f>
              <c:numCache>
                <c:formatCode>General</c:formatCode>
                <c:ptCount val="16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585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744</c:v>
                </c:pt>
                <c:pt idx="14">
                  <c:v>807</c:v>
                </c:pt>
                <c:pt idx="15">
                  <c:v>904</c:v>
                </c:pt>
              </c:numCache>
            </c:numRef>
          </c:cat>
          <c:val>
            <c:numRef>
              <c:f>'SOx stap 1'!$I$11:$I$26</c:f>
              <c:numCache>
                <c:formatCode>0.00</c:formatCode>
                <c:ptCount val="16"/>
                <c:pt idx="0">
                  <c:v>0.97071823204419883</c:v>
                </c:pt>
                <c:pt idx="1">
                  <c:v>0.97071823204419883</c:v>
                </c:pt>
                <c:pt idx="2">
                  <c:v>0.97071823204419883</c:v>
                </c:pt>
                <c:pt idx="3">
                  <c:v>0.97071823204419883</c:v>
                </c:pt>
                <c:pt idx="4">
                  <c:v>0.97071823204419883</c:v>
                </c:pt>
                <c:pt idx="5">
                  <c:v>0.97071823204419883</c:v>
                </c:pt>
                <c:pt idx="6">
                  <c:v>0.97071823204419883</c:v>
                </c:pt>
                <c:pt idx="7">
                  <c:v>0.97071823204419883</c:v>
                </c:pt>
                <c:pt idx="8">
                  <c:v>0.97071823204419883</c:v>
                </c:pt>
                <c:pt idx="9">
                  <c:v>0.97071823204419883</c:v>
                </c:pt>
                <c:pt idx="10">
                  <c:v>0.97071823204419883</c:v>
                </c:pt>
                <c:pt idx="11">
                  <c:v>0.97071823204419883</c:v>
                </c:pt>
                <c:pt idx="12">
                  <c:v>0.97071823204419883</c:v>
                </c:pt>
                <c:pt idx="13">
                  <c:v>0.97071823204419883</c:v>
                </c:pt>
                <c:pt idx="14">
                  <c:v>0.97071823204419883</c:v>
                </c:pt>
                <c:pt idx="15">
                  <c:v>0.97071823204419883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6E-4496-8586-E5530F9E7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01152"/>
        <c:axId val="362003072"/>
      </c:lineChart>
      <c:catAx>
        <c:axId val="3620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003072"/>
        <c:crosses val="autoZero"/>
        <c:auto val="1"/>
        <c:lblAlgn val="ctr"/>
        <c:lblOffset val="100"/>
        <c:noMultiLvlLbl val="1"/>
      </c:catAx>
      <c:valAx>
        <c:axId val="362003072"/>
        <c:scaling>
          <c:orientation val="minMax"/>
          <c:max val="1.4"/>
          <c:min val="0.70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001152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SOx stap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'SOx stap 2'!$C$11:$C$26</c:f>
              <c:numCache>
                <c:formatCode>General</c:formatCode>
                <c:ptCount val="16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585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744</c:v>
                </c:pt>
                <c:pt idx="14">
                  <c:v>807</c:v>
                </c:pt>
                <c:pt idx="15">
                  <c:v>904</c:v>
                </c:pt>
              </c:numCache>
            </c:numRef>
          </c:cat>
          <c:val>
            <c:numRef>
              <c:f>'SOx stap 2'!$H$11:$H$26</c:f>
              <c:numCache>
                <c:formatCode>0.000</c:formatCode>
                <c:ptCount val="16"/>
                <c:pt idx="0">
                  <c:v>1.0148809523809523</c:v>
                </c:pt>
                <c:pt idx="1">
                  <c:v>0.97619047619047616</c:v>
                </c:pt>
                <c:pt idx="2">
                  <c:v>0.99523809523809514</c:v>
                </c:pt>
                <c:pt idx="3">
                  <c:v>0.94940476190476186</c:v>
                </c:pt>
                <c:pt idx="4">
                  <c:v>0.96726190476190477</c:v>
                </c:pt>
                <c:pt idx="5">
                  <c:v>1.0059523809523809</c:v>
                </c:pt>
                <c:pt idx="6">
                  <c:v>0.95238095238095244</c:v>
                </c:pt>
                <c:pt idx="7">
                  <c:v>0.94226190476190486</c:v>
                </c:pt>
                <c:pt idx="8">
                  <c:v>0.92232142857142851</c:v>
                </c:pt>
                <c:pt idx="9">
                  <c:v>0.72023809523809523</c:v>
                </c:pt>
                <c:pt idx="10">
                  <c:v>1.0148809523809523</c:v>
                </c:pt>
                <c:pt idx="11">
                  <c:v>1.0261904761904761</c:v>
                </c:pt>
                <c:pt idx="12">
                  <c:v>0.97023809523809523</c:v>
                </c:pt>
                <c:pt idx="13">
                  <c:v>0.92559523809523814</c:v>
                </c:pt>
                <c:pt idx="14">
                  <c:v>0.89255952380952375</c:v>
                </c:pt>
                <c:pt idx="15">
                  <c:v>0.94940476190476186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3E-40AC-ABEF-2C0E23E369A6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'SOx stap 2'!$C$11:$C$26</c:f>
              <c:numCache>
                <c:formatCode>General</c:formatCode>
                <c:ptCount val="16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585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744</c:v>
                </c:pt>
                <c:pt idx="14">
                  <c:v>807</c:v>
                </c:pt>
                <c:pt idx="15">
                  <c:v>904</c:v>
                </c:pt>
              </c:numCache>
            </c:numRef>
          </c:cat>
          <c:val>
            <c:numRef>
              <c:f>'SOx stap 2'!$I$11:$I$26</c:f>
              <c:numCache>
                <c:formatCode>0.00</c:formatCode>
                <c:ptCount val="16"/>
                <c:pt idx="0">
                  <c:v>0.96220238095238098</c:v>
                </c:pt>
                <c:pt idx="1">
                  <c:v>0.96220238095238098</c:v>
                </c:pt>
                <c:pt idx="2">
                  <c:v>0.96220238095238098</c:v>
                </c:pt>
                <c:pt idx="3">
                  <c:v>0.96220238095238098</c:v>
                </c:pt>
                <c:pt idx="4">
                  <c:v>0.96220238095238098</c:v>
                </c:pt>
                <c:pt idx="5">
                  <c:v>0.96220238095238098</c:v>
                </c:pt>
                <c:pt idx="6">
                  <c:v>0.96220238095238098</c:v>
                </c:pt>
                <c:pt idx="7">
                  <c:v>0.96220238095238098</c:v>
                </c:pt>
                <c:pt idx="8">
                  <c:v>0.96220238095238098</c:v>
                </c:pt>
                <c:pt idx="9">
                  <c:v>0.96220238095238098</c:v>
                </c:pt>
                <c:pt idx="10">
                  <c:v>0.96220238095238098</c:v>
                </c:pt>
                <c:pt idx="11">
                  <c:v>0.96220238095238098</c:v>
                </c:pt>
                <c:pt idx="12">
                  <c:v>0.96220238095238098</c:v>
                </c:pt>
                <c:pt idx="13">
                  <c:v>0.96220238095238098</c:v>
                </c:pt>
                <c:pt idx="14">
                  <c:v>0.96220238095238098</c:v>
                </c:pt>
                <c:pt idx="15">
                  <c:v>0.96220238095238098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3E-40AC-ABEF-2C0E23E36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01152"/>
        <c:axId val="362003072"/>
      </c:lineChart>
      <c:catAx>
        <c:axId val="3620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003072"/>
        <c:crosses val="autoZero"/>
        <c:auto val="1"/>
        <c:lblAlgn val="ctr"/>
        <c:lblOffset val="100"/>
        <c:noMultiLvlLbl val="1"/>
      </c:catAx>
      <c:valAx>
        <c:axId val="362003072"/>
        <c:scaling>
          <c:orientation val="minMax"/>
          <c:max val="1.2"/>
          <c:min val="0.60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001152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SOx stap 3</a:t>
            </a:r>
          </a:p>
        </c:rich>
      </c:tx>
      <c:layout>
        <c:manualLayout>
          <c:xMode val="edge"/>
          <c:yMode val="edge"/>
          <c:x val="0.43459944444444443"/>
          <c:y val="2.469444444444444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'SOx stap 3'!$C$11:$C$26</c:f>
              <c:numCache>
                <c:formatCode>@</c:formatCode>
                <c:ptCount val="16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585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744</c:v>
                </c:pt>
                <c:pt idx="14">
                  <c:v>807</c:v>
                </c:pt>
                <c:pt idx="15">
                  <c:v>904</c:v>
                </c:pt>
              </c:numCache>
            </c:numRef>
          </c:cat>
          <c:val>
            <c:numRef>
              <c:f>'SOx stap 3'!$H$11:$H$26</c:f>
              <c:numCache>
                <c:formatCode>0.000</c:formatCode>
                <c:ptCount val="16"/>
                <c:pt idx="0">
                  <c:v>1.0008378870673953</c:v>
                </c:pt>
                <c:pt idx="1">
                  <c:v>0.97632058287795997</c:v>
                </c:pt>
                <c:pt idx="2">
                  <c:v>0.88888888888888884</c:v>
                </c:pt>
                <c:pt idx="3">
                  <c:v>0.96357012750455373</c:v>
                </c:pt>
                <c:pt idx="4">
                  <c:v>0.97267759562841538</c:v>
                </c:pt>
                <c:pt idx="5">
                  <c:v>0.97632058287795997</c:v>
                </c:pt>
                <c:pt idx="6">
                  <c:v>0.95810564663023678</c:v>
                </c:pt>
                <c:pt idx="7">
                  <c:v>0.947176684881603</c:v>
                </c:pt>
                <c:pt idx="8">
                  <c:v>0.88888888888888884</c:v>
                </c:pt>
                <c:pt idx="9">
                  <c:v>0.89253187613843354</c:v>
                </c:pt>
                <c:pt idx="10">
                  <c:v>0.97632058287795997</c:v>
                </c:pt>
                <c:pt idx="11">
                  <c:v>1.0182149362477231</c:v>
                </c:pt>
                <c:pt idx="12">
                  <c:v>0.93260473588342452</c:v>
                </c:pt>
                <c:pt idx="13">
                  <c:v>0.99817850637522765</c:v>
                </c:pt>
                <c:pt idx="14">
                  <c:v>1.0382513661202186</c:v>
                </c:pt>
                <c:pt idx="15">
                  <c:v>0.883424408014572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E-48F2-A3AC-821BD0ECABEE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'SOx stap 3'!$C$11:$C$26</c:f>
              <c:numCache>
                <c:formatCode>@</c:formatCode>
                <c:ptCount val="16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585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744</c:v>
                </c:pt>
                <c:pt idx="14">
                  <c:v>807</c:v>
                </c:pt>
                <c:pt idx="15">
                  <c:v>904</c:v>
                </c:pt>
              </c:numCache>
            </c:numRef>
          </c:cat>
          <c:val>
            <c:numRef>
              <c:f>'SOx stap 3'!$I$11:$I$26</c:f>
              <c:numCache>
                <c:formatCode>0.00</c:formatCode>
                <c:ptCount val="16"/>
                <c:pt idx="0">
                  <c:v>0.96010928961748643</c:v>
                </c:pt>
                <c:pt idx="1">
                  <c:v>0.96010928961748643</c:v>
                </c:pt>
                <c:pt idx="2">
                  <c:v>0.96010928961748643</c:v>
                </c:pt>
                <c:pt idx="3">
                  <c:v>0.96010928961748643</c:v>
                </c:pt>
                <c:pt idx="4">
                  <c:v>0.96010928961748643</c:v>
                </c:pt>
                <c:pt idx="5">
                  <c:v>0.96010928961748643</c:v>
                </c:pt>
                <c:pt idx="6">
                  <c:v>0.96010928961748643</c:v>
                </c:pt>
                <c:pt idx="7">
                  <c:v>0.96010928961748643</c:v>
                </c:pt>
                <c:pt idx="8">
                  <c:v>0.96010928961748643</c:v>
                </c:pt>
                <c:pt idx="9">
                  <c:v>0.96010928961748643</c:v>
                </c:pt>
                <c:pt idx="10">
                  <c:v>0.96010928961748643</c:v>
                </c:pt>
                <c:pt idx="11">
                  <c:v>0.96010928961748643</c:v>
                </c:pt>
                <c:pt idx="12">
                  <c:v>0.96010928961748643</c:v>
                </c:pt>
                <c:pt idx="13">
                  <c:v>0.96010928961748643</c:v>
                </c:pt>
                <c:pt idx="14">
                  <c:v>0.96010928961748643</c:v>
                </c:pt>
                <c:pt idx="15">
                  <c:v>0.96010928961748643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E-48F2-A3AC-821BD0EC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60512"/>
        <c:axId val="122562432"/>
      </c:lineChart>
      <c:catAx>
        <c:axId val="12256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@" sourceLinked="1"/>
        <c:majorTickMark val="out"/>
        <c:minorTickMark val="none"/>
        <c:tickLblPos val="nextTo"/>
        <c:crossAx val="122562432"/>
        <c:crosses val="autoZero"/>
        <c:auto val="1"/>
        <c:lblAlgn val="ctr"/>
        <c:lblOffset val="100"/>
        <c:noMultiLvlLbl val="1"/>
      </c:catAx>
      <c:valAx>
        <c:axId val="122562432"/>
        <c:scaling>
          <c:orientation val="minMax"/>
          <c:max val="1.1500000000000001"/>
          <c:min val="0.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22560512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592666</xdr:colOff>
      <xdr:row>9</xdr:row>
      <xdr:rowOff>154782</xdr:rowOff>
    </xdr:from>
    <xdr:to>
      <xdr:col>18</xdr:col>
      <xdr:colOff>21167</xdr:colOff>
      <xdr:row>27</xdr:row>
      <xdr:rowOff>111469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371160-0112-419B-8EE9-B60F8AE5A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612509</xdr:colOff>
      <xdr:row>9</xdr:row>
      <xdr:rowOff>113771</xdr:rowOff>
    </xdr:from>
    <xdr:to>
      <xdr:col>18</xdr:col>
      <xdr:colOff>34396</xdr:colOff>
      <xdr:row>27</xdr:row>
      <xdr:rowOff>70458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567528</xdr:colOff>
      <xdr:row>9</xdr:row>
      <xdr:rowOff>173302</xdr:rowOff>
    </xdr:from>
    <xdr:to>
      <xdr:col>18</xdr:col>
      <xdr:colOff>99903</xdr:colOff>
      <xdr:row>27</xdr:row>
      <xdr:rowOff>129989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7BEB3-63DA-4F36-A7AA-187D3C4ACE4C}">
  <dimension ref="A1:I33"/>
  <sheetViews>
    <sheetView tabSelected="1" zoomScale="90" zoomScaleNormal="90" workbookViewId="0">
      <selection activeCell="D2" sqref="D2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2851562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13</v>
      </c>
      <c r="E1" s="3"/>
      <c r="F1" s="4"/>
    </row>
    <row r="2" spans="1:9" ht="18" x14ac:dyDescent="0.25">
      <c r="C2" s="5" t="s">
        <v>3</v>
      </c>
      <c r="D2" s="12">
        <v>181</v>
      </c>
      <c r="E2" s="1" t="s">
        <v>4</v>
      </c>
    </row>
    <row r="3" spans="1:9" ht="18" x14ac:dyDescent="0.25">
      <c r="C3" s="5" t="s">
        <v>10</v>
      </c>
      <c r="D3" s="15">
        <v>175.7</v>
      </c>
      <c r="E3" s="1" t="s">
        <v>4</v>
      </c>
      <c r="F3" s="6"/>
    </row>
    <row r="4" spans="1:9" ht="18" x14ac:dyDescent="0.25">
      <c r="C4" s="5" t="s">
        <v>11</v>
      </c>
      <c r="D4" s="9">
        <v>8.4</v>
      </c>
      <c r="E4" s="1" t="s">
        <v>4</v>
      </c>
      <c r="F4" s="6"/>
    </row>
    <row r="5" spans="1:9" x14ac:dyDescent="0.25">
      <c r="C5" s="5" t="s">
        <v>12</v>
      </c>
      <c r="D5" s="9">
        <f>(D4/D3)*100</f>
        <v>4.7808764940239046</v>
      </c>
      <c r="E5" s="1" t="s">
        <v>2</v>
      </c>
      <c r="F5" s="6"/>
    </row>
    <row r="6" spans="1:9" x14ac:dyDescent="0.25">
      <c r="C6" s="5" t="s">
        <v>6</v>
      </c>
      <c r="D6" s="16">
        <v>13</v>
      </c>
      <c r="E6" s="6"/>
      <c r="F6" s="6"/>
    </row>
    <row r="7" spans="1:9" x14ac:dyDescent="0.25">
      <c r="C7" s="6"/>
      <c r="D7" s="6"/>
      <c r="E7" s="6"/>
      <c r="F7" s="6"/>
    </row>
    <row r="8" spans="1:9" x14ac:dyDescent="0.25">
      <c r="C8" s="6"/>
      <c r="D8" s="6"/>
      <c r="E8" s="6"/>
      <c r="F8" s="6"/>
    </row>
    <row r="9" spans="1:9" ht="31.5" x14ac:dyDescent="0.25">
      <c r="C9" s="6" t="s">
        <v>0</v>
      </c>
      <c r="D9" s="6" t="s">
        <v>9</v>
      </c>
      <c r="E9" s="7" t="s">
        <v>7</v>
      </c>
      <c r="F9" s="7" t="s">
        <v>8</v>
      </c>
    </row>
    <row r="10" spans="1:9" x14ac:dyDescent="0.25">
      <c r="A10" s="8"/>
      <c r="D10" s="6"/>
      <c r="E10" s="9"/>
      <c r="F10" s="6"/>
    </row>
    <row r="11" spans="1:9" x14ac:dyDescent="0.25">
      <c r="C11" s="15">
        <v>139</v>
      </c>
      <c r="D11" s="15">
        <v>187</v>
      </c>
      <c r="E11" s="18">
        <v>1.35</v>
      </c>
      <c r="F11" s="12">
        <f t="shared" ref="F11:F23" si="0">((D11-$D$2)/$D$2)*100</f>
        <v>3.3149171270718232</v>
      </c>
      <c r="H11" s="13">
        <f>(100+F11)/100</f>
        <v>1.0331491712707181</v>
      </c>
      <c r="I11" s="1">
        <f>1+($D$3-$D$2)/$D$2</f>
        <v>0.97071823204419883</v>
      </c>
    </row>
    <row r="12" spans="1:9" x14ac:dyDescent="0.25">
      <c r="C12" s="15">
        <v>223</v>
      </c>
      <c r="D12" s="15">
        <v>179</v>
      </c>
      <c r="E12" s="18">
        <v>0.39</v>
      </c>
      <c r="F12" s="12">
        <f t="shared" si="0"/>
        <v>-1.1049723756906076</v>
      </c>
      <c r="H12" s="13">
        <f t="shared" ref="H12:H23" si="1">(100+F12)/100</f>
        <v>0.98895027624309395</v>
      </c>
      <c r="I12" s="1">
        <f t="shared" ref="I12:I26" si="2">1+($D$3-$D$2)/$D$2</f>
        <v>0.97071823204419883</v>
      </c>
    </row>
    <row r="13" spans="1:9" x14ac:dyDescent="0.25">
      <c r="C13" s="15">
        <v>225</v>
      </c>
      <c r="D13" s="15">
        <v>176.6</v>
      </c>
      <c r="E13" s="18">
        <v>0.11</v>
      </c>
      <c r="F13" s="12">
        <f t="shared" si="0"/>
        <v>-2.4309392265193401</v>
      </c>
      <c r="H13" s="13">
        <f t="shared" si="1"/>
        <v>0.97569060773480654</v>
      </c>
      <c r="I13" s="1">
        <f t="shared" si="2"/>
        <v>0.97071823204419883</v>
      </c>
    </row>
    <row r="14" spans="1:9" x14ac:dyDescent="0.25">
      <c r="C14" s="15">
        <v>295</v>
      </c>
      <c r="D14" s="15">
        <v>168</v>
      </c>
      <c r="E14" s="18">
        <v>-0.92</v>
      </c>
      <c r="F14" s="12">
        <f t="shared" si="0"/>
        <v>-7.1823204419889501</v>
      </c>
      <c r="H14" s="13">
        <f t="shared" si="1"/>
        <v>0.92817679558011046</v>
      </c>
      <c r="I14" s="1">
        <f t="shared" si="2"/>
        <v>0.97071823204419883</v>
      </c>
    </row>
    <row r="15" spans="1:9" x14ac:dyDescent="0.25">
      <c r="C15" s="15">
        <v>339</v>
      </c>
      <c r="D15" s="15">
        <v>178</v>
      </c>
      <c r="E15" s="18">
        <v>0.27</v>
      </c>
      <c r="F15" s="12">
        <f t="shared" si="0"/>
        <v>-1.6574585635359116</v>
      </c>
      <c r="H15" s="13">
        <f t="shared" si="1"/>
        <v>0.98342541436464093</v>
      </c>
      <c r="I15" s="1">
        <f t="shared" si="2"/>
        <v>0.97071823204419883</v>
      </c>
    </row>
    <row r="16" spans="1:9" x14ac:dyDescent="0.25">
      <c r="C16" s="15">
        <v>509</v>
      </c>
      <c r="D16" s="15">
        <v>175</v>
      </c>
      <c r="E16" s="18">
        <v>-0.08</v>
      </c>
      <c r="F16" s="12">
        <f t="shared" si="0"/>
        <v>-3.3149171270718232</v>
      </c>
      <c r="H16" s="13">
        <f t="shared" si="1"/>
        <v>0.96685082872928174</v>
      </c>
      <c r="I16" s="1">
        <f t="shared" si="2"/>
        <v>0.97071823204419883</v>
      </c>
    </row>
    <row r="17" spans="1:9" x14ac:dyDescent="0.25">
      <c r="C17" s="15">
        <v>512</v>
      </c>
      <c r="D17" s="15">
        <v>166</v>
      </c>
      <c r="E17" s="18">
        <v>-1.1499999999999999</v>
      </c>
      <c r="F17" s="12">
        <f t="shared" si="0"/>
        <v>-8.2872928176795568</v>
      </c>
      <c r="H17" s="13">
        <f t="shared" si="1"/>
        <v>0.91712707182320441</v>
      </c>
      <c r="I17" s="1">
        <f t="shared" si="2"/>
        <v>0.97071823204419883</v>
      </c>
    </row>
    <row r="18" spans="1:9" x14ac:dyDescent="0.25">
      <c r="C18" s="15">
        <v>551</v>
      </c>
      <c r="D18" s="15">
        <v>172.8</v>
      </c>
      <c r="E18" s="18">
        <v>-0.35</v>
      </c>
      <c r="F18" s="12">
        <f t="shared" si="0"/>
        <v>-4.530386740331485</v>
      </c>
      <c r="H18" s="13">
        <f t="shared" si="1"/>
        <v>0.95469613259668518</v>
      </c>
      <c r="I18" s="1">
        <f t="shared" si="2"/>
        <v>0.97071823204419883</v>
      </c>
    </row>
    <row r="19" spans="1:9" x14ac:dyDescent="0.25">
      <c r="C19" s="15">
        <v>579</v>
      </c>
      <c r="D19" s="15">
        <v>179.1</v>
      </c>
      <c r="E19" s="18">
        <v>0.4</v>
      </c>
      <c r="F19" s="12">
        <f t="shared" si="0"/>
        <v>-1.0497237569060804</v>
      </c>
      <c r="H19" s="13">
        <f t="shared" si="1"/>
        <v>0.98950276243093926</v>
      </c>
      <c r="I19" s="1">
        <f t="shared" si="2"/>
        <v>0.97071823204419883</v>
      </c>
    </row>
    <row r="20" spans="1:9" x14ac:dyDescent="0.25">
      <c r="C20" s="15">
        <v>585</v>
      </c>
      <c r="D20" s="15">
        <v>124</v>
      </c>
      <c r="E20" s="20">
        <v>-6.16</v>
      </c>
      <c r="F20" s="12">
        <f t="shared" si="0"/>
        <v>-31.491712707182316</v>
      </c>
      <c r="H20" s="13">
        <f t="shared" si="1"/>
        <v>0.68508287292817682</v>
      </c>
      <c r="I20" s="1">
        <f t="shared" si="2"/>
        <v>0.97071823204419883</v>
      </c>
    </row>
    <row r="21" spans="1:9" x14ac:dyDescent="0.25">
      <c r="C21" s="15">
        <v>591</v>
      </c>
      <c r="D21" s="15">
        <v>184</v>
      </c>
      <c r="E21" s="18">
        <v>0.99</v>
      </c>
      <c r="F21" s="12">
        <f t="shared" si="0"/>
        <v>1.6574585635359116</v>
      </c>
      <c r="H21" s="13">
        <f t="shared" si="1"/>
        <v>1.0165745856353592</v>
      </c>
      <c r="I21" s="1">
        <f t="shared" si="2"/>
        <v>0.97071823204419883</v>
      </c>
    </row>
    <row r="22" spans="1:9" x14ac:dyDescent="0.25">
      <c r="A22" s="12"/>
      <c r="C22" s="15">
        <v>644</v>
      </c>
      <c r="D22" s="15">
        <v>192.2</v>
      </c>
      <c r="E22" s="18">
        <v>1.96</v>
      </c>
      <c r="F22" s="12">
        <f t="shared" si="0"/>
        <v>6.1878453038673973</v>
      </c>
      <c r="H22" s="13">
        <f t="shared" si="1"/>
        <v>1.061878453038674</v>
      </c>
      <c r="I22" s="1">
        <f t="shared" si="2"/>
        <v>0.97071823204419883</v>
      </c>
    </row>
    <row r="23" spans="1:9" x14ac:dyDescent="0.25">
      <c r="A23" s="10"/>
      <c r="C23" s="15">
        <v>689</v>
      </c>
      <c r="D23" s="15">
        <v>174</v>
      </c>
      <c r="E23" s="18">
        <v>-0.2</v>
      </c>
      <c r="F23" s="12">
        <f t="shared" si="0"/>
        <v>-3.867403314917127</v>
      </c>
      <c r="H23" s="13">
        <f t="shared" si="1"/>
        <v>0.96132596685082872</v>
      </c>
      <c r="I23" s="1">
        <f t="shared" si="2"/>
        <v>0.97071823204419883</v>
      </c>
    </row>
    <row r="24" spans="1:9" x14ac:dyDescent="0.25">
      <c r="A24" s="10"/>
      <c r="C24" s="15">
        <v>744</v>
      </c>
      <c r="D24" s="15">
        <v>178</v>
      </c>
      <c r="E24" s="18">
        <v>0.27</v>
      </c>
      <c r="F24" s="12">
        <f t="shared" ref="F24:F26" si="3">((D24-$D$2)/$D$2)*100</f>
        <v>-1.6574585635359116</v>
      </c>
      <c r="H24" s="13">
        <f t="shared" ref="H24:H26" si="4">(100+F24)/100</f>
        <v>0.98342541436464093</v>
      </c>
      <c r="I24" s="1">
        <f t="shared" si="2"/>
        <v>0.97071823204419883</v>
      </c>
    </row>
    <row r="25" spans="1:9" x14ac:dyDescent="0.25">
      <c r="C25" s="15">
        <v>807</v>
      </c>
      <c r="D25" s="15">
        <v>165.3</v>
      </c>
      <c r="E25" s="18">
        <v>-1.24</v>
      </c>
      <c r="F25" s="12">
        <f t="shared" si="3"/>
        <v>-8.6740331491712652</v>
      </c>
      <c r="H25" s="13">
        <f t="shared" si="4"/>
        <v>0.91325966850828733</v>
      </c>
      <c r="I25" s="1">
        <f t="shared" si="2"/>
        <v>0.97071823204419883</v>
      </c>
    </row>
    <row r="26" spans="1:9" x14ac:dyDescent="0.25">
      <c r="C26" s="15">
        <v>904</v>
      </c>
      <c r="D26" s="15">
        <v>177</v>
      </c>
      <c r="E26" s="18">
        <v>0.15</v>
      </c>
      <c r="F26" s="12">
        <f t="shared" si="3"/>
        <v>-2.2099447513812152</v>
      </c>
      <c r="H26" s="13">
        <f t="shared" si="4"/>
        <v>0.9779005524861879</v>
      </c>
      <c r="I26" s="1">
        <f t="shared" si="2"/>
        <v>0.97071823204419883</v>
      </c>
    </row>
    <row r="27" spans="1:9" x14ac:dyDescent="0.25">
      <c r="C27" s="10"/>
      <c r="E27" s="10"/>
      <c r="F27" s="10"/>
    </row>
    <row r="28" spans="1:9" x14ac:dyDescent="0.25">
      <c r="E28" s="10"/>
      <c r="F28" s="10"/>
    </row>
    <row r="29" spans="1:9" x14ac:dyDescent="0.25">
      <c r="E29" s="10"/>
      <c r="F29" s="10"/>
    </row>
    <row r="30" spans="1:9" x14ac:dyDescent="0.25">
      <c r="E30" s="10"/>
      <c r="F30" s="10"/>
    </row>
    <row r="31" spans="1:9" x14ac:dyDescent="0.25">
      <c r="E31" s="10"/>
      <c r="F31" s="10"/>
    </row>
    <row r="32" spans="1:9" x14ac:dyDescent="0.25">
      <c r="E32" s="10"/>
      <c r="F32" s="10"/>
    </row>
    <row r="33" spans="3:8" x14ac:dyDescent="0.25">
      <c r="C33" s="10"/>
      <c r="F33" s="10"/>
      <c r="G33" s="10"/>
      <c r="H33" s="1" t="s">
        <v>1</v>
      </c>
    </row>
  </sheetData>
  <sheetProtection algorithmName="SHA-512" hashValue="4TiOSaXFRROlFQye/bPd8X7+CIPK7ptJ8FxZRM+159flVovQoTBU0I4kV50wUAIFC0j+oGIxmadrNOOTyK44GQ==" saltValue="J0m+eyQHslwePx9kvFDe2w==" spinCount="100000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zoomScale="90" zoomScaleNormal="90" workbookViewId="0">
      <selection activeCell="C39" sqref="C39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2851562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14</v>
      </c>
      <c r="E1" s="3"/>
      <c r="F1" s="4"/>
    </row>
    <row r="2" spans="1:9" ht="18" x14ac:dyDescent="0.25">
      <c r="C2" s="5" t="s">
        <v>3</v>
      </c>
      <c r="D2" s="12">
        <v>336</v>
      </c>
      <c r="E2" s="1" t="s">
        <v>4</v>
      </c>
    </row>
    <row r="3" spans="1:9" ht="18" x14ac:dyDescent="0.25">
      <c r="C3" s="5" t="s">
        <v>10</v>
      </c>
      <c r="D3" s="15">
        <v>323.3</v>
      </c>
      <c r="E3" s="1" t="s">
        <v>4</v>
      </c>
      <c r="F3" s="6"/>
    </row>
    <row r="4" spans="1:9" ht="18" x14ac:dyDescent="0.25">
      <c r="C4" s="5" t="s">
        <v>11</v>
      </c>
      <c r="D4" s="15">
        <v>16.100000000000001</v>
      </c>
      <c r="E4" s="1" t="s">
        <v>4</v>
      </c>
      <c r="F4" s="6"/>
    </row>
    <row r="5" spans="1:9" x14ac:dyDescent="0.25">
      <c r="C5" s="5" t="s">
        <v>12</v>
      </c>
      <c r="D5" s="9">
        <f>(D4/D3)*100</f>
        <v>4.9798948345190226</v>
      </c>
      <c r="E5" s="1" t="s">
        <v>2</v>
      </c>
      <c r="F5" s="6"/>
    </row>
    <row r="6" spans="1:9" x14ac:dyDescent="0.25">
      <c r="C6" s="5" t="s">
        <v>6</v>
      </c>
      <c r="D6" s="16">
        <v>13</v>
      </c>
      <c r="E6" s="6"/>
      <c r="F6" s="6"/>
    </row>
    <row r="7" spans="1:9" x14ac:dyDescent="0.25">
      <c r="C7" s="6"/>
      <c r="D7" s="6"/>
      <c r="E7" s="6"/>
      <c r="F7" s="6"/>
    </row>
    <row r="8" spans="1:9" x14ac:dyDescent="0.25">
      <c r="C8" s="6"/>
      <c r="D8" s="6"/>
      <c r="E8" s="6"/>
      <c r="F8" s="6"/>
    </row>
    <row r="9" spans="1:9" ht="31.5" x14ac:dyDescent="0.25">
      <c r="C9" s="6" t="s">
        <v>0</v>
      </c>
      <c r="D9" s="6" t="s">
        <v>9</v>
      </c>
      <c r="E9" s="7" t="s">
        <v>7</v>
      </c>
      <c r="F9" s="7" t="s">
        <v>8</v>
      </c>
    </row>
    <row r="10" spans="1:9" x14ac:dyDescent="0.25">
      <c r="A10" s="8"/>
      <c r="D10" s="6"/>
      <c r="E10" s="9"/>
      <c r="F10" s="6"/>
    </row>
    <row r="11" spans="1:9" x14ac:dyDescent="0.25">
      <c r="C11" s="15">
        <v>139</v>
      </c>
      <c r="D11" s="15">
        <v>341</v>
      </c>
      <c r="E11" s="18">
        <v>1.1000000000000001</v>
      </c>
      <c r="F11" s="12">
        <f t="shared" ref="F11:F23" si="0">((D11-$D$2)/$D$2)*100</f>
        <v>1.4880952380952379</v>
      </c>
      <c r="H11" s="13">
        <f>(100+F11)/100</f>
        <v>1.0148809523809523</v>
      </c>
      <c r="I11" s="1">
        <f>1+($D$3-$D$2)/$D$2</f>
        <v>0.96220238095238098</v>
      </c>
    </row>
    <row r="12" spans="1:9" x14ac:dyDescent="0.25">
      <c r="C12" s="15">
        <v>223</v>
      </c>
      <c r="D12" s="15">
        <v>328</v>
      </c>
      <c r="E12" s="18">
        <v>0.28999999999999998</v>
      </c>
      <c r="F12" s="12">
        <f t="shared" si="0"/>
        <v>-2.3809523809523809</v>
      </c>
      <c r="H12" s="13">
        <f>(100+F12)/100</f>
        <v>0.97619047619047616</v>
      </c>
      <c r="I12" s="1">
        <f t="shared" ref="I12:I26" si="1">1+($D$3-$D$2)/$D$2</f>
        <v>0.96220238095238098</v>
      </c>
    </row>
    <row r="13" spans="1:9" x14ac:dyDescent="0.25">
      <c r="C13" s="15">
        <v>225</v>
      </c>
      <c r="D13" s="15">
        <v>334.4</v>
      </c>
      <c r="E13" s="18">
        <v>0.69</v>
      </c>
      <c r="F13" s="12">
        <f t="shared" si="0"/>
        <v>-0.47619047619048299</v>
      </c>
      <c r="H13" s="13">
        <f t="shared" ref="H13:H23" si="2">(100+F13)/100</f>
        <v>0.99523809523809514</v>
      </c>
      <c r="I13" s="1">
        <f t="shared" si="1"/>
        <v>0.96220238095238098</v>
      </c>
    </row>
    <row r="14" spans="1:9" x14ac:dyDescent="0.25">
      <c r="C14" s="15">
        <v>295</v>
      </c>
      <c r="D14" s="15">
        <v>319</v>
      </c>
      <c r="E14" s="18">
        <v>-0.27</v>
      </c>
      <c r="F14" s="12">
        <f t="shared" si="0"/>
        <v>-5.0595238095238093</v>
      </c>
      <c r="H14" s="13">
        <f t="shared" si="2"/>
        <v>0.94940476190476186</v>
      </c>
      <c r="I14" s="1">
        <f t="shared" si="1"/>
        <v>0.96220238095238098</v>
      </c>
    </row>
    <row r="15" spans="1:9" x14ac:dyDescent="0.25">
      <c r="C15" s="15">
        <v>339</v>
      </c>
      <c r="D15" s="15">
        <v>325</v>
      </c>
      <c r="E15" s="18">
        <v>0.11</v>
      </c>
      <c r="F15" s="12">
        <f t="shared" si="0"/>
        <v>-3.2738095238095242</v>
      </c>
      <c r="H15" s="13">
        <f t="shared" si="2"/>
        <v>0.96726190476190477</v>
      </c>
      <c r="I15" s="1">
        <f t="shared" si="1"/>
        <v>0.96220238095238098</v>
      </c>
    </row>
    <row r="16" spans="1:9" x14ac:dyDescent="0.25">
      <c r="C16" s="15">
        <v>509</v>
      </c>
      <c r="D16" s="15">
        <v>338</v>
      </c>
      <c r="E16" s="18">
        <v>0.91</v>
      </c>
      <c r="F16" s="12">
        <f t="shared" si="0"/>
        <v>0.59523809523809523</v>
      </c>
      <c r="H16" s="13">
        <f t="shared" si="2"/>
        <v>1.0059523809523809</v>
      </c>
      <c r="I16" s="1">
        <f t="shared" si="1"/>
        <v>0.96220238095238098</v>
      </c>
    </row>
    <row r="17" spans="1:9" x14ac:dyDescent="0.25">
      <c r="C17" s="15">
        <v>512</v>
      </c>
      <c r="D17" s="15">
        <v>320</v>
      </c>
      <c r="E17" s="18">
        <v>-0.21</v>
      </c>
      <c r="F17" s="12">
        <f t="shared" si="0"/>
        <v>-4.7619047619047619</v>
      </c>
      <c r="H17" s="13">
        <f t="shared" si="2"/>
        <v>0.95238095238095244</v>
      </c>
      <c r="I17" s="1">
        <f t="shared" si="1"/>
        <v>0.96220238095238098</v>
      </c>
    </row>
    <row r="18" spans="1:9" x14ac:dyDescent="0.25">
      <c r="C18" s="15">
        <v>551</v>
      </c>
      <c r="D18" s="15">
        <v>316.60000000000002</v>
      </c>
      <c r="E18" s="18">
        <v>-0.42</v>
      </c>
      <c r="F18" s="12">
        <f t="shared" si="0"/>
        <v>-5.7738095238095175</v>
      </c>
      <c r="H18" s="13">
        <f t="shared" si="2"/>
        <v>0.94226190476190486</v>
      </c>
      <c r="I18" s="1">
        <f t="shared" si="1"/>
        <v>0.96220238095238098</v>
      </c>
    </row>
    <row r="19" spans="1:9" x14ac:dyDescent="0.25">
      <c r="C19" s="15">
        <v>579</v>
      </c>
      <c r="D19" s="15">
        <v>309.89999999999998</v>
      </c>
      <c r="E19" s="18">
        <v>-0.83</v>
      </c>
      <c r="F19" s="12">
        <f t="shared" si="0"/>
        <v>-7.7678571428571503</v>
      </c>
      <c r="H19" s="13">
        <f t="shared" si="2"/>
        <v>0.92232142857142851</v>
      </c>
      <c r="I19" s="1">
        <f t="shared" si="1"/>
        <v>0.96220238095238098</v>
      </c>
    </row>
    <row r="20" spans="1:9" x14ac:dyDescent="0.25">
      <c r="C20" s="15">
        <v>585</v>
      </c>
      <c r="D20" s="15">
        <v>242</v>
      </c>
      <c r="E20" s="20">
        <v>-5.0599999999999996</v>
      </c>
      <c r="F20" s="12">
        <f t="shared" si="0"/>
        <v>-27.976190476190478</v>
      </c>
      <c r="H20" s="13">
        <f t="shared" si="2"/>
        <v>0.72023809523809523</v>
      </c>
      <c r="I20" s="1">
        <f t="shared" si="1"/>
        <v>0.96220238095238098</v>
      </c>
    </row>
    <row r="21" spans="1:9" x14ac:dyDescent="0.25">
      <c r="C21" s="15">
        <v>591</v>
      </c>
      <c r="D21" s="15">
        <v>341</v>
      </c>
      <c r="E21" s="18">
        <v>1.1000000000000001</v>
      </c>
      <c r="F21" s="12">
        <f t="shared" si="0"/>
        <v>1.4880952380952379</v>
      </c>
      <c r="H21" s="13">
        <f t="shared" si="2"/>
        <v>1.0148809523809523</v>
      </c>
      <c r="I21" s="1">
        <f t="shared" si="1"/>
        <v>0.96220238095238098</v>
      </c>
    </row>
    <row r="22" spans="1:9" x14ac:dyDescent="0.25">
      <c r="A22" s="12"/>
      <c r="C22" s="15">
        <v>644</v>
      </c>
      <c r="D22" s="15">
        <v>344.8</v>
      </c>
      <c r="E22" s="18">
        <v>1.34</v>
      </c>
      <c r="F22" s="12">
        <f t="shared" si="0"/>
        <v>2.6190476190476226</v>
      </c>
      <c r="H22" s="13">
        <f t="shared" si="2"/>
        <v>1.0261904761904761</v>
      </c>
      <c r="I22" s="1">
        <f t="shared" si="1"/>
        <v>0.96220238095238098</v>
      </c>
    </row>
    <row r="23" spans="1:9" x14ac:dyDescent="0.25">
      <c r="A23" s="10"/>
      <c r="C23" s="15">
        <v>689</v>
      </c>
      <c r="D23" s="15">
        <v>326</v>
      </c>
      <c r="E23" s="18">
        <v>0.17</v>
      </c>
      <c r="F23" s="12">
        <f t="shared" si="0"/>
        <v>-2.9761904761904758</v>
      </c>
      <c r="H23" s="13">
        <f t="shared" si="2"/>
        <v>0.97023809523809523</v>
      </c>
      <c r="I23" s="1">
        <f t="shared" si="1"/>
        <v>0.96220238095238098</v>
      </c>
    </row>
    <row r="24" spans="1:9" x14ac:dyDescent="0.25">
      <c r="A24" s="10"/>
      <c r="C24" s="15">
        <v>744</v>
      </c>
      <c r="D24" s="15">
        <v>311</v>
      </c>
      <c r="E24" s="18">
        <v>-0.77</v>
      </c>
      <c r="F24" s="12">
        <f t="shared" ref="F24:F26" si="3">((D24-$D$2)/$D$2)*100</f>
        <v>-7.4404761904761907</v>
      </c>
      <c r="H24" s="13">
        <f t="shared" ref="H24:H26" si="4">(100+F24)/100</f>
        <v>0.92559523809523814</v>
      </c>
      <c r="I24" s="1">
        <f t="shared" si="1"/>
        <v>0.96220238095238098</v>
      </c>
    </row>
    <row r="25" spans="1:9" x14ac:dyDescent="0.25">
      <c r="C25" s="15">
        <v>807</v>
      </c>
      <c r="D25" s="15">
        <v>299.89999999999998</v>
      </c>
      <c r="E25" s="18">
        <v>-1.46</v>
      </c>
      <c r="F25" s="12">
        <f t="shared" si="3"/>
        <v>-10.744047619047626</v>
      </c>
      <c r="H25" s="13">
        <f t="shared" si="4"/>
        <v>0.89255952380952375</v>
      </c>
      <c r="I25" s="1">
        <f t="shared" si="1"/>
        <v>0.96220238095238098</v>
      </c>
    </row>
    <row r="26" spans="1:9" x14ac:dyDescent="0.25">
      <c r="C26" s="15">
        <v>904</v>
      </c>
      <c r="D26" s="15">
        <v>319</v>
      </c>
      <c r="E26" s="18">
        <v>-0.27</v>
      </c>
      <c r="F26" s="12">
        <f t="shared" si="3"/>
        <v>-5.0595238095238093</v>
      </c>
      <c r="H26" s="13">
        <f t="shared" si="4"/>
        <v>0.94940476190476186</v>
      </c>
      <c r="I26" s="1">
        <f t="shared" si="1"/>
        <v>0.96220238095238098</v>
      </c>
    </row>
    <row r="27" spans="1:9" x14ac:dyDescent="0.25">
      <c r="C27" s="10"/>
      <c r="E27" s="10"/>
      <c r="F27" s="10"/>
    </row>
    <row r="28" spans="1:9" x14ac:dyDescent="0.25">
      <c r="E28" s="10"/>
      <c r="F28" s="10"/>
    </row>
    <row r="29" spans="1:9" x14ac:dyDescent="0.25">
      <c r="E29" s="10"/>
      <c r="F29" s="10"/>
    </row>
    <row r="30" spans="1:9" x14ac:dyDescent="0.25">
      <c r="E30" s="10"/>
      <c r="F30" s="10"/>
    </row>
    <row r="31" spans="1:9" x14ac:dyDescent="0.25">
      <c r="E31" s="10"/>
      <c r="F31" s="10"/>
    </row>
    <row r="32" spans="1:9" x14ac:dyDescent="0.25">
      <c r="E32" s="10"/>
      <c r="F32" s="10"/>
    </row>
    <row r="33" spans="3:8" x14ac:dyDescent="0.25">
      <c r="C33" s="10"/>
      <c r="F33" s="10"/>
      <c r="G33" s="10"/>
      <c r="H33" s="1" t="s">
        <v>1</v>
      </c>
    </row>
  </sheetData>
  <sheetProtection algorithmName="SHA-512" hashValue="yWUPQWEWqZ0b3KJl7EVPJTmJrTfrJYJFgIw9EJRe43nBIAkyBmzEGFQO6NjppUzkOg+nE/Bp5+RaK+rf/g2ciA==" saltValue="suv6DW5n8H635VpBgqhzzQ==" spinCount="100000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zoomScale="90" zoomScaleNormal="90" workbookViewId="0">
      <selection activeCell="D2" sqref="D2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8.710937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15</v>
      </c>
      <c r="E1" s="3"/>
      <c r="F1" s="4"/>
    </row>
    <row r="2" spans="1:9" ht="18" x14ac:dyDescent="0.25">
      <c r="C2" s="5" t="s">
        <v>3</v>
      </c>
      <c r="D2" s="21">
        <v>54.9</v>
      </c>
      <c r="E2" s="1" t="s">
        <v>4</v>
      </c>
    </row>
    <row r="3" spans="1:9" ht="18" x14ac:dyDescent="0.25">
      <c r="C3" s="5" t="s">
        <v>10</v>
      </c>
      <c r="D3" s="9">
        <v>52.71</v>
      </c>
      <c r="E3" s="1" t="s">
        <v>4</v>
      </c>
      <c r="F3" s="6"/>
    </row>
    <row r="4" spans="1:9" ht="18" x14ac:dyDescent="0.25">
      <c r="C4" s="5" t="s">
        <v>11</v>
      </c>
      <c r="D4" s="17">
        <v>3.27</v>
      </c>
      <c r="E4" s="1" t="s">
        <v>4</v>
      </c>
      <c r="F4" s="6"/>
    </row>
    <row r="5" spans="1:9" x14ac:dyDescent="0.25">
      <c r="C5" s="5" t="s">
        <v>12</v>
      </c>
      <c r="D5" s="9">
        <f>(D4/D3)*100</f>
        <v>6.2037564029595895</v>
      </c>
      <c r="E5" s="1" t="s">
        <v>2</v>
      </c>
      <c r="F5" s="6"/>
    </row>
    <row r="6" spans="1:9" x14ac:dyDescent="0.25">
      <c r="C6" s="5" t="s">
        <v>6</v>
      </c>
      <c r="D6" s="16">
        <v>13</v>
      </c>
      <c r="E6" s="6"/>
      <c r="F6" s="6"/>
    </row>
    <row r="7" spans="1:9" x14ac:dyDescent="0.25">
      <c r="C7" s="6"/>
      <c r="D7" s="6"/>
      <c r="E7" s="6"/>
      <c r="F7" s="6"/>
    </row>
    <row r="8" spans="1:9" x14ac:dyDescent="0.25">
      <c r="C8" s="6"/>
      <c r="D8" s="6"/>
      <c r="E8" s="6"/>
      <c r="F8" s="6"/>
    </row>
    <row r="9" spans="1:9" ht="31.5" x14ac:dyDescent="0.25">
      <c r="C9" s="6" t="s">
        <v>0</v>
      </c>
      <c r="D9" s="6" t="s">
        <v>9</v>
      </c>
      <c r="E9" s="7" t="s">
        <v>7</v>
      </c>
      <c r="F9" s="7" t="s">
        <v>8</v>
      </c>
    </row>
    <row r="10" spans="1:9" x14ac:dyDescent="0.25">
      <c r="A10" s="8"/>
      <c r="D10" s="6"/>
      <c r="E10" s="9"/>
      <c r="F10" s="6"/>
    </row>
    <row r="11" spans="1:9" x14ac:dyDescent="0.25">
      <c r="A11" s="10"/>
      <c r="B11" s="10"/>
      <c r="C11" s="11">
        <v>139</v>
      </c>
      <c r="D11" s="11">
        <v>59.5</v>
      </c>
      <c r="E11" s="19">
        <v>2.08</v>
      </c>
      <c r="F11" s="12">
        <f>((D11-$D$2)/$D$2)</f>
        <v>8.3788706739526445E-2</v>
      </c>
      <c r="H11" s="13">
        <f>(100+F11)/100</f>
        <v>1.0008378870673953</v>
      </c>
      <c r="I11" s="1">
        <f>1+($D$3-$D$2)/$D$2</f>
        <v>0.96010928961748643</v>
      </c>
    </row>
    <row r="12" spans="1:9" x14ac:dyDescent="0.25">
      <c r="A12" s="10"/>
      <c r="B12" s="10"/>
      <c r="C12" s="11">
        <v>223</v>
      </c>
      <c r="D12" s="11">
        <v>53.6</v>
      </c>
      <c r="E12" s="18">
        <v>0.27</v>
      </c>
      <c r="F12" s="12">
        <f t="shared" ref="F12:F23" si="0">((D12-$D$2)/$D$2)*100</f>
        <v>-2.3679417122040021</v>
      </c>
      <c r="H12" s="13">
        <f t="shared" ref="H12:H23" si="1">(100+F12)/100</f>
        <v>0.97632058287795997</v>
      </c>
      <c r="I12" s="1">
        <f t="shared" ref="I12:I26" si="2">1+($D$3-$D$2)/$D$2</f>
        <v>0.96010928961748643</v>
      </c>
    </row>
    <row r="13" spans="1:9" x14ac:dyDescent="0.25">
      <c r="A13" s="10"/>
      <c r="B13" s="10"/>
      <c r="C13" s="11">
        <v>225</v>
      </c>
      <c r="D13" s="11">
        <v>48.8</v>
      </c>
      <c r="E13" s="18">
        <v>-1.19</v>
      </c>
      <c r="F13" s="12">
        <f t="shared" si="0"/>
        <v>-11.111111111111114</v>
      </c>
      <c r="H13" s="13">
        <f t="shared" si="1"/>
        <v>0.88888888888888884</v>
      </c>
      <c r="I13" s="1">
        <f t="shared" si="2"/>
        <v>0.96010928961748643</v>
      </c>
    </row>
    <row r="14" spans="1:9" x14ac:dyDescent="0.25">
      <c r="A14" s="10"/>
      <c r="B14" s="10"/>
      <c r="C14" s="11">
        <v>295</v>
      </c>
      <c r="D14" s="11">
        <v>52.9</v>
      </c>
      <c r="E14" s="18">
        <v>0.06</v>
      </c>
      <c r="F14" s="12">
        <f t="shared" si="0"/>
        <v>-3.6429872495446269</v>
      </c>
      <c r="H14" s="13">
        <f t="shared" si="1"/>
        <v>0.96357012750455373</v>
      </c>
      <c r="I14" s="1">
        <f t="shared" si="2"/>
        <v>0.96010928961748643</v>
      </c>
    </row>
    <row r="15" spans="1:9" x14ac:dyDescent="0.25">
      <c r="A15" s="10"/>
      <c r="B15" s="10"/>
      <c r="C15" s="11">
        <v>339</v>
      </c>
      <c r="D15" s="11">
        <v>53.4</v>
      </c>
      <c r="E15" s="18">
        <v>0.21</v>
      </c>
      <c r="F15" s="12">
        <f t="shared" si="0"/>
        <v>-2.7322404371584699</v>
      </c>
      <c r="H15" s="13">
        <f t="shared" si="1"/>
        <v>0.97267759562841538</v>
      </c>
      <c r="I15" s="1">
        <f t="shared" si="2"/>
        <v>0.96010928961748643</v>
      </c>
    </row>
    <row r="16" spans="1:9" x14ac:dyDescent="0.25">
      <c r="C16" s="11">
        <v>509</v>
      </c>
      <c r="D16" s="11">
        <v>53.6</v>
      </c>
      <c r="E16" s="18">
        <v>0.27</v>
      </c>
      <c r="F16" s="12">
        <f t="shared" si="0"/>
        <v>-2.3679417122040021</v>
      </c>
      <c r="H16" s="13">
        <f t="shared" si="1"/>
        <v>0.97632058287795997</v>
      </c>
      <c r="I16" s="1">
        <f t="shared" si="2"/>
        <v>0.96010928961748643</v>
      </c>
    </row>
    <row r="17" spans="1:9" x14ac:dyDescent="0.25">
      <c r="C17" s="11">
        <v>512</v>
      </c>
      <c r="D17" s="11">
        <v>52.6</v>
      </c>
      <c r="E17" s="18">
        <v>-0.03</v>
      </c>
      <c r="F17" s="12">
        <f t="shared" si="0"/>
        <v>-4.1894353369763149</v>
      </c>
      <c r="H17" s="13">
        <f t="shared" si="1"/>
        <v>0.95810564663023678</v>
      </c>
      <c r="I17" s="1">
        <f t="shared" si="2"/>
        <v>0.96010928961748643</v>
      </c>
    </row>
    <row r="18" spans="1:9" x14ac:dyDescent="0.25">
      <c r="C18" s="11">
        <v>551</v>
      </c>
      <c r="D18" s="11">
        <v>52</v>
      </c>
      <c r="E18" s="18">
        <v>-0.22</v>
      </c>
      <c r="F18" s="12">
        <f t="shared" si="0"/>
        <v>-5.2823315118397058</v>
      </c>
      <c r="H18" s="13">
        <f t="shared" si="1"/>
        <v>0.947176684881603</v>
      </c>
      <c r="I18" s="1">
        <f t="shared" si="2"/>
        <v>0.96010928961748643</v>
      </c>
    </row>
    <row r="19" spans="1:9" x14ac:dyDescent="0.25">
      <c r="C19" s="11">
        <v>579</v>
      </c>
      <c r="D19" s="11">
        <v>48.8</v>
      </c>
      <c r="E19" s="18">
        <v>-1.19</v>
      </c>
      <c r="F19" s="12">
        <f t="shared" si="0"/>
        <v>-11.111111111111114</v>
      </c>
      <c r="H19" s="13">
        <f t="shared" si="1"/>
        <v>0.88888888888888884</v>
      </c>
      <c r="I19" s="1">
        <f t="shared" si="2"/>
        <v>0.96010928961748643</v>
      </c>
    </row>
    <row r="20" spans="1:9" x14ac:dyDescent="0.25">
      <c r="C20" s="11">
        <v>585</v>
      </c>
      <c r="D20" s="11">
        <v>49</v>
      </c>
      <c r="E20" s="18">
        <v>-1.1299999999999999</v>
      </c>
      <c r="F20" s="12">
        <f t="shared" si="0"/>
        <v>-10.746812386156645</v>
      </c>
      <c r="H20" s="13">
        <f t="shared" si="1"/>
        <v>0.89253187613843354</v>
      </c>
      <c r="I20" s="1">
        <f t="shared" si="2"/>
        <v>0.96010928961748643</v>
      </c>
    </row>
    <row r="21" spans="1:9" x14ac:dyDescent="0.25">
      <c r="A21" s="12"/>
      <c r="B21" s="14"/>
      <c r="C21" s="11">
        <v>591</v>
      </c>
      <c r="D21" s="11">
        <v>53.6</v>
      </c>
      <c r="E21" s="18">
        <v>0.27</v>
      </c>
      <c r="F21" s="12">
        <f t="shared" si="0"/>
        <v>-2.3679417122040021</v>
      </c>
      <c r="H21" s="13">
        <f t="shared" si="1"/>
        <v>0.97632058287795997</v>
      </c>
      <c r="I21" s="1">
        <f t="shared" si="2"/>
        <v>0.96010928961748643</v>
      </c>
    </row>
    <row r="22" spans="1:9" x14ac:dyDescent="0.25">
      <c r="A22" s="12"/>
      <c r="C22" s="11">
        <v>644</v>
      </c>
      <c r="D22" s="11">
        <v>55.9</v>
      </c>
      <c r="E22" s="18">
        <v>0.98</v>
      </c>
      <c r="F22" s="12">
        <f t="shared" si="0"/>
        <v>1.8214936247723135</v>
      </c>
      <c r="H22" s="13">
        <f t="shared" si="1"/>
        <v>1.0182149362477231</v>
      </c>
      <c r="I22" s="1">
        <f t="shared" si="2"/>
        <v>0.96010928961748643</v>
      </c>
    </row>
    <row r="23" spans="1:9" x14ac:dyDescent="0.25">
      <c r="A23" s="10"/>
      <c r="C23" s="11">
        <v>689</v>
      </c>
      <c r="D23" s="11">
        <v>51.2</v>
      </c>
      <c r="E23" s="18">
        <v>-0.46</v>
      </c>
      <c r="F23" s="12">
        <f t="shared" si="0"/>
        <v>-6.7395264116575513</v>
      </c>
      <c r="H23" s="13">
        <f t="shared" si="1"/>
        <v>0.93260473588342452</v>
      </c>
      <c r="I23" s="1">
        <f t="shared" si="2"/>
        <v>0.96010928961748643</v>
      </c>
    </row>
    <row r="24" spans="1:9" x14ac:dyDescent="0.25">
      <c r="A24" s="10"/>
      <c r="C24" s="11">
        <v>744</v>
      </c>
      <c r="D24" s="11">
        <v>54.8</v>
      </c>
      <c r="E24" s="18">
        <v>0.64</v>
      </c>
      <c r="F24" s="12">
        <f t="shared" ref="F24:F26" si="3">((D24-$D$2)/$D$2)*100</f>
        <v>-0.18214936247723393</v>
      </c>
      <c r="H24" s="13">
        <f t="shared" ref="H24:H26" si="4">(100+F24)/100</f>
        <v>0.99817850637522765</v>
      </c>
      <c r="I24" s="1">
        <f t="shared" si="2"/>
        <v>0.96010928961748643</v>
      </c>
    </row>
    <row r="25" spans="1:9" x14ac:dyDescent="0.25">
      <c r="C25" s="11">
        <v>807</v>
      </c>
      <c r="D25" s="11">
        <v>57</v>
      </c>
      <c r="E25" s="18">
        <v>1.31</v>
      </c>
      <c r="F25" s="12">
        <f t="shared" si="3"/>
        <v>3.8251366120218608</v>
      </c>
      <c r="H25" s="13">
        <f t="shared" si="4"/>
        <v>1.0382513661202186</v>
      </c>
      <c r="I25" s="1">
        <f t="shared" si="2"/>
        <v>0.96010928961748643</v>
      </c>
    </row>
    <row r="26" spans="1:9" x14ac:dyDescent="0.25">
      <c r="C26" s="11">
        <v>904</v>
      </c>
      <c r="D26" s="11">
        <v>48.5</v>
      </c>
      <c r="E26" s="18">
        <v>-1.29</v>
      </c>
      <c r="F26" s="12">
        <f t="shared" si="3"/>
        <v>-11.657559198542803</v>
      </c>
      <c r="H26" s="13">
        <f t="shared" si="4"/>
        <v>0.883424408014572</v>
      </c>
      <c r="I26" s="1">
        <f t="shared" si="2"/>
        <v>0.96010928961748643</v>
      </c>
    </row>
    <row r="27" spans="1:9" x14ac:dyDescent="0.25">
      <c r="C27" s="10"/>
      <c r="E27" s="10"/>
      <c r="F27" s="10"/>
    </row>
    <row r="28" spans="1:9" x14ac:dyDescent="0.25">
      <c r="E28" s="10"/>
      <c r="F28" s="10"/>
    </row>
    <row r="29" spans="1:9" x14ac:dyDescent="0.25">
      <c r="E29" s="10"/>
      <c r="F29" s="10"/>
    </row>
    <row r="30" spans="1:9" x14ac:dyDescent="0.25">
      <c r="E30" s="10"/>
      <c r="F30" s="10"/>
    </row>
    <row r="31" spans="1:9" x14ac:dyDescent="0.25">
      <c r="E31" s="10"/>
      <c r="F31" s="10"/>
    </row>
    <row r="32" spans="1:9" x14ac:dyDescent="0.25">
      <c r="E32" s="10"/>
      <c r="F32" s="10"/>
    </row>
    <row r="33" spans="3:8" x14ac:dyDescent="0.25">
      <c r="C33" s="10"/>
      <c r="F33" s="10"/>
      <c r="G33" s="10"/>
      <c r="H33" s="1" t="s">
        <v>1</v>
      </c>
    </row>
  </sheetData>
  <sheetProtection algorithmName="SHA-512" hashValue="HhxTANf2eymriTBgTbNrQaHBCwZ+oYeJiwLuy8US5LZUQzQ7YJACABeZFJhY8dZokxIU0UM7zW8ufc+kh5+JvA==" saltValue="4DaWxgu2jIR3gnxb+3hBbA==" spinCount="100000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08cda046-0f15-45eb-a9d5-77306d3264cd">https://reflabos.vito.be/ree/LABS_2021-6_Deel3.xlsx</PublicURL>
    <DEEL xmlns="08cda046-0f15-45eb-a9d5-77306d3264cd">Deel 3</DEEL>
    <Ringtest xmlns="eba2475f-4c5c-418a-90c2-2b36802fc485">LABS</Ringtest>
    <Jaar xmlns="08cda046-0f15-45eb-a9d5-77306d3264cd">2021</Jaar>
    <Publicatiedatum xmlns="dda9e79c-c62e-445e-b991-197574827cb3">2022-02-15T08:55:57+00:00</Publicatiedatum>
    <Distributie_x0020_datum xmlns="eba2475f-4c5c-418a-90c2-2b36802fc485">25 januari 2012</Distributie_x0020_datum>
  </documentManagement>
</p:properties>
</file>

<file path=customXml/itemProps1.xml><?xml version="1.0" encoding="utf-8"?>
<ds:datastoreItem xmlns:ds="http://schemas.openxmlformats.org/officeDocument/2006/customXml" ds:itemID="{A187D752-33A8-42F8-A8C7-3F7934BA6400}"/>
</file>

<file path=customXml/itemProps2.xml><?xml version="1.0" encoding="utf-8"?>
<ds:datastoreItem xmlns:ds="http://schemas.openxmlformats.org/officeDocument/2006/customXml" ds:itemID="{1FC1B133-1E07-4556-8C54-F2876D2F8945}"/>
</file>

<file path=customXml/itemProps3.xml><?xml version="1.0" encoding="utf-8"?>
<ds:datastoreItem xmlns:ds="http://schemas.openxmlformats.org/officeDocument/2006/customXml" ds:itemID="{561FF54A-AAD7-40BE-A3ED-95BCAC013D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SOx stap 1</vt:lpstr>
      <vt:lpstr>SOx stap 2</vt:lpstr>
      <vt:lpstr>SOx stap 3</vt:lpstr>
      <vt:lpstr>'SOx stap 1'!Print_Area</vt:lpstr>
      <vt:lpstr>'SOx stap 2'!Print_Area</vt:lpstr>
      <vt:lpstr>'SOx stap 3'!Print_Area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2021-6</dc:title>
  <dc:creator>BAEYENSB</dc:creator>
  <cp:lastModifiedBy>Baeyens Bart</cp:lastModifiedBy>
  <cp:lastPrinted>2016-10-04T11:39:22Z</cp:lastPrinted>
  <dcterms:created xsi:type="dcterms:W3CDTF">2010-09-21T12:11:22Z</dcterms:created>
  <dcterms:modified xsi:type="dcterms:W3CDTF">2022-02-07T10:23:29Z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</Properties>
</file>