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2\LABS2022\5. Rapportering\Eindrapport\bijlagen eindrapport\Deel 3 per parameter\"/>
    </mc:Choice>
  </mc:AlternateContent>
  <xr:revisionPtr revIDLastSave="0" documentId="13_ncr:1_{D4BD98ED-142E-4111-9EF9-4D4056EDB4F6}" xr6:coauthVersionLast="45" xr6:coauthVersionMax="45" xr10:uidLastSave="{00000000-0000-0000-0000-000000000000}"/>
  <bookViews>
    <workbookView xWindow="-120" yWindow="-120" windowWidth="29040" windowHeight="15225" tabRatio="849" activeTab="9" xr2:uid="{00000000-000D-0000-FFFF-FFFF00000000}"/>
  </bookViews>
  <sheets>
    <sheet name="Benzeen" sheetId="33" r:id="rId1"/>
    <sheet name="Tolueen" sheetId="34" r:id="rId2"/>
    <sheet name="Xyleen (som van o-xyleen, m-xyl" sheetId="35" r:id="rId3"/>
    <sheet name="Trichloorethyleen" sheetId="29" r:id="rId4"/>
    <sheet name="Trichloormethaan" sheetId="30" r:id="rId5"/>
    <sheet name="Ethylacetaat" sheetId="31" r:id="rId6"/>
    <sheet name="Methylacrylaat" sheetId="32" r:id="rId7"/>
    <sheet name="2-butanon" sheetId="26" r:id="rId8"/>
    <sheet name="Di-n-buthylether" sheetId="36" r:id="rId9"/>
    <sheet name="Ethanol" sheetId="27" r:id="rId10"/>
  </sheets>
  <definedNames>
    <definedName name="_xlnm.Print_Area" localSheetId="7">'2-butanon'!$A$1:$W$26</definedName>
    <definedName name="_xlnm.Print_Area" localSheetId="0">Benzeen!$A$1:$W$28</definedName>
    <definedName name="_xlnm.Print_Area" localSheetId="8">'Di-n-buthylether'!$A$1:$W$27</definedName>
    <definedName name="_xlnm.Print_Area" localSheetId="9">Ethanol!$A$1:$W$27</definedName>
    <definedName name="_xlnm.Print_Area" localSheetId="5">Ethylacetaat!$A$1:$W$25</definedName>
    <definedName name="_xlnm.Print_Area" localSheetId="6">Methylacrylaat!$A$1:$W$26</definedName>
    <definedName name="_xlnm.Print_Area" localSheetId="1">Tolueen!$A$1:$W$28</definedName>
    <definedName name="_xlnm.Print_Area" localSheetId="3">Trichloorethyleen!$A$1:$W$29</definedName>
    <definedName name="_xlnm.Print_Area" localSheetId="4">Trichloormethaan!$A$1:$W$27</definedName>
    <definedName name="_xlnm.Print_Area" localSheetId="2">'Xyleen (som van o-xyleen, m-xyl'!$A$1:$W$28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4" l="1"/>
  <c r="H13" i="34"/>
  <c r="H14" i="34"/>
  <c r="H15" i="34"/>
  <c r="H16" i="34"/>
  <c r="H17" i="34"/>
  <c r="H18" i="34"/>
  <c r="H19" i="34"/>
  <c r="H20" i="34"/>
  <c r="H21" i="34"/>
  <c r="H22" i="34"/>
  <c r="H12" i="35"/>
  <c r="H13" i="35"/>
  <c r="H14" i="35"/>
  <c r="H15" i="35"/>
  <c r="H16" i="35"/>
  <c r="H17" i="35"/>
  <c r="H18" i="35"/>
  <c r="H19" i="35"/>
  <c r="H20" i="35"/>
  <c r="H21" i="35"/>
  <c r="H22" i="35"/>
  <c r="H12" i="29"/>
  <c r="H13" i="29"/>
  <c r="H14" i="29"/>
  <c r="H15" i="29"/>
  <c r="H16" i="29"/>
  <c r="H17" i="29"/>
  <c r="H18" i="29"/>
  <c r="H19" i="29"/>
  <c r="H20" i="29"/>
  <c r="H21" i="29"/>
  <c r="H22" i="29"/>
  <c r="H12" i="30"/>
  <c r="H13" i="30"/>
  <c r="H14" i="30"/>
  <c r="H15" i="30"/>
  <c r="H16" i="30"/>
  <c r="H17" i="30"/>
  <c r="H18" i="30"/>
  <c r="H19" i="30"/>
  <c r="H20" i="30"/>
  <c r="H21" i="30"/>
  <c r="H22" i="30"/>
  <c r="H12" i="31"/>
  <c r="H13" i="31"/>
  <c r="H14" i="31"/>
  <c r="H15" i="31"/>
  <c r="H16" i="31"/>
  <c r="H17" i="31"/>
  <c r="H18" i="31"/>
  <c r="H19" i="31"/>
  <c r="H20" i="31"/>
  <c r="H21" i="31"/>
  <c r="H22" i="31"/>
  <c r="H12" i="32"/>
  <c r="H13" i="32"/>
  <c r="H14" i="32"/>
  <c r="H15" i="32"/>
  <c r="H16" i="32"/>
  <c r="H17" i="32"/>
  <c r="H18" i="32"/>
  <c r="H19" i="32"/>
  <c r="H20" i="32"/>
  <c r="H21" i="32"/>
  <c r="H22" i="32"/>
  <c r="H12" i="26"/>
  <c r="H13" i="26"/>
  <c r="H14" i="26"/>
  <c r="H15" i="26"/>
  <c r="H16" i="26"/>
  <c r="H17" i="26"/>
  <c r="H18" i="26"/>
  <c r="H19" i="26"/>
  <c r="H20" i="26"/>
  <c r="H21" i="26"/>
  <c r="H22" i="26"/>
  <c r="H12" i="36"/>
  <c r="H13" i="36"/>
  <c r="H14" i="36"/>
  <c r="H15" i="36"/>
  <c r="H16" i="36"/>
  <c r="H17" i="36"/>
  <c r="H18" i="36"/>
  <c r="H19" i="36"/>
  <c r="H20" i="36"/>
  <c r="H21" i="36"/>
  <c r="H22" i="36"/>
  <c r="H12" i="27"/>
  <c r="H13" i="27"/>
  <c r="H14" i="27"/>
  <c r="H15" i="27"/>
  <c r="H16" i="27"/>
  <c r="H17" i="27"/>
  <c r="H18" i="27"/>
  <c r="H19" i="27"/>
  <c r="H20" i="27"/>
  <c r="H21" i="27"/>
  <c r="H22" i="27"/>
  <c r="H12" i="33"/>
  <c r="H13" i="33"/>
  <c r="H14" i="33"/>
  <c r="H15" i="33"/>
  <c r="H16" i="33"/>
  <c r="H17" i="33"/>
  <c r="H18" i="33"/>
  <c r="H19" i="33"/>
  <c r="H20" i="33"/>
  <c r="H21" i="33"/>
  <c r="H22" i="33"/>
  <c r="F16" i="31"/>
  <c r="F20" i="29"/>
  <c r="F12" i="34"/>
  <c r="F13" i="34"/>
  <c r="F14" i="34"/>
  <c r="F15" i="34"/>
  <c r="F16" i="34"/>
  <c r="F17" i="34"/>
  <c r="F18" i="34"/>
  <c r="F19" i="34"/>
  <c r="F20" i="34"/>
  <c r="F21" i="34"/>
  <c r="F22" i="34"/>
  <c r="F12" i="35"/>
  <c r="F13" i="35"/>
  <c r="F14" i="35"/>
  <c r="F15" i="35"/>
  <c r="F16" i="35"/>
  <c r="F17" i="35"/>
  <c r="F18" i="35"/>
  <c r="F19" i="35"/>
  <c r="F20" i="35"/>
  <c r="F21" i="35"/>
  <c r="F22" i="35"/>
  <c r="F12" i="29"/>
  <c r="F13" i="29"/>
  <c r="F14" i="29"/>
  <c r="F16" i="29"/>
  <c r="F17" i="29"/>
  <c r="F18" i="29"/>
  <c r="F21" i="29"/>
  <c r="F22" i="29"/>
  <c r="F12" i="30"/>
  <c r="F13" i="30"/>
  <c r="F14" i="30"/>
  <c r="F16" i="30"/>
  <c r="F17" i="30"/>
  <c r="F18" i="30"/>
  <c r="F19" i="30"/>
  <c r="F20" i="30"/>
  <c r="F21" i="30"/>
  <c r="F22" i="30"/>
  <c r="F12" i="31"/>
  <c r="F13" i="31"/>
  <c r="F14" i="31"/>
  <c r="F17" i="31"/>
  <c r="F18" i="31"/>
  <c r="F20" i="31"/>
  <c r="F22" i="31"/>
  <c r="F12" i="32"/>
  <c r="F13" i="32"/>
  <c r="F14" i="32"/>
  <c r="F16" i="32"/>
  <c r="F17" i="32"/>
  <c r="F18" i="32"/>
  <c r="F19" i="32"/>
  <c r="F20" i="32"/>
  <c r="F22" i="32"/>
  <c r="F12" i="26"/>
  <c r="F13" i="26"/>
  <c r="F14" i="26"/>
  <c r="F16" i="26"/>
  <c r="F17" i="26"/>
  <c r="F18" i="26"/>
  <c r="F20" i="26"/>
  <c r="F21" i="26"/>
  <c r="F22" i="26"/>
  <c r="F12" i="36"/>
  <c r="F13" i="36"/>
  <c r="F14" i="36"/>
  <c r="F16" i="36"/>
  <c r="F17" i="36"/>
  <c r="F18" i="36"/>
  <c r="F20" i="36"/>
  <c r="F21" i="36"/>
  <c r="F22" i="36"/>
  <c r="F12" i="27"/>
  <c r="F13" i="27"/>
  <c r="F14" i="27"/>
  <c r="F16" i="27"/>
  <c r="F17" i="27"/>
  <c r="F18" i="27"/>
  <c r="F19" i="27"/>
  <c r="F20" i="27"/>
  <c r="F21" i="27"/>
  <c r="F22" i="27"/>
  <c r="F12" i="33"/>
  <c r="F13" i="33"/>
  <c r="F14" i="33"/>
  <c r="F15" i="33"/>
  <c r="F16" i="33"/>
  <c r="F17" i="33"/>
  <c r="F18" i="33"/>
  <c r="F19" i="33"/>
  <c r="F20" i="33"/>
  <c r="F21" i="33"/>
  <c r="F22" i="33"/>
  <c r="F11" i="33"/>
  <c r="H11" i="33"/>
  <c r="I11" i="33"/>
  <c r="I22" i="36"/>
  <c r="I21" i="36"/>
  <c r="I20" i="36"/>
  <c r="I19" i="36"/>
  <c r="I18" i="36"/>
  <c r="I17" i="36"/>
  <c r="I16" i="36"/>
  <c r="I15" i="36"/>
  <c r="I14" i="36"/>
  <c r="I13" i="36"/>
  <c r="I12" i="36"/>
  <c r="I11" i="36"/>
  <c r="F11" i="36"/>
  <c r="H11" i="36" s="1"/>
  <c r="D6" i="36"/>
  <c r="D5" i="36"/>
  <c r="D6" i="34" l="1"/>
  <c r="D6" i="29"/>
  <c r="D6" i="30"/>
  <c r="D6" i="32"/>
  <c r="D6" i="31"/>
  <c r="D6" i="26"/>
  <c r="D6" i="27"/>
  <c r="D6" i="35"/>
  <c r="F11" i="35"/>
  <c r="H11" i="35" s="1"/>
  <c r="D5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F11" i="31" l="1"/>
  <c r="H11" i="31" s="1"/>
  <c r="I11" i="31"/>
  <c r="F11" i="34"/>
  <c r="H11" i="34" s="1"/>
  <c r="I11" i="34"/>
  <c r="I12" i="34"/>
  <c r="I13" i="34"/>
  <c r="I14" i="34"/>
  <c r="I15" i="34"/>
  <c r="I16" i="34"/>
  <c r="I17" i="34"/>
  <c r="I18" i="34"/>
  <c r="I19" i="34"/>
  <c r="I20" i="34"/>
  <c r="I21" i="34"/>
  <c r="I22" i="34"/>
  <c r="D5" i="29"/>
  <c r="D5" i="30"/>
  <c r="D5" i="31"/>
  <c r="D5" i="32"/>
  <c r="D5" i="26"/>
  <c r="D5" i="27"/>
  <c r="D5" i="34"/>
  <c r="D5" i="33"/>
  <c r="F11" i="30" l="1"/>
  <c r="H11" i="30" s="1"/>
  <c r="F11" i="27"/>
  <c r="H11" i="27" s="1"/>
  <c r="I11" i="27"/>
  <c r="F11" i="26" l="1"/>
  <c r="H11" i="26" s="1"/>
  <c r="I11" i="26"/>
  <c r="I12" i="27" l="1"/>
  <c r="I13" i="27"/>
  <c r="I14" i="27"/>
  <c r="I15" i="27"/>
  <c r="I16" i="27"/>
  <c r="I17" i="27"/>
  <c r="I18" i="27"/>
  <c r="I19" i="27"/>
  <c r="I20" i="27"/>
  <c r="I21" i="27"/>
  <c r="I22" i="27"/>
  <c r="I12" i="32"/>
  <c r="I13" i="32"/>
  <c r="I14" i="32"/>
  <c r="I15" i="32"/>
  <c r="I16" i="32"/>
  <c r="I17" i="32"/>
  <c r="I18" i="32"/>
  <c r="I19" i="32"/>
  <c r="I20" i="32"/>
  <c r="I21" i="32"/>
  <c r="I22" i="32"/>
  <c r="F11" i="32"/>
  <c r="H11" i="32" s="1"/>
  <c r="I11" i="32"/>
  <c r="I12" i="31"/>
  <c r="I13" i="31"/>
  <c r="I14" i="31"/>
  <c r="I15" i="31"/>
  <c r="I16" i="31"/>
  <c r="I17" i="31"/>
  <c r="I18" i="31"/>
  <c r="I19" i="31"/>
  <c r="I20" i="31"/>
  <c r="I21" i="31"/>
  <c r="I22" i="31"/>
  <c r="I12" i="30"/>
  <c r="I13" i="30"/>
  <c r="I14" i="30"/>
  <c r="I15" i="30"/>
  <c r="I16" i="30"/>
  <c r="I17" i="30"/>
  <c r="I18" i="30"/>
  <c r="I19" i="30"/>
  <c r="I20" i="30"/>
  <c r="I21" i="30"/>
  <c r="I22" i="30"/>
  <c r="I12" i="29"/>
  <c r="I13" i="29"/>
  <c r="I14" i="29"/>
  <c r="I15" i="29"/>
  <c r="I16" i="29"/>
  <c r="I17" i="29"/>
  <c r="I18" i="29"/>
  <c r="I19" i="29"/>
  <c r="I20" i="29"/>
  <c r="I21" i="29"/>
  <c r="I22" i="29"/>
  <c r="I12" i="33"/>
  <c r="I13" i="33"/>
  <c r="I14" i="33"/>
  <c r="I15" i="33"/>
  <c r="I16" i="33"/>
  <c r="I17" i="33"/>
  <c r="I18" i="33"/>
  <c r="I19" i="33"/>
  <c r="I20" i="33"/>
  <c r="I21" i="33"/>
  <c r="I22" i="33"/>
  <c r="I12" i="26" l="1"/>
  <c r="I13" i="26"/>
  <c r="I14" i="26"/>
  <c r="I15" i="26"/>
  <c r="I16" i="26"/>
  <c r="I17" i="26"/>
  <c r="I18" i="26"/>
  <c r="I19" i="26"/>
  <c r="I20" i="26"/>
  <c r="I21" i="26"/>
  <c r="I22" i="26"/>
  <c r="I11" i="30"/>
  <c r="F11" i="29"/>
  <c r="I11" i="29"/>
  <c r="H11" i="29" l="1"/>
  <c r="D6" i="33"/>
</calcChain>
</file>

<file path=xl/sharedStrings.xml><?xml version="1.0" encoding="utf-8"?>
<sst xmlns="http://schemas.openxmlformats.org/spreadsheetml/2006/main" count="174" uniqueCount="25">
  <si>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</si>
  <si>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</si>
  <si>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</si>
  <si>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</si>
  <si>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</si>
  <si>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</si>
  <si>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</si>
  <si>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</si>
  <si>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</si>
  <si>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</si>
  <si>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</si>
  <si>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</si>
  <si>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</si>
  <si>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 xml:space="preserve"> </t>
  </si>
  <si>
    <t>-</t>
  </si>
  <si>
    <t>Xyleen (som van o-xyleen, m-xyleen en p-xyleen)</t>
  </si>
  <si>
    <t>Benzeen</t>
  </si>
  <si>
    <t>Tolueen</t>
  </si>
  <si>
    <t>Trichloorethyleen</t>
  </si>
  <si>
    <t>Trichloormethaan</t>
  </si>
  <si>
    <t>Ethylacetaat</t>
  </si>
  <si>
    <t>Methylacrylaat</t>
  </si>
  <si>
    <t>2-butanon</t>
  </si>
  <si>
    <t>Di-n-buthylether</t>
  </si>
  <si>
    <t>Ethanol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</si>
</sst>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0" fontId="5" fillId="2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9" fontId="4" fillId="2" borderId="0" xfId="5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Alignment="1" applyProtection="1">
      <alignment horizontal="lef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" fontId="4" fillId="2" borderId="0" xfId="5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5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5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5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0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10" fontId="5" fillId="2" borderId="0" xfId="5" applyNumberFormat="1" applyFont="1" applyFill="1" applyBorder="1" applyAlignment="1" applyProtection="1">
      <alignment horizontal="right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quotePrefix="1" applyFont="1" applyFill="1" applyBorder="1" applyAlignment="1" applyProtection="1">
      <alignment horizontal="center"/>
      <protection hidden="1"/>
    </xf>
    <xf numFmtId="49" fontId="0" fillId="5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165" fontId="4" fillId="2" borderId="0" xfId="1" applyNumberFormat="1" applyFont="1" applyFill="1" applyAlignment="1" applyProtection="1">
      <alignment horizontal="center" vertical="center"/>
      <protection hidden="1"/>
    </xf>
    <xf numFmtId="49" fontId="12" fillId="4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Benzeen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Benzeen!$C$11:$C$22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Benzeen!$H$11:$H$22</c:f>
              <c:numCache>
                <c:formatCode>0.000</c:formatCode>
                <c:ptCount val="12"/>
                <c:pt idx="0">
                  <c:v>1.013586956521739</c:v>
                </c:pt>
                <c:pt idx="1">
                  <c:v>0.97961956521739124</c:v>
                </c:pt>
                <c:pt idx="2">
                  <c:v>0.94021739130434778</c:v>
                </c:pt>
                <c:pt idx="3">
                  <c:v>0.95108695652173902</c:v>
                </c:pt>
                <c:pt idx="4">
                  <c:v>1.0285326086956521</c:v>
                </c:pt>
                <c:pt idx="5">
                  <c:v>1.0054347826086956</c:v>
                </c:pt>
                <c:pt idx="6">
                  <c:v>0.91983695652173902</c:v>
                </c:pt>
                <c:pt idx="7">
                  <c:v>1.0475543478260869</c:v>
                </c:pt>
                <c:pt idx="8">
                  <c:v>0.997282608695652</c:v>
                </c:pt>
                <c:pt idx="9">
                  <c:v>1.013586956521739</c:v>
                </c:pt>
                <c:pt idx="10">
                  <c:v>1.0421195652173914</c:v>
                </c:pt>
                <c:pt idx="11">
                  <c:v>0.98369565217391297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1-4E48-88F4-A5D91BFD40A4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Benzeen!$C$11:$C$22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Benzeen!$I$11:$I$22</c:f>
              <c:numCache>
                <c:formatCode>0.00</c:formatCode>
                <c:ptCount val="12"/>
                <c:pt idx="0">
                  <c:v>0.99415760869565217</c:v>
                </c:pt>
                <c:pt idx="1">
                  <c:v>0.99415760869565217</c:v>
                </c:pt>
                <c:pt idx="2">
                  <c:v>0.99415760869565217</c:v>
                </c:pt>
                <c:pt idx="3">
                  <c:v>0.99415760869565217</c:v>
                </c:pt>
                <c:pt idx="4">
                  <c:v>0.99415760869565217</c:v>
                </c:pt>
                <c:pt idx="5">
                  <c:v>0.99415760869565217</c:v>
                </c:pt>
                <c:pt idx="6">
                  <c:v>0.99415760869565217</c:v>
                </c:pt>
                <c:pt idx="7">
                  <c:v>0.99415760869565217</c:v>
                </c:pt>
                <c:pt idx="8">
                  <c:v>0.99415760869565217</c:v>
                </c:pt>
                <c:pt idx="9">
                  <c:v>0.99415760869565217</c:v>
                </c:pt>
                <c:pt idx="10">
                  <c:v>0.99415760869565217</c:v>
                </c:pt>
                <c:pt idx="11">
                  <c:v>0.99415760869565217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1-4E48-88F4-A5D91BFD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 val="autoZero"/>
        <c:auto val="1"/>
        <c:lblAlgn val="ctr"/>
        <c:lblOffset val="100"/>
        <c:noMultiLvlLbl val="1"/>
      </c:catAx>
      <c:valAx>
        <c:axId val="361674624"/>
        <c:scaling>
          <c:orientation val="minMax"/>
          <c:max val="1.15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672704"/>
        <c:crosses val="autoZero"/>
        <c:crossBetween val="midCat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Ethanol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Ethanol!$C$11:$C$22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Ethanol!$H$11:$H$22</c:f>
              <c:numCache>
                <c:formatCode>0.000</c:formatCode>
                <c:ptCount val="12"/>
                <c:pt idx="0">
                  <c:v>1</c:v>
                </c:pt>
                <c:pt idx="1">
                  <c:v>0.90909090909090906</c:v>
                </c:pt>
                <c:pt idx="2">
                  <c:v>0.93333333333333324</c:v>
                </c:pt>
                <c:pt idx="3">
                  <c:v>1.1000000000000001</c:v>
                </c:pt>
                <c:pt idx="4">
                  <c:v>0</c:v>
                </c:pt>
                <c:pt idx="5">
                  <c:v>0.96363636363636362</c:v>
                </c:pt>
                <c:pt idx="6">
                  <c:v>1.0296969696969698</c:v>
                </c:pt>
                <c:pt idx="7">
                  <c:v>0.9939393939393939</c:v>
                </c:pt>
                <c:pt idx="8">
                  <c:v>0.8666666666666667</c:v>
                </c:pt>
                <c:pt idx="9">
                  <c:v>0.92727272727272736</c:v>
                </c:pt>
                <c:pt idx="10">
                  <c:v>0.96606060606060606</c:v>
                </c:pt>
                <c:pt idx="11">
                  <c:v>1.6787878787878787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8-4519-8BE4-7EB5C55A6704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Ethanol!$C$11:$C$22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Ethanol!$I$11:$I$22</c:f>
              <c:numCache>
                <c:formatCode>0.00</c:formatCode>
                <c:ptCount val="12"/>
                <c:pt idx="0">
                  <c:v>0.98181818181818181</c:v>
                </c:pt>
                <c:pt idx="1">
                  <c:v>0.98181818181818181</c:v>
                </c:pt>
                <c:pt idx="2">
                  <c:v>0.98181818181818181</c:v>
                </c:pt>
                <c:pt idx="3">
                  <c:v>0.98181818181818181</c:v>
                </c:pt>
                <c:pt idx="4">
                  <c:v>0.98181818181818181</c:v>
                </c:pt>
                <c:pt idx="5">
                  <c:v>0.98181818181818181</c:v>
                </c:pt>
                <c:pt idx="6">
                  <c:v>0.98181818181818181</c:v>
                </c:pt>
                <c:pt idx="7">
                  <c:v>0.98181818181818181</c:v>
                </c:pt>
                <c:pt idx="8">
                  <c:v>0.98181818181818181</c:v>
                </c:pt>
                <c:pt idx="9">
                  <c:v>0.98181818181818181</c:v>
                </c:pt>
                <c:pt idx="10">
                  <c:v>0.98181818181818181</c:v>
                </c:pt>
                <c:pt idx="11">
                  <c:v>0.98181818181818181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8-4519-8BE4-7EB5C55A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 val="autoZero"/>
        <c:auto val="1"/>
        <c:lblAlgn val="ctr"/>
        <c:lblOffset val="100"/>
        <c:noMultiLvlLbl val="1"/>
      </c:catAx>
      <c:valAx>
        <c:axId val="363166336"/>
        <c:scaling>
          <c:orientation val="minMax"/>
          <c:max val="1.7000000000000002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164416"/>
        <c:crosses val="autoZero"/>
        <c:crossBetween val="midCat"/>
        <c:majorUnit val="0.1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Tolueen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640666313544662E-2"/>
          <c:y val="0.13742413044137941"/>
          <c:w val="0.78395478115875528"/>
          <c:h val="0.71150280487848783"/>
        </c:manualLayout>
      </c:layout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Tolueen!$C$11:$C$22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Tolueen!$H$11:$H$22</c:f>
              <c:numCache>
                <c:formatCode>0.000</c:formatCode>
                <c:ptCount val="12"/>
                <c:pt idx="0">
                  <c:v>1.0494880546075085</c:v>
                </c:pt>
                <c:pt idx="1">
                  <c:v>0.99317406143344711</c:v>
                </c:pt>
                <c:pt idx="2">
                  <c:v>0.95221843003412954</c:v>
                </c:pt>
                <c:pt idx="3">
                  <c:v>0.89419795221843001</c:v>
                </c:pt>
                <c:pt idx="4">
                  <c:v>0.9573378839590444</c:v>
                </c:pt>
                <c:pt idx="5">
                  <c:v>1.0051194539249146</c:v>
                </c:pt>
                <c:pt idx="6">
                  <c:v>0.96075085324232079</c:v>
                </c:pt>
                <c:pt idx="7">
                  <c:v>1.0153583617747439</c:v>
                </c:pt>
                <c:pt idx="8">
                  <c:v>1</c:v>
                </c:pt>
                <c:pt idx="9">
                  <c:v>0.9539249146757679</c:v>
                </c:pt>
                <c:pt idx="10">
                  <c:v>1.0136518771331058</c:v>
                </c:pt>
                <c:pt idx="11">
                  <c:v>0.90614334470989766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2-42C3-A17C-733B2B1971A1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Tolueen!$C$11:$C$22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Tolueen!$I$11:$I$22</c:f>
              <c:numCache>
                <c:formatCode>0.00</c:formatCode>
                <c:ptCount val="12"/>
                <c:pt idx="0">
                  <c:v>0.97542662116040946</c:v>
                </c:pt>
                <c:pt idx="1">
                  <c:v>0.97542662116040946</c:v>
                </c:pt>
                <c:pt idx="2">
                  <c:v>0.97542662116040946</c:v>
                </c:pt>
                <c:pt idx="3">
                  <c:v>0.97542662116040946</c:v>
                </c:pt>
                <c:pt idx="4">
                  <c:v>0.97542662116040946</c:v>
                </c:pt>
                <c:pt idx="5">
                  <c:v>0.97542662116040946</c:v>
                </c:pt>
                <c:pt idx="6">
                  <c:v>0.97542662116040946</c:v>
                </c:pt>
                <c:pt idx="7">
                  <c:v>0.97542662116040946</c:v>
                </c:pt>
                <c:pt idx="8">
                  <c:v>0.97542662116040946</c:v>
                </c:pt>
                <c:pt idx="9">
                  <c:v>0.97542662116040946</c:v>
                </c:pt>
                <c:pt idx="10">
                  <c:v>0.97542662116040946</c:v>
                </c:pt>
                <c:pt idx="11">
                  <c:v>0.97542662116040946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2-42C3-A17C-733B2B1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860096"/>
        <c:axId val="362615936"/>
      </c:lineChart>
      <c:catAx>
        <c:axId val="36186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15936"/>
        <c:crosses val="autoZero"/>
        <c:auto val="1"/>
        <c:lblAlgn val="ctr"/>
        <c:lblOffset val="100"/>
        <c:noMultiLvlLbl val="1"/>
      </c:catAx>
      <c:valAx>
        <c:axId val="362615936"/>
        <c:scaling>
          <c:orientation val="minMax"/>
          <c:max val="1.15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860096"/>
        <c:crosses val="autoZero"/>
        <c:crossBetween val="midCat"/>
        <c:majorUnit val="5.000000000000001E-2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Xyleen</a:t>
            </a:r>
            <a:r>
              <a:rPr lang="nl-BE" baseline="0"/>
              <a:t> (som van o-xyleen, m-xyleen en p-xyleen)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'Xyleen (som van o-xyleen, m-xyl'!$C$11:$C$22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'Xyleen (som van o-xyleen, m-xyl'!$H$11:$H$22</c:f>
              <c:numCache>
                <c:formatCode>0.000</c:formatCode>
                <c:ptCount val="12"/>
                <c:pt idx="0">
                  <c:v>1.0091012514220705</c:v>
                </c:pt>
                <c:pt idx="1">
                  <c:v>0.99772468714448237</c:v>
                </c:pt>
                <c:pt idx="2">
                  <c:v>0.62571103526734928</c:v>
                </c:pt>
                <c:pt idx="3">
                  <c:v>0.81797497155858934</c:v>
                </c:pt>
                <c:pt idx="4">
                  <c:v>0.94880546075085315</c:v>
                </c:pt>
                <c:pt idx="5">
                  <c:v>0.67007963594994313</c:v>
                </c:pt>
                <c:pt idx="6">
                  <c:v>0.91922639362912395</c:v>
                </c:pt>
                <c:pt idx="7">
                  <c:v>0.98293515358361772</c:v>
                </c:pt>
                <c:pt idx="8">
                  <c:v>1.0637087599544937</c:v>
                </c:pt>
                <c:pt idx="9">
                  <c:v>0.98407281001137648</c:v>
                </c:pt>
                <c:pt idx="10">
                  <c:v>1.011376564277588</c:v>
                </c:pt>
                <c:pt idx="11">
                  <c:v>0.89306029579067114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A-4935-8154-14B8710D4830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'Xyleen (som van o-xyleen, m-xyl'!$C$11:$C$22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'Xyleen (som van o-xyleen, m-xyl'!$I$11:$I$22</c:f>
              <c:numCache>
                <c:formatCode>0.00</c:formatCode>
                <c:ptCount val="12"/>
                <c:pt idx="0">
                  <c:v>0.92707622298065973</c:v>
                </c:pt>
                <c:pt idx="1">
                  <c:v>0.92707622298065973</c:v>
                </c:pt>
                <c:pt idx="2">
                  <c:v>0.92707622298065973</c:v>
                </c:pt>
                <c:pt idx="3">
                  <c:v>0.92707622298065973</c:v>
                </c:pt>
                <c:pt idx="4">
                  <c:v>0.92707622298065973</c:v>
                </c:pt>
                <c:pt idx="5">
                  <c:v>0.92707622298065973</c:v>
                </c:pt>
                <c:pt idx="6">
                  <c:v>0.92707622298065973</c:v>
                </c:pt>
                <c:pt idx="7">
                  <c:v>0.92707622298065973</c:v>
                </c:pt>
                <c:pt idx="8">
                  <c:v>0.92707622298065973</c:v>
                </c:pt>
                <c:pt idx="9">
                  <c:v>0.92707622298065973</c:v>
                </c:pt>
                <c:pt idx="10">
                  <c:v>0.92707622298065973</c:v>
                </c:pt>
                <c:pt idx="11">
                  <c:v>0.92707622298065973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A-4935-8154-14B8710D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 val="autoZero"/>
        <c:auto val="1"/>
        <c:lblAlgn val="ctr"/>
        <c:lblOffset val="100"/>
        <c:noMultiLvlLbl val="1"/>
      </c:catAx>
      <c:valAx>
        <c:axId val="361674624"/>
        <c:scaling>
          <c:orientation val="minMax"/>
          <c:max val="1.1500000000000001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672704"/>
        <c:crosses val="autoZero"/>
        <c:crossBetween val="midCat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Trichloorethyleen</a:t>
            </a:r>
          </a:p>
        </c:rich>
      </c:tx>
      <c:layout>
        <c:manualLayout>
          <c:xMode val="edge"/>
          <c:yMode val="edge"/>
          <c:x val="0.46203357887670404"/>
          <c:y val="3.901238181917308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Trichloorethyleen!$C$11:$C$22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Trichloorethyleen!$H$11:$H$22</c:f>
              <c:numCache>
                <c:formatCode>0.000</c:formatCode>
                <c:ptCount val="12"/>
                <c:pt idx="0">
                  <c:v>1.1135371179039302</c:v>
                </c:pt>
                <c:pt idx="1">
                  <c:v>1.0065502183406114</c:v>
                </c:pt>
                <c:pt idx="2">
                  <c:v>1.0294759825327511</c:v>
                </c:pt>
                <c:pt idx="3">
                  <c:v>0.94104803493449796</c:v>
                </c:pt>
                <c:pt idx="4">
                  <c:v>0</c:v>
                </c:pt>
                <c:pt idx="5">
                  <c:v>1.1430131004366815</c:v>
                </c:pt>
                <c:pt idx="6">
                  <c:v>0.95851528384279472</c:v>
                </c:pt>
                <c:pt idx="7">
                  <c:v>1.0436681222707422</c:v>
                </c:pt>
                <c:pt idx="8">
                  <c:v>0</c:v>
                </c:pt>
                <c:pt idx="9">
                  <c:v>0.97379912663755464</c:v>
                </c:pt>
                <c:pt idx="10">
                  <c:v>1.0425764192139737</c:v>
                </c:pt>
                <c:pt idx="11">
                  <c:v>0.88318777292576423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3-4596-B5DD-320C3F9E24DC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Trichloorethyleen!$C$11:$C$22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Trichloorethyleen!$I$11:$I$22</c:f>
              <c:numCache>
                <c:formatCode>0.00</c:formatCode>
                <c:ptCount val="12"/>
                <c:pt idx="0">
                  <c:v>1.0135371179039303</c:v>
                </c:pt>
                <c:pt idx="1">
                  <c:v>1.0135371179039303</c:v>
                </c:pt>
                <c:pt idx="2">
                  <c:v>1.0135371179039303</c:v>
                </c:pt>
                <c:pt idx="3">
                  <c:v>1.0135371179039303</c:v>
                </c:pt>
                <c:pt idx="4">
                  <c:v>1.0135371179039303</c:v>
                </c:pt>
                <c:pt idx="5">
                  <c:v>1.0135371179039303</c:v>
                </c:pt>
                <c:pt idx="6">
                  <c:v>1.0135371179039303</c:v>
                </c:pt>
                <c:pt idx="7">
                  <c:v>1.0135371179039303</c:v>
                </c:pt>
                <c:pt idx="8">
                  <c:v>1.0135371179039303</c:v>
                </c:pt>
                <c:pt idx="9">
                  <c:v>1.0135371179039303</c:v>
                </c:pt>
                <c:pt idx="10">
                  <c:v>1.0135371179039303</c:v>
                </c:pt>
                <c:pt idx="11">
                  <c:v>1.0135371179039303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3-4596-B5DD-320C3F9E2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9856"/>
        <c:axId val="362652032"/>
      </c:lineChart>
      <c:catAx>
        <c:axId val="3626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2032"/>
        <c:crosses val="autoZero"/>
        <c:auto val="1"/>
        <c:lblAlgn val="ctr"/>
        <c:lblOffset val="100"/>
        <c:noMultiLvlLbl val="1"/>
      </c:catAx>
      <c:valAx>
        <c:axId val="362652032"/>
        <c:scaling>
          <c:orientation val="minMax"/>
          <c:max val="1.25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9856"/>
        <c:crosses val="autoZero"/>
        <c:crossBetween val="midCat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Trichloormethaan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Trichloormethaan!$C$11:$C$22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Trichloormethaan!$H$11:$H$22</c:f>
              <c:numCache>
                <c:formatCode>0.000</c:formatCode>
                <c:ptCount val="12"/>
                <c:pt idx="0">
                  <c:v>1.0311284046692608</c:v>
                </c:pt>
                <c:pt idx="1">
                  <c:v>0.96108949416342415</c:v>
                </c:pt>
                <c:pt idx="2">
                  <c:v>1.1634241245136188</c:v>
                </c:pt>
                <c:pt idx="3">
                  <c:v>0.87159533073929962</c:v>
                </c:pt>
                <c:pt idx="4">
                  <c:v>0</c:v>
                </c:pt>
                <c:pt idx="5">
                  <c:v>1.2217898832684824</c:v>
                </c:pt>
                <c:pt idx="6">
                  <c:v>0.953307392996109</c:v>
                </c:pt>
                <c:pt idx="7">
                  <c:v>1.0466926070038911</c:v>
                </c:pt>
                <c:pt idx="8">
                  <c:v>0.98832684824902728</c:v>
                </c:pt>
                <c:pt idx="9">
                  <c:v>0.98443579766536971</c:v>
                </c:pt>
                <c:pt idx="10">
                  <c:v>1.0700389105058365</c:v>
                </c:pt>
                <c:pt idx="11">
                  <c:v>0.88326848249027234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A-4C54-ACD2-3B5E7B7AAE10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Trichloormethaan!$C$11:$C$22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Trichloormethaan!$I$11:$I$22</c:f>
              <c:numCache>
                <c:formatCode>0.00</c:formatCode>
                <c:ptCount val="12"/>
                <c:pt idx="0">
                  <c:v>1.0124513618677042</c:v>
                </c:pt>
                <c:pt idx="1">
                  <c:v>1.0124513618677042</c:v>
                </c:pt>
                <c:pt idx="2">
                  <c:v>1.0124513618677042</c:v>
                </c:pt>
                <c:pt idx="3">
                  <c:v>1.0124513618677042</c:v>
                </c:pt>
                <c:pt idx="4">
                  <c:v>1.0124513618677042</c:v>
                </c:pt>
                <c:pt idx="5">
                  <c:v>1.0124513618677042</c:v>
                </c:pt>
                <c:pt idx="6">
                  <c:v>1.0124513618677042</c:v>
                </c:pt>
                <c:pt idx="7">
                  <c:v>1.0124513618677042</c:v>
                </c:pt>
                <c:pt idx="8">
                  <c:v>1.0124513618677042</c:v>
                </c:pt>
                <c:pt idx="9">
                  <c:v>1.0124513618677042</c:v>
                </c:pt>
                <c:pt idx="10">
                  <c:v>1.0124513618677042</c:v>
                </c:pt>
                <c:pt idx="11">
                  <c:v>1.0124513618677042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A-4C54-ACD2-3B5E7B7A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57280"/>
        <c:axId val="362659200"/>
      </c:lineChart>
      <c:catAx>
        <c:axId val="3626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9200"/>
        <c:crosses val="autoZero"/>
        <c:auto val="1"/>
        <c:lblAlgn val="ctr"/>
        <c:lblOffset val="100"/>
        <c:noMultiLvlLbl val="1"/>
      </c:catAx>
      <c:valAx>
        <c:axId val="362659200"/>
        <c:scaling>
          <c:orientation val="minMax"/>
          <c:max val="1.25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5728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Ethylacetaat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Ethylacetaat!$C$11:$C$22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Ethylacetaat!$H$11:$H$22</c:f>
              <c:numCache>
                <c:formatCode>0.000</c:formatCode>
                <c:ptCount val="12"/>
                <c:pt idx="0">
                  <c:v>0.46870451237263466</c:v>
                </c:pt>
                <c:pt idx="1">
                  <c:v>0.99272197962154296</c:v>
                </c:pt>
                <c:pt idx="2">
                  <c:v>1.0276564774381367</c:v>
                </c:pt>
                <c:pt idx="3">
                  <c:v>0.94177583697234357</c:v>
                </c:pt>
                <c:pt idx="4">
                  <c:v>0</c:v>
                </c:pt>
                <c:pt idx="5">
                  <c:v>1.1135371179039302</c:v>
                </c:pt>
                <c:pt idx="6">
                  <c:v>0.9548762736535662</c:v>
                </c:pt>
                <c:pt idx="7">
                  <c:v>1.0029112081513829</c:v>
                </c:pt>
                <c:pt idx="8">
                  <c:v>0</c:v>
                </c:pt>
                <c:pt idx="9">
                  <c:v>1.1834061135371179</c:v>
                </c:pt>
                <c:pt idx="10">
                  <c:v>0</c:v>
                </c:pt>
                <c:pt idx="11">
                  <c:v>0.90247452692867536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B-47CB-8B82-B9D6CED57115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Ethylacetaat!$C$11:$C$22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Ethylacetaat!$I$11:$I$22</c:f>
              <c:numCache>
                <c:formatCode>0.00</c:formatCode>
                <c:ptCount val="12"/>
                <c:pt idx="0">
                  <c:v>0.99082969432314394</c:v>
                </c:pt>
                <c:pt idx="1">
                  <c:v>0.99082969432314394</c:v>
                </c:pt>
                <c:pt idx="2">
                  <c:v>0.99082969432314394</c:v>
                </c:pt>
                <c:pt idx="3">
                  <c:v>0.99082969432314394</c:v>
                </c:pt>
                <c:pt idx="4">
                  <c:v>0.99082969432314394</c:v>
                </c:pt>
                <c:pt idx="5">
                  <c:v>0.99082969432314394</c:v>
                </c:pt>
                <c:pt idx="6">
                  <c:v>0.99082969432314394</c:v>
                </c:pt>
                <c:pt idx="7">
                  <c:v>0.99082969432314394</c:v>
                </c:pt>
                <c:pt idx="8">
                  <c:v>0.99082969432314394</c:v>
                </c:pt>
                <c:pt idx="9">
                  <c:v>0.99082969432314394</c:v>
                </c:pt>
                <c:pt idx="10">
                  <c:v>0.99082969432314394</c:v>
                </c:pt>
                <c:pt idx="11">
                  <c:v>0.99082969432314394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B-47CB-8B82-B9D6CED57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23200"/>
        <c:axId val="362729472"/>
      </c:lineChart>
      <c:catAx>
        <c:axId val="3627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29472"/>
        <c:crosses val="autoZero"/>
        <c:auto val="1"/>
        <c:lblAlgn val="ctr"/>
        <c:lblOffset val="100"/>
        <c:noMultiLvlLbl val="1"/>
      </c:catAx>
      <c:valAx>
        <c:axId val="362729472"/>
        <c:scaling>
          <c:orientation val="minMax"/>
          <c:max val="1.25"/>
          <c:min val="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23200"/>
        <c:crosses val="autoZero"/>
        <c:crossBetween val="midCat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Methylacrylaat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Methylacrylaat!$C$11:$C$22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Methylacrylaat!$H$11:$H$22</c:f>
              <c:numCache>
                <c:formatCode>0.000</c:formatCode>
                <c:ptCount val="12"/>
                <c:pt idx="0">
                  <c:v>1.0336134453781514</c:v>
                </c:pt>
                <c:pt idx="1">
                  <c:v>0.96218487394957974</c:v>
                </c:pt>
                <c:pt idx="2">
                  <c:v>1.03781512605042</c:v>
                </c:pt>
                <c:pt idx="3">
                  <c:v>0.81512605042016806</c:v>
                </c:pt>
                <c:pt idx="4">
                  <c:v>0</c:v>
                </c:pt>
                <c:pt idx="5">
                  <c:v>1.1386554621848739</c:v>
                </c:pt>
                <c:pt idx="6">
                  <c:v>0.89915966386554613</c:v>
                </c:pt>
                <c:pt idx="7">
                  <c:v>1.0546218487394958</c:v>
                </c:pt>
                <c:pt idx="8">
                  <c:v>3.6680672268907561</c:v>
                </c:pt>
                <c:pt idx="9">
                  <c:v>1.2605042016806722</c:v>
                </c:pt>
                <c:pt idx="10">
                  <c:v>0</c:v>
                </c:pt>
                <c:pt idx="11">
                  <c:v>1.0840336134453781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A-4332-8611-1366C07E8D1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Methylacrylaat!$C$11:$C$22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Methylacrylaat!$I$11:$I$22</c:f>
              <c:numCache>
                <c:formatCode>0.00</c:formatCode>
                <c:ptCount val="12"/>
                <c:pt idx="0">
                  <c:v>1.0609243697478992</c:v>
                </c:pt>
                <c:pt idx="1">
                  <c:v>1.0609243697478992</c:v>
                </c:pt>
                <c:pt idx="2">
                  <c:v>1.0609243697478992</c:v>
                </c:pt>
                <c:pt idx="3">
                  <c:v>1.0609243697478992</c:v>
                </c:pt>
                <c:pt idx="4">
                  <c:v>1.0609243697478992</c:v>
                </c:pt>
                <c:pt idx="5">
                  <c:v>1.0609243697478992</c:v>
                </c:pt>
                <c:pt idx="6">
                  <c:v>1.0609243697478992</c:v>
                </c:pt>
                <c:pt idx="7">
                  <c:v>1.0609243697478992</c:v>
                </c:pt>
                <c:pt idx="8">
                  <c:v>1.0609243697478992</c:v>
                </c:pt>
                <c:pt idx="9">
                  <c:v>1.0609243697478992</c:v>
                </c:pt>
                <c:pt idx="10">
                  <c:v>1.0609243697478992</c:v>
                </c:pt>
                <c:pt idx="11">
                  <c:v>1.0609243697478992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A-4332-8611-1366C07E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96544"/>
        <c:axId val="362798464"/>
      </c:lineChart>
      <c:catAx>
        <c:axId val="3627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98464"/>
        <c:crosses val="autoZero"/>
        <c:auto val="1"/>
        <c:lblAlgn val="ctr"/>
        <c:lblOffset val="100"/>
        <c:noMultiLvlLbl val="1"/>
      </c:catAx>
      <c:valAx>
        <c:axId val="362798464"/>
        <c:scaling>
          <c:orientation val="minMax"/>
          <c:max val="1.5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96544"/>
        <c:crosses val="autoZero"/>
        <c:crossBetween val="midCat"/>
        <c:majorUnit val="0.1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2-butanon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'2-butanon'!$C$11:$C$22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'2-butanon'!$H$11:$H$22</c:f>
              <c:numCache>
                <c:formatCode>0.000</c:formatCode>
                <c:ptCount val="12"/>
                <c:pt idx="0">
                  <c:v>1.1589403973509933</c:v>
                </c:pt>
                <c:pt idx="1">
                  <c:v>0.98013245033112584</c:v>
                </c:pt>
                <c:pt idx="2">
                  <c:v>0.94701986754966883</c:v>
                </c:pt>
                <c:pt idx="3">
                  <c:v>1.052317880794702</c:v>
                </c:pt>
                <c:pt idx="4">
                  <c:v>0</c:v>
                </c:pt>
                <c:pt idx="5">
                  <c:v>1.1456953642384107</c:v>
                </c:pt>
                <c:pt idx="6">
                  <c:v>0.98145695364238406</c:v>
                </c:pt>
                <c:pt idx="7">
                  <c:v>1.0198675496688743</c:v>
                </c:pt>
                <c:pt idx="8">
                  <c:v>0</c:v>
                </c:pt>
                <c:pt idx="9">
                  <c:v>1</c:v>
                </c:pt>
                <c:pt idx="10">
                  <c:v>0.94304635761589406</c:v>
                </c:pt>
                <c:pt idx="11">
                  <c:v>1.7417218543046358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F-4879-BF63-1D90D98FF974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'2-butanon'!$C$11:$C$22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'2-butanon'!$I$11:$I$22</c:f>
              <c:numCache>
                <c:formatCode>0.00</c:formatCode>
                <c:ptCount val="12"/>
                <c:pt idx="0">
                  <c:v>1.0430463576158941</c:v>
                </c:pt>
                <c:pt idx="1">
                  <c:v>1.0430463576158941</c:v>
                </c:pt>
                <c:pt idx="2">
                  <c:v>1.0430463576158941</c:v>
                </c:pt>
                <c:pt idx="3">
                  <c:v>1.0430463576158941</c:v>
                </c:pt>
                <c:pt idx="4">
                  <c:v>1.0430463576158941</c:v>
                </c:pt>
                <c:pt idx="5">
                  <c:v>1.0430463576158941</c:v>
                </c:pt>
                <c:pt idx="6">
                  <c:v>1.0430463576158941</c:v>
                </c:pt>
                <c:pt idx="7">
                  <c:v>1.0430463576158941</c:v>
                </c:pt>
                <c:pt idx="8">
                  <c:v>1.0430463576158941</c:v>
                </c:pt>
                <c:pt idx="9">
                  <c:v>1.0430463576158941</c:v>
                </c:pt>
                <c:pt idx="10">
                  <c:v>1.0430463576158941</c:v>
                </c:pt>
                <c:pt idx="11">
                  <c:v>1.0430463576158941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F-4879-BF63-1D90D98F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48096"/>
        <c:axId val="362950016"/>
      </c:lineChart>
      <c:catAx>
        <c:axId val="3629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950016"/>
        <c:crosses val="autoZero"/>
        <c:auto val="1"/>
        <c:lblAlgn val="ctr"/>
        <c:lblOffset val="100"/>
        <c:noMultiLvlLbl val="1"/>
      </c:catAx>
      <c:valAx>
        <c:axId val="362950016"/>
        <c:scaling>
          <c:orientation val="minMax"/>
          <c:max val="1.8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948096"/>
        <c:crosses val="autoZero"/>
        <c:crossBetween val="midCat"/>
        <c:majorUnit val="0.1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Di-n-buthylether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'Di-n-buthylether'!$C$11:$C$22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'Di-n-buthylether'!$H$11:$H$22</c:f>
              <c:numCache>
                <c:formatCode>0.000</c:formatCode>
                <c:ptCount val="12"/>
                <c:pt idx="0">
                  <c:v>1.0727272727272728</c:v>
                </c:pt>
                <c:pt idx="1">
                  <c:v>1.0363636363636364</c:v>
                </c:pt>
                <c:pt idx="2">
                  <c:v>0.73272727272727267</c:v>
                </c:pt>
                <c:pt idx="3">
                  <c:v>0.96545454545454545</c:v>
                </c:pt>
                <c:pt idx="4">
                  <c:v>0</c:v>
                </c:pt>
                <c:pt idx="5">
                  <c:v>0.71363636363636362</c:v>
                </c:pt>
                <c:pt idx="6">
                  <c:v>0.98545454545454547</c:v>
                </c:pt>
                <c:pt idx="7">
                  <c:v>0.96363636363636362</c:v>
                </c:pt>
                <c:pt idx="8">
                  <c:v>0</c:v>
                </c:pt>
                <c:pt idx="9">
                  <c:v>0.90545454545454529</c:v>
                </c:pt>
                <c:pt idx="10">
                  <c:v>1.0845454545454545</c:v>
                </c:pt>
                <c:pt idx="11">
                  <c:v>0.83454545454545448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4-4ABE-BDA6-2A0B4A80EEE5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'Di-n-buthylether'!$C$11:$C$22</c:f>
              <c:numCache>
                <c:formatCode>General</c:formatCode>
                <c:ptCount val="12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509</c:v>
                </c:pt>
                <c:pt idx="4">
                  <c:v>512</c:v>
                </c:pt>
                <c:pt idx="5">
                  <c:v>551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'Di-n-buthylether'!$I$11:$I$22</c:f>
              <c:numCache>
                <c:formatCode>0.00</c:formatCode>
                <c:ptCount val="12"/>
                <c:pt idx="0">
                  <c:v>0.92909090909090908</c:v>
                </c:pt>
                <c:pt idx="1">
                  <c:v>0.92909090909090908</c:v>
                </c:pt>
                <c:pt idx="2">
                  <c:v>0.92909090909090908</c:v>
                </c:pt>
                <c:pt idx="3">
                  <c:v>0.92909090909090908</c:v>
                </c:pt>
                <c:pt idx="4">
                  <c:v>0.92909090909090908</c:v>
                </c:pt>
                <c:pt idx="5">
                  <c:v>0.92909090909090908</c:v>
                </c:pt>
                <c:pt idx="6">
                  <c:v>0.92909090909090908</c:v>
                </c:pt>
                <c:pt idx="7">
                  <c:v>0.92909090909090908</c:v>
                </c:pt>
                <c:pt idx="8">
                  <c:v>0.92909090909090908</c:v>
                </c:pt>
                <c:pt idx="9">
                  <c:v>0.92909090909090908</c:v>
                </c:pt>
                <c:pt idx="10">
                  <c:v>0.92909090909090908</c:v>
                </c:pt>
                <c:pt idx="11">
                  <c:v>0.92909090909090908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4-4ABE-BDA6-2A0B4A80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 val="autoZero"/>
        <c:auto val="1"/>
        <c:lblAlgn val="ctr"/>
        <c:lblOffset val="100"/>
        <c:noMultiLvlLbl val="1"/>
      </c:catAx>
      <c:valAx>
        <c:axId val="363166336"/>
        <c:scaling>
          <c:orientation val="minMax"/>
          <c:max val="1.2"/>
          <c:min val="0.6500000000000001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16441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595313</xdr:colOff>
      <xdr:row>9</xdr:row>
      <xdr:rowOff>154780</xdr:rowOff>
    </xdr:from>
    <xdr:to>
      <xdr:col>21</xdr:col>
      <xdr:colOff>106032</xdr:colOff>
      <xdr:row>25</xdr:row>
      <xdr:rowOff>111467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773905</xdr:colOff>
      <xdr:row>9</xdr:row>
      <xdr:rowOff>150016</xdr:rowOff>
    </xdr:from>
    <xdr:to>
      <xdr:col>21</xdr:col>
      <xdr:colOff>58405</xdr:colOff>
      <xdr:row>25</xdr:row>
      <xdr:rowOff>106703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750093</xdr:colOff>
      <xdr:row>9</xdr:row>
      <xdr:rowOff>100016</xdr:rowOff>
    </xdr:from>
    <xdr:to>
      <xdr:col>21</xdr:col>
      <xdr:colOff>34593</xdr:colOff>
      <xdr:row>25</xdr:row>
      <xdr:rowOff>56703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9</xdr:row>
      <xdr:rowOff>130969</xdr:rowOff>
    </xdr:from>
    <xdr:to>
      <xdr:col>21</xdr:col>
      <xdr:colOff>129844</xdr:colOff>
      <xdr:row>25</xdr:row>
      <xdr:rowOff>87656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103F3-2A7D-4670-B1A0-140A53AFE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9</xdr:row>
      <xdr:rowOff>166687</xdr:rowOff>
    </xdr:from>
    <xdr:to>
      <xdr:col>21</xdr:col>
      <xdr:colOff>46499</xdr:colOff>
      <xdr:row>25</xdr:row>
      <xdr:rowOff>123374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750095</xdr:colOff>
      <xdr:row>9</xdr:row>
      <xdr:rowOff>202405</xdr:rowOff>
    </xdr:from>
    <xdr:to>
      <xdr:col>21</xdr:col>
      <xdr:colOff>34595</xdr:colOff>
      <xdr:row>25</xdr:row>
      <xdr:rowOff>159092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750095</xdr:colOff>
      <xdr:row>9</xdr:row>
      <xdr:rowOff>152398</xdr:rowOff>
    </xdr:from>
    <xdr:to>
      <xdr:col>21</xdr:col>
      <xdr:colOff>34595</xdr:colOff>
      <xdr:row>25</xdr:row>
      <xdr:rowOff>109085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797719</xdr:colOff>
      <xdr:row>9</xdr:row>
      <xdr:rowOff>123824</xdr:rowOff>
    </xdr:from>
    <xdr:to>
      <xdr:col>21</xdr:col>
      <xdr:colOff>82219</xdr:colOff>
      <xdr:row>25</xdr:row>
      <xdr:rowOff>80511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9</xdr:row>
      <xdr:rowOff>142876</xdr:rowOff>
    </xdr:from>
    <xdr:to>
      <xdr:col>21</xdr:col>
      <xdr:colOff>94125</xdr:colOff>
      <xdr:row>25</xdr:row>
      <xdr:rowOff>99563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773905</xdr:colOff>
      <xdr:row>9</xdr:row>
      <xdr:rowOff>150016</xdr:rowOff>
    </xdr:from>
    <xdr:to>
      <xdr:col>21</xdr:col>
      <xdr:colOff>58405</xdr:colOff>
      <xdr:row>25</xdr:row>
      <xdr:rowOff>106703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A065B1-2228-46B0-9B93-796398BE7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zoomScale="80" zoomScaleNormal="80" workbookViewId="0">
      <selection activeCell="D32" sqref="D3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9" t="s">
        <v>16</v>
      </c>
      <c r="E1" s="49"/>
      <c r="F1" s="3" t="s">
        <v>13</v>
      </c>
    </row>
    <row r="2" spans="1:11" ht="18" x14ac:dyDescent="0.25">
      <c r="C2" s="4" t="s">
        <v>3</v>
      </c>
      <c r="D2" s="28">
        <v>7.36</v>
      </c>
      <c r="E2" s="1" t="s">
        <v>4</v>
      </c>
    </row>
    <row r="3" spans="1:11" ht="18" x14ac:dyDescent="0.25">
      <c r="C3" s="4" t="s">
        <v>10</v>
      </c>
      <c r="D3" s="5">
        <v>7.3170000000000002</v>
      </c>
      <c r="E3" s="1" t="s">
        <v>4</v>
      </c>
      <c r="F3" s="6"/>
    </row>
    <row r="4" spans="1:11" ht="18" x14ac:dyDescent="0.25">
      <c r="C4" s="4" t="s">
        <v>11</v>
      </c>
      <c r="D4" s="5">
        <v>0.32500000000000001</v>
      </c>
      <c r="E4" s="1" t="s">
        <v>4</v>
      </c>
      <c r="F4" s="6"/>
    </row>
    <row r="5" spans="1:11" x14ac:dyDescent="0.25">
      <c r="C5" s="4" t="s">
        <v>12</v>
      </c>
      <c r="D5" s="39">
        <f>D4/D3</f>
        <v>4.4417110837775046E-2</v>
      </c>
      <c r="E5" s="1" t="s">
        <v>2</v>
      </c>
      <c r="F5" s="8"/>
    </row>
    <row r="6" spans="1:11" x14ac:dyDescent="0.25">
      <c r="C6" s="4" t="s">
        <v>6</v>
      </c>
      <c r="D6" s="9">
        <f>COUNTA(E11:E22)</f>
        <v>12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B11" s="13"/>
      <c r="C11" s="41">
        <v>223</v>
      </c>
      <c r="D11" s="1">
        <v>7.46</v>
      </c>
      <c r="E11" s="40">
        <v>0.44</v>
      </c>
      <c r="F11" s="15">
        <f>((D11-$D$2)/$D$2)*100</f>
        <v>1.3586956521739082</v>
      </c>
      <c r="H11" s="16">
        <f>(100+F11)/100</f>
        <v>1.013586956521739</v>
      </c>
      <c r="I11" s="10">
        <f>1+($D$3-$D$2)/$D$2</f>
        <v>0.99415760869565217</v>
      </c>
      <c r="J11" s="10"/>
      <c r="K11" s="10"/>
    </row>
    <row r="12" spans="1:11" x14ac:dyDescent="0.25">
      <c r="B12" s="13"/>
      <c r="C12" s="41">
        <v>295</v>
      </c>
      <c r="D12" s="1">
        <v>7.21</v>
      </c>
      <c r="E12" s="40">
        <v>-0.33</v>
      </c>
      <c r="F12" s="15">
        <f t="shared" ref="F12:F22" si="0">((D12-$D$2)/$D$2)*100</f>
        <v>-2.0380434782608745</v>
      </c>
      <c r="H12" s="16">
        <f t="shared" ref="H12:H22" si="1">(100+F12)/100</f>
        <v>0.97961956521739124</v>
      </c>
      <c r="I12" s="10">
        <f t="shared" ref="I12:I22" si="2">1+($D$3-$D$2)/$D$2</f>
        <v>0.99415760869565217</v>
      </c>
      <c r="J12" s="10"/>
      <c r="K12" s="10"/>
    </row>
    <row r="13" spans="1:11" x14ac:dyDescent="0.25">
      <c r="B13" s="13"/>
      <c r="C13" s="41">
        <v>339</v>
      </c>
      <c r="D13" s="1">
        <v>6.92</v>
      </c>
      <c r="E13" s="40">
        <v>-1.22</v>
      </c>
      <c r="F13" s="15">
        <f t="shared" si="0"/>
        <v>-5.9782608695652222</v>
      </c>
      <c r="H13" s="16">
        <f t="shared" si="1"/>
        <v>0.94021739130434778</v>
      </c>
      <c r="I13" s="10">
        <f t="shared" si="2"/>
        <v>0.99415760869565217</v>
      </c>
      <c r="J13" s="10"/>
      <c r="K13" s="10"/>
    </row>
    <row r="14" spans="1:11" x14ac:dyDescent="0.25">
      <c r="B14" s="13"/>
      <c r="C14" s="41">
        <v>509</v>
      </c>
      <c r="D14" s="1">
        <v>7</v>
      </c>
      <c r="E14" s="40">
        <v>-0.98</v>
      </c>
      <c r="F14" s="15">
        <f t="shared" si="0"/>
        <v>-4.8913043478260914</v>
      </c>
      <c r="H14" s="16">
        <f t="shared" si="1"/>
        <v>0.95108695652173902</v>
      </c>
      <c r="I14" s="10">
        <f t="shared" si="2"/>
        <v>0.99415760869565217</v>
      </c>
      <c r="J14" s="10"/>
      <c r="K14" s="10"/>
    </row>
    <row r="15" spans="1:11" x14ac:dyDescent="0.25">
      <c r="B15" s="13"/>
      <c r="C15" s="41">
        <v>512</v>
      </c>
      <c r="D15" s="1">
        <v>7.57</v>
      </c>
      <c r="E15" s="40">
        <v>0.78</v>
      </c>
      <c r="F15" s="15">
        <f t="shared" si="0"/>
        <v>2.8532608695652169</v>
      </c>
      <c r="H15" s="16">
        <f t="shared" si="1"/>
        <v>1.0285326086956521</v>
      </c>
      <c r="I15" s="10">
        <f t="shared" si="2"/>
        <v>0.99415760869565217</v>
      </c>
      <c r="J15" s="10"/>
      <c r="K15" s="10"/>
    </row>
    <row r="16" spans="1:11" x14ac:dyDescent="0.25">
      <c r="B16" s="13"/>
      <c r="C16" s="41">
        <v>551</v>
      </c>
      <c r="D16" s="1">
        <v>7.4</v>
      </c>
      <c r="E16" s="40">
        <v>0.25</v>
      </c>
      <c r="F16" s="15">
        <f t="shared" si="0"/>
        <v>0.54347826086956563</v>
      </c>
      <c r="H16" s="16">
        <f t="shared" si="1"/>
        <v>1.0054347826086956</v>
      </c>
      <c r="I16" s="10">
        <f t="shared" si="2"/>
        <v>0.99415760869565217</v>
      </c>
      <c r="J16" s="10"/>
      <c r="K16" s="10"/>
    </row>
    <row r="17" spans="1:11" x14ac:dyDescent="0.25">
      <c r="B17" s="13"/>
      <c r="C17" s="41">
        <v>579</v>
      </c>
      <c r="D17" s="1">
        <v>6.77</v>
      </c>
      <c r="E17" s="40">
        <v>-1.68</v>
      </c>
      <c r="F17" s="15">
        <f t="shared" si="0"/>
        <v>-8.0163043478260967</v>
      </c>
      <c r="H17" s="16">
        <f t="shared" si="1"/>
        <v>0.91983695652173902</v>
      </c>
      <c r="I17" s="10">
        <f t="shared" si="2"/>
        <v>0.99415760869565217</v>
      </c>
      <c r="J17" s="10"/>
      <c r="K17" s="10"/>
    </row>
    <row r="18" spans="1:11" x14ac:dyDescent="0.25">
      <c r="B18" s="13"/>
      <c r="C18" s="41">
        <v>591</v>
      </c>
      <c r="D18" s="1">
        <v>7.71</v>
      </c>
      <c r="E18" s="40">
        <v>1.21</v>
      </c>
      <c r="F18" s="15">
        <f t="shared" si="0"/>
        <v>4.75543478260869</v>
      </c>
      <c r="H18" s="16">
        <f t="shared" si="1"/>
        <v>1.0475543478260869</v>
      </c>
      <c r="I18" s="10">
        <f t="shared" si="2"/>
        <v>0.99415760869565217</v>
      </c>
      <c r="J18" s="10"/>
      <c r="K18" s="10"/>
    </row>
    <row r="19" spans="1:11" x14ac:dyDescent="0.25">
      <c r="A19" s="17"/>
      <c r="B19" s="13"/>
      <c r="C19" s="41">
        <v>644</v>
      </c>
      <c r="D19" s="1">
        <v>7.34</v>
      </c>
      <c r="E19" s="40">
        <v>7.0000000000000007E-2</v>
      </c>
      <c r="F19" s="15">
        <f t="shared" si="0"/>
        <v>-0.27173913043478887</v>
      </c>
      <c r="H19" s="16">
        <f t="shared" si="1"/>
        <v>0.997282608695652</v>
      </c>
      <c r="I19" s="10">
        <f t="shared" si="2"/>
        <v>0.99415760869565217</v>
      </c>
      <c r="J19" s="10"/>
      <c r="K19" s="10"/>
    </row>
    <row r="20" spans="1:11" x14ac:dyDescent="0.25">
      <c r="A20" s="17"/>
      <c r="B20" s="13"/>
      <c r="C20" s="42">
        <v>689</v>
      </c>
      <c r="D20" s="1">
        <v>7.46</v>
      </c>
      <c r="E20" s="40">
        <v>0.44</v>
      </c>
      <c r="F20" s="15">
        <f t="shared" si="0"/>
        <v>1.3586956521739082</v>
      </c>
      <c r="H20" s="16">
        <f t="shared" si="1"/>
        <v>1.013586956521739</v>
      </c>
      <c r="I20" s="10">
        <f t="shared" si="2"/>
        <v>0.99415760869565217</v>
      </c>
      <c r="J20" s="10"/>
      <c r="K20" s="10"/>
    </row>
    <row r="21" spans="1:11" x14ac:dyDescent="0.25">
      <c r="A21" s="18"/>
      <c r="B21" s="13"/>
      <c r="C21" s="41">
        <v>700</v>
      </c>
      <c r="D21" s="1">
        <v>7.67</v>
      </c>
      <c r="E21" s="40">
        <v>1.08</v>
      </c>
      <c r="F21" s="15">
        <f t="shared" si="0"/>
        <v>4.2119565217391246</v>
      </c>
      <c r="H21" s="16">
        <f t="shared" si="1"/>
        <v>1.0421195652173914</v>
      </c>
      <c r="I21" s="10">
        <f t="shared" si="2"/>
        <v>0.99415760869565217</v>
      </c>
      <c r="J21" s="10"/>
      <c r="K21" s="10"/>
    </row>
    <row r="22" spans="1:11" x14ac:dyDescent="0.25">
      <c r="C22" s="41">
        <v>744</v>
      </c>
      <c r="D22" s="1">
        <v>7.24</v>
      </c>
      <c r="E22" s="40">
        <v>-0.24</v>
      </c>
      <c r="F22" s="15">
        <f t="shared" si="0"/>
        <v>-1.6304347826086969</v>
      </c>
      <c r="H22" s="16">
        <f t="shared" si="1"/>
        <v>0.98369565217391297</v>
      </c>
      <c r="I22" s="10">
        <f t="shared" si="2"/>
        <v>0.99415760869565217</v>
      </c>
      <c r="J22" s="10"/>
      <c r="K22" s="10"/>
    </row>
    <row r="23" spans="1:11" x14ac:dyDescent="0.25">
      <c r="C23" s="17"/>
      <c r="D23" s="17"/>
      <c r="E23" s="17"/>
      <c r="F23" s="19"/>
      <c r="H23" s="10"/>
      <c r="I23" s="10"/>
      <c r="J23" s="10"/>
      <c r="K23" s="10"/>
    </row>
    <row r="24" spans="1:11" x14ac:dyDescent="0.25">
      <c r="C24" s="17"/>
      <c r="D24" s="17"/>
      <c r="E24" s="17"/>
      <c r="F24" s="19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C27" s="17"/>
      <c r="E27" s="17"/>
      <c r="F27" s="17"/>
      <c r="H27" s="10"/>
      <c r="I27" s="10"/>
      <c r="J27" s="10"/>
      <c r="K27" s="10"/>
    </row>
    <row r="28" spans="1:11" x14ac:dyDescent="0.25">
      <c r="C28" s="17"/>
      <c r="E28" s="17"/>
      <c r="F28" s="17"/>
      <c r="H28" s="10"/>
      <c r="I28" s="10"/>
      <c r="J28" s="10"/>
      <c r="K28" s="10"/>
    </row>
    <row r="29" spans="1:11" x14ac:dyDescent="0.25">
      <c r="C29" s="17"/>
      <c r="E29" s="17"/>
      <c r="F29" s="17"/>
      <c r="H29" s="10"/>
      <c r="I29" s="10"/>
      <c r="J29" s="10"/>
      <c r="K29" s="10"/>
    </row>
    <row r="30" spans="1:11" x14ac:dyDescent="0.25">
      <c r="C30" s="20"/>
      <c r="D30" s="20"/>
      <c r="F30" s="20"/>
      <c r="H30" s="10"/>
      <c r="I30" s="10"/>
      <c r="J30" s="10"/>
      <c r="K30" s="10"/>
    </row>
    <row r="31" spans="1:11" x14ac:dyDescent="0.25">
      <c r="C31" s="20"/>
      <c r="D31" s="20"/>
      <c r="F31" s="20"/>
      <c r="H31" s="10"/>
      <c r="I31" s="10"/>
      <c r="J31" s="10"/>
      <c r="K31" s="10"/>
    </row>
    <row r="33" spans="3:7" x14ac:dyDescent="0.25">
      <c r="C33" s="20"/>
      <c r="D33" s="20"/>
      <c r="F33" s="20"/>
    </row>
    <row r="34" spans="3:7" x14ac:dyDescent="0.25">
      <c r="C34" s="20"/>
      <c r="D34" s="20"/>
      <c r="F34" s="20"/>
    </row>
    <row r="35" spans="3:7" x14ac:dyDescent="0.25">
      <c r="C35" s="20"/>
      <c r="D35" s="20"/>
      <c r="F35" s="20"/>
    </row>
    <row r="36" spans="3:7" x14ac:dyDescent="0.25">
      <c r="C36" s="20"/>
      <c r="D36" s="20"/>
      <c r="F36" s="20"/>
    </row>
    <row r="37" spans="3:7" x14ac:dyDescent="0.25">
      <c r="C37" s="20"/>
      <c r="D37" s="20"/>
      <c r="F37" s="14"/>
    </row>
    <row r="38" spans="3:7" x14ac:dyDescent="0.25">
      <c r="C38" s="20"/>
      <c r="D38" s="20"/>
      <c r="F38" s="20"/>
      <c r="G38" s="20"/>
    </row>
    <row r="47" spans="3:7" x14ac:dyDescent="0.25">
      <c r="C47" s="17"/>
      <c r="E47" s="17"/>
      <c r="F47" s="17"/>
    </row>
    <row r="51" spans="3:8" x14ac:dyDescent="0.25">
      <c r="C51" s="17"/>
      <c r="E51" s="17"/>
      <c r="F51" s="17"/>
    </row>
    <row r="53" spans="3:8" x14ac:dyDescent="0.25">
      <c r="E53" s="17"/>
      <c r="F53" s="17"/>
    </row>
    <row r="54" spans="3:8" x14ac:dyDescent="0.25">
      <c r="E54" s="17"/>
      <c r="F54" s="17"/>
    </row>
    <row r="55" spans="3:8" x14ac:dyDescent="0.25">
      <c r="E55" s="17"/>
      <c r="F55" s="17"/>
    </row>
    <row r="56" spans="3:8" x14ac:dyDescent="0.25">
      <c r="E56" s="17"/>
      <c r="F56" s="17"/>
    </row>
    <row r="57" spans="3:8" x14ac:dyDescent="0.25">
      <c r="E57" s="17"/>
      <c r="F57" s="17"/>
    </row>
    <row r="58" spans="3:8" x14ac:dyDescent="0.25">
      <c r="C58" s="17"/>
      <c r="F58" s="17"/>
      <c r="G58" s="17"/>
      <c r="H58" s="1" t="s">
        <v>1</v>
      </c>
    </row>
  </sheetData>
  <sheetProtection algorithmName="SHA-512" hashValue="f+i3eZ52RcPXOcUnFBG9l7WmJSbewAvC01u3sCN/YCeDskxDJ1TFshrl/x3t6siJsG3gFScqxz9k7IfK5x6A9A==" saltValue="KasrgxgfXi+r4flUz1zt2w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tabSelected="1" zoomScale="80" zoomScaleNormal="80" workbookViewId="0">
      <selection activeCell="D22" activeCellId="3" sqref="D11:D13 D16 D18:D20 D2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24</v>
      </c>
      <c r="E1" s="26"/>
      <c r="F1" s="3"/>
    </row>
    <row r="2" spans="1:11" ht="18" x14ac:dyDescent="0.25">
      <c r="C2" s="4" t="s">
        <v>3</v>
      </c>
      <c r="D2" s="29">
        <v>165</v>
      </c>
      <c r="E2" s="1" t="s">
        <v>4</v>
      </c>
    </row>
    <row r="3" spans="1:11" ht="18" x14ac:dyDescent="0.25">
      <c r="C3" s="4" t="s">
        <v>10</v>
      </c>
      <c r="D3" s="7">
        <v>162</v>
      </c>
      <c r="E3" s="1" t="s">
        <v>4</v>
      </c>
      <c r="F3" s="6"/>
    </row>
    <row r="4" spans="1:11" ht="18" x14ac:dyDescent="0.25">
      <c r="C4" s="4" t="s">
        <v>11</v>
      </c>
      <c r="D4" s="22">
        <v>14.2</v>
      </c>
      <c r="E4" s="1" t="s">
        <v>4</v>
      </c>
      <c r="F4" s="6"/>
    </row>
    <row r="5" spans="1:11" x14ac:dyDescent="0.25">
      <c r="C5" s="4" t="s">
        <v>12</v>
      </c>
      <c r="D5" s="39">
        <f>D4/D3</f>
        <v>8.7654320987654313E-2</v>
      </c>
      <c r="E5" s="1" t="s">
        <v>2</v>
      </c>
      <c r="F5" s="6"/>
    </row>
    <row r="6" spans="1:11" x14ac:dyDescent="0.25">
      <c r="C6" s="4" t="s">
        <v>6</v>
      </c>
      <c r="D6" s="9">
        <f>COUNTA(E11:E22)</f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B11" s="17"/>
      <c r="C11" s="41">
        <v>223</v>
      </c>
      <c r="D11" s="12">
        <v>165</v>
      </c>
      <c r="E11" s="40">
        <v>0.21</v>
      </c>
      <c r="F11" s="15">
        <f>((D11-$D$2)/$D$2)*100</f>
        <v>0</v>
      </c>
      <c r="H11" s="16">
        <f>(100+F11)/100</f>
        <v>1</v>
      </c>
      <c r="I11" s="10">
        <f>1+($D$3-$D$2)/$D$2</f>
        <v>0.98181818181818181</v>
      </c>
      <c r="J11" s="10"/>
      <c r="K11" s="10"/>
    </row>
    <row r="12" spans="1:11" x14ac:dyDescent="0.25">
      <c r="B12" s="17"/>
      <c r="C12" s="41">
        <v>295</v>
      </c>
      <c r="D12" s="12">
        <v>150</v>
      </c>
      <c r="E12" s="40">
        <v>-0.84</v>
      </c>
      <c r="F12" s="15">
        <f t="shared" ref="F12:F22" si="0">((D12-$D$2)/$D$2)*100</f>
        <v>-9.0909090909090917</v>
      </c>
      <c r="H12" s="16">
        <f t="shared" ref="H12:H22" si="1">(100+F12)/100</f>
        <v>0.90909090909090906</v>
      </c>
      <c r="I12" s="10">
        <f t="shared" ref="I12:I22" si="2">1+($D$3-$D$2)/$D$2</f>
        <v>0.98181818181818181</v>
      </c>
      <c r="J12" s="10"/>
      <c r="K12" s="10"/>
    </row>
    <row r="13" spans="1:11" x14ac:dyDescent="0.25">
      <c r="B13" s="17"/>
      <c r="C13" s="41">
        <v>339</v>
      </c>
      <c r="D13" s="12">
        <v>154</v>
      </c>
      <c r="E13" s="40">
        <v>-0.56000000000000005</v>
      </c>
      <c r="F13" s="15">
        <f t="shared" si="0"/>
        <v>-6.666666666666667</v>
      </c>
      <c r="H13" s="16">
        <f t="shared" si="1"/>
        <v>0.93333333333333324</v>
      </c>
      <c r="I13" s="10">
        <f t="shared" si="2"/>
        <v>0.98181818181818181</v>
      </c>
      <c r="J13" s="10"/>
      <c r="K13" s="10"/>
    </row>
    <row r="14" spans="1:11" x14ac:dyDescent="0.25">
      <c r="C14" s="41">
        <v>509</v>
      </c>
      <c r="D14" s="46">
        <v>181.5</v>
      </c>
      <c r="E14" s="40">
        <v>1.37</v>
      </c>
      <c r="F14" s="15">
        <f t="shared" si="0"/>
        <v>10</v>
      </c>
      <c r="H14" s="16">
        <f t="shared" si="1"/>
        <v>1.1000000000000001</v>
      </c>
      <c r="I14" s="10">
        <f t="shared" si="2"/>
        <v>0.98181818181818181</v>
      </c>
      <c r="J14" s="10"/>
      <c r="K14" s="10"/>
    </row>
    <row r="15" spans="1:11" x14ac:dyDescent="0.25">
      <c r="C15" s="41">
        <v>512</v>
      </c>
      <c r="D15" s="46"/>
      <c r="E15" s="44"/>
      <c r="F15" s="15" t="s">
        <v>14</v>
      </c>
      <c r="H15" s="16" t="e">
        <f t="shared" si="1"/>
        <v>#VALUE!</v>
      </c>
      <c r="I15" s="10">
        <f t="shared" si="2"/>
        <v>0.98181818181818181</v>
      </c>
      <c r="J15" s="10"/>
      <c r="K15" s="10"/>
    </row>
    <row r="16" spans="1:11" x14ac:dyDescent="0.25">
      <c r="C16" s="41">
        <v>551</v>
      </c>
      <c r="D16" s="12">
        <v>159</v>
      </c>
      <c r="E16" s="40">
        <v>-0.21</v>
      </c>
      <c r="F16" s="15">
        <f t="shared" si="0"/>
        <v>-3.6363636363636362</v>
      </c>
      <c r="H16" s="16">
        <f t="shared" si="1"/>
        <v>0.96363636363636362</v>
      </c>
      <c r="I16" s="10">
        <f t="shared" si="2"/>
        <v>0.98181818181818181</v>
      </c>
      <c r="J16" s="10"/>
      <c r="K16" s="10"/>
    </row>
    <row r="17" spans="1:11" x14ac:dyDescent="0.25">
      <c r="C17" s="41">
        <v>579</v>
      </c>
      <c r="D17" s="46">
        <v>169.9</v>
      </c>
      <c r="E17" s="40">
        <v>0.55000000000000004</v>
      </c>
      <c r="F17" s="15">
        <f t="shared" si="0"/>
        <v>2.9696969696969733</v>
      </c>
      <c r="H17" s="16">
        <f t="shared" si="1"/>
        <v>1.0296969696969698</v>
      </c>
      <c r="I17" s="10">
        <f t="shared" si="2"/>
        <v>0.98181818181818181</v>
      </c>
      <c r="J17" s="10"/>
      <c r="K17" s="10"/>
    </row>
    <row r="18" spans="1:11" x14ac:dyDescent="0.25">
      <c r="C18" s="41">
        <v>591</v>
      </c>
      <c r="D18" s="12">
        <v>164</v>
      </c>
      <c r="E18" s="40">
        <v>0.14000000000000001</v>
      </c>
      <c r="F18" s="15">
        <f t="shared" si="0"/>
        <v>-0.60606060606060608</v>
      </c>
      <c r="H18" s="16">
        <f t="shared" si="1"/>
        <v>0.9939393939393939</v>
      </c>
      <c r="I18" s="10">
        <f t="shared" si="2"/>
        <v>0.98181818181818181</v>
      </c>
      <c r="J18" s="10"/>
      <c r="K18" s="10"/>
    </row>
    <row r="19" spans="1:11" x14ac:dyDescent="0.25">
      <c r="C19" s="41">
        <v>644</v>
      </c>
      <c r="D19" s="12">
        <v>143</v>
      </c>
      <c r="E19" s="40">
        <v>-1.33</v>
      </c>
      <c r="F19" s="15">
        <f t="shared" si="0"/>
        <v>-13.333333333333334</v>
      </c>
      <c r="H19" s="16">
        <f t="shared" si="1"/>
        <v>0.8666666666666667</v>
      </c>
      <c r="I19" s="10">
        <f t="shared" si="2"/>
        <v>0.98181818181818181</v>
      </c>
      <c r="J19" s="10"/>
      <c r="K19" s="10"/>
    </row>
    <row r="20" spans="1:11" x14ac:dyDescent="0.25">
      <c r="B20" s="27"/>
      <c r="C20" s="42">
        <v>689</v>
      </c>
      <c r="D20" s="12">
        <v>153</v>
      </c>
      <c r="E20" s="40">
        <v>-0.63</v>
      </c>
      <c r="F20" s="15">
        <f t="shared" si="0"/>
        <v>-7.2727272727272725</v>
      </c>
      <c r="H20" s="16">
        <f t="shared" si="1"/>
        <v>0.92727272727272736</v>
      </c>
      <c r="I20" s="10">
        <f t="shared" si="2"/>
        <v>0.98181818181818181</v>
      </c>
      <c r="J20" s="10"/>
      <c r="K20" s="10"/>
    </row>
    <row r="21" spans="1:11" x14ac:dyDescent="0.25">
      <c r="A21" s="18"/>
      <c r="C21" s="41">
        <v>700</v>
      </c>
      <c r="D21" s="46">
        <v>159.4</v>
      </c>
      <c r="E21" s="40">
        <v>-0.18</v>
      </c>
      <c r="F21" s="15">
        <f t="shared" si="0"/>
        <v>-3.3939393939393909</v>
      </c>
      <c r="H21" s="16">
        <f t="shared" si="1"/>
        <v>0.96606060606060606</v>
      </c>
      <c r="I21" s="10">
        <f t="shared" si="2"/>
        <v>0.98181818181818181</v>
      </c>
      <c r="J21" s="10"/>
      <c r="K21" s="10"/>
    </row>
    <row r="22" spans="1:11" x14ac:dyDescent="0.25">
      <c r="A22" s="17"/>
      <c r="C22" s="41">
        <v>744</v>
      </c>
      <c r="D22" s="12">
        <v>277</v>
      </c>
      <c r="E22" s="47">
        <v>8.07</v>
      </c>
      <c r="F22" s="15">
        <f t="shared" si="0"/>
        <v>67.87878787878789</v>
      </c>
      <c r="H22" s="16">
        <f t="shared" si="1"/>
        <v>1.6787878787878787</v>
      </c>
      <c r="I22" s="10">
        <f t="shared" si="2"/>
        <v>0.98181818181818181</v>
      </c>
      <c r="J22" s="10"/>
      <c r="K22" s="10"/>
    </row>
    <row r="23" spans="1:11" x14ac:dyDescent="0.25">
      <c r="C23" s="17"/>
      <c r="D23" s="23"/>
      <c r="E23" s="17"/>
      <c r="F23" s="19"/>
      <c r="H23" s="10"/>
      <c r="I23" s="10"/>
      <c r="J23" s="10"/>
      <c r="K23" s="10"/>
    </row>
    <row r="24" spans="1:11" x14ac:dyDescent="0.25">
      <c r="C24" s="17"/>
      <c r="D24" s="23"/>
      <c r="E24" s="17"/>
      <c r="F24" s="19"/>
      <c r="H24" s="10"/>
      <c r="I24" s="10"/>
      <c r="J24" s="10"/>
      <c r="K24" s="10"/>
    </row>
    <row r="25" spans="1:11" x14ac:dyDescent="0.25">
      <c r="C25" s="17"/>
      <c r="D25" s="6"/>
      <c r="E25" s="17"/>
      <c r="F25" s="17"/>
      <c r="H25" s="10"/>
      <c r="I25" s="10"/>
      <c r="J25" s="10"/>
      <c r="K25" s="10"/>
    </row>
    <row r="26" spans="1:11" x14ac:dyDescent="0.25">
      <c r="C26" s="17"/>
      <c r="D26" s="6"/>
      <c r="E26" s="17"/>
      <c r="F26" s="17"/>
      <c r="H26" s="10"/>
      <c r="I26" s="10"/>
      <c r="J26" s="10"/>
      <c r="K26" s="10"/>
    </row>
    <row r="27" spans="1:11" x14ac:dyDescent="0.25">
      <c r="C27" s="17"/>
      <c r="D27" s="6"/>
      <c r="E27" s="17"/>
      <c r="F27" s="17"/>
      <c r="H27" s="10"/>
      <c r="I27" s="10"/>
      <c r="J27" s="10"/>
      <c r="K27" s="10"/>
    </row>
    <row r="28" spans="1:11" x14ac:dyDescent="0.25">
      <c r="D28" s="6"/>
      <c r="E28" s="17"/>
      <c r="F28" s="17"/>
      <c r="H28" s="10"/>
      <c r="I28" s="10"/>
      <c r="J28" s="10"/>
      <c r="K28" s="10"/>
    </row>
    <row r="29" spans="1:11" x14ac:dyDescent="0.25">
      <c r="D29" s="6"/>
      <c r="E29" s="17"/>
      <c r="F29" s="17"/>
      <c r="H29" s="10"/>
      <c r="I29" s="10"/>
      <c r="J29" s="10"/>
      <c r="K29" s="10"/>
    </row>
    <row r="30" spans="1:11" x14ac:dyDescent="0.25">
      <c r="D30" s="6"/>
      <c r="E30" s="17"/>
      <c r="F30" s="17"/>
      <c r="H30" s="10"/>
      <c r="I30" s="10"/>
      <c r="J30" s="10"/>
      <c r="K30" s="10"/>
    </row>
    <row r="31" spans="1:11" x14ac:dyDescent="0.25">
      <c r="C31" s="17"/>
      <c r="D31" s="6"/>
      <c r="F31" s="17"/>
      <c r="G31" s="17"/>
      <c r="H31" s="10" t="s">
        <v>1</v>
      </c>
      <c r="I31" s="10"/>
      <c r="J31" s="10"/>
      <c r="K31" s="10"/>
    </row>
    <row r="33" spans="4:4" x14ac:dyDescent="0.25">
      <c r="D33" s="6"/>
    </row>
    <row r="34" spans="4:4" x14ac:dyDescent="0.25">
      <c r="D34" s="6"/>
    </row>
  </sheetData>
  <sheetProtection algorithmName="SHA-512" hashValue="V0c7S2L5aF7jZZuHBrBUtuCiimw554if0iBc9mf1FCP9bOwH2lKvSyc1khRHb7+w/TbwyADCtFA8zPpqEVOW1g==" saltValue="2FTBKH6FLDjf4ecp7Am6Lg==" spinCount="100000" sheet="1" objects="1" scenarios="1" selectLockedCells="1" selectUnlockedCells="1"/>
  <sortState xmlns:xlrd2="http://schemas.microsoft.com/office/spreadsheetml/2017/richdata2"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zoomScale="80" zoomScaleNormal="80" workbookViewId="0">
      <selection activeCell="H11" sqref="H11:H2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9" t="s">
        <v>17</v>
      </c>
      <c r="E1" s="49"/>
      <c r="F1" s="3"/>
    </row>
    <row r="2" spans="1:11" ht="18" x14ac:dyDescent="0.25">
      <c r="C2" s="4" t="s">
        <v>3</v>
      </c>
      <c r="D2" s="48">
        <v>58.6</v>
      </c>
      <c r="E2" s="1" t="s">
        <v>4</v>
      </c>
    </row>
    <row r="3" spans="1:11" ht="18" x14ac:dyDescent="0.25">
      <c r="C3" s="4" t="s">
        <v>10</v>
      </c>
      <c r="D3" s="5">
        <v>57.16</v>
      </c>
      <c r="E3" s="1" t="s">
        <v>4</v>
      </c>
      <c r="F3" s="6"/>
    </row>
    <row r="4" spans="1:11" ht="18" x14ac:dyDescent="0.25">
      <c r="C4" s="4" t="s">
        <v>11</v>
      </c>
      <c r="D4" s="5">
        <v>3.01</v>
      </c>
      <c r="E4" s="1" t="s">
        <v>4</v>
      </c>
      <c r="F4" s="6"/>
    </row>
    <row r="5" spans="1:11" x14ac:dyDescent="0.25">
      <c r="C5" s="4" t="s">
        <v>12</v>
      </c>
      <c r="D5" s="39">
        <f>D4/D3</f>
        <v>5.2659202239328198E-2</v>
      </c>
      <c r="E5" s="1" t="s">
        <v>2</v>
      </c>
      <c r="F5" s="6"/>
    </row>
    <row r="6" spans="1:11" x14ac:dyDescent="0.25">
      <c r="C6" s="4" t="s">
        <v>6</v>
      </c>
      <c r="D6" s="9">
        <f>COUNTA(E11:E22)</f>
        <v>12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C10" s="13"/>
      <c r="D10" s="37"/>
      <c r="E10" s="38"/>
      <c r="F10" s="15"/>
      <c r="H10" s="10"/>
      <c r="I10" s="10"/>
      <c r="J10" s="10"/>
      <c r="K10" s="10"/>
    </row>
    <row r="11" spans="1:11" x14ac:dyDescent="0.25">
      <c r="C11" s="41">
        <v>223</v>
      </c>
      <c r="D11" s="14">
        <v>61.5</v>
      </c>
      <c r="E11" s="40">
        <v>1.44</v>
      </c>
      <c r="F11" s="15">
        <f>((D11-$D$2)/$D$2)*100</f>
        <v>4.9488054607508509</v>
      </c>
      <c r="H11" s="16">
        <f>(100+F11)/100</f>
        <v>1.0494880546075085</v>
      </c>
      <c r="I11" s="10">
        <f>1+($D$3-$D$2)/$D$2</f>
        <v>0.97542662116040946</v>
      </c>
      <c r="J11" s="10"/>
      <c r="K11" s="10"/>
    </row>
    <row r="12" spans="1:11" x14ac:dyDescent="0.25">
      <c r="C12" s="41">
        <v>295</v>
      </c>
      <c r="D12" s="14">
        <v>58.2</v>
      </c>
      <c r="E12" s="40">
        <v>0.34</v>
      </c>
      <c r="F12" s="15">
        <f t="shared" ref="F12:F22" si="0">((D12-$D$2)/$D$2)*100</f>
        <v>-0.68259385665528771</v>
      </c>
      <c r="H12" s="16">
        <f t="shared" ref="H12:H22" si="1">(100+F12)/100</f>
        <v>0.99317406143344711</v>
      </c>
      <c r="I12" s="10">
        <f t="shared" ref="I12:I22" si="2">1+($D$3-$D$2)/$D$2</f>
        <v>0.97542662116040946</v>
      </c>
      <c r="J12" s="10"/>
      <c r="K12" s="10"/>
    </row>
    <row r="13" spans="1:11" x14ac:dyDescent="0.25">
      <c r="C13" s="41">
        <v>339</v>
      </c>
      <c r="D13" s="14">
        <v>55.8</v>
      </c>
      <c r="E13" s="40">
        <v>-0.45</v>
      </c>
      <c r="F13" s="15">
        <f t="shared" si="0"/>
        <v>-4.7781569965870379</v>
      </c>
      <c r="H13" s="16">
        <f t="shared" si="1"/>
        <v>0.95221843003412954</v>
      </c>
      <c r="I13" s="10">
        <f t="shared" si="2"/>
        <v>0.97542662116040946</v>
      </c>
      <c r="J13" s="10"/>
      <c r="K13" s="10"/>
    </row>
    <row r="14" spans="1:11" x14ac:dyDescent="0.25">
      <c r="C14" s="41">
        <v>509</v>
      </c>
      <c r="D14" s="14">
        <v>52.4</v>
      </c>
      <c r="E14" s="40">
        <v>-1.58</v>
      </c>
      <c r="F14" s="15">
        <f t="shared" si="0"/>
        <v>-10.580204778157002</v>
      </c>
      <c r="H14" s="16">
        <f t="shared" si="1"/>
        <v>0.89419795221843001</v>
      </c>
      <c r="I14" s="10">
        <f t="shared" si="2"/>
        <v>0.97542662116040946</v>
      </c>
      <c r="J14" s="10"/>
      <c r="K14" s="10"/>
    </row>
    <row r="15" spans="1:11" x14ac:dyDescent="0.25">
      <c r="C15" s="41">
        <v>512</v>
      </c>
      <c r="D15" s="14">
        <v>56.1</v>
      </c>
      <c r="E15" s="40">
        <v>-0.35</v>
      </c>
      <c r="F15" s="15">
        <f t="shared" si="0"/>
        <v>-4.2662116040955631</v>
      </c>
      <c r="H15" s="16">
        <f t="shared" si="1"/>
        <v>0.9573378839590444</v>
      </c>
      <c r="I15" s="10">
        <f t="shared" si="2"/>
        <v>0.97542662116040946</v>
      </c>
      <c r="J15" s="10"/>
      <c r="K15" s="10"/>
    </row>
    <row r="16" spans="1:11" x14ac:dyDescent="0.25">
      <c r="C16" s="41">
        <v>551</v>
      </c>
      <c r="D16" s="14">
        <v>58.9</v>
      </c>
      <c r="E16" s="40">
        <v>0.57999999999999996</v>
      </c>
      <c r="F16" s="15">
        <f t="shared" si="0"/>
        <v>0.51194539249146276</v>
      </c>
      <c r="H16" s="16">
        <f t="shared" si="1"/>
        <v>1.0051194539249146</v>
      </c>
      <c r="I16" s="10">
        <f t="shared" si="2"/>
        <v>0.97542662116040946</v>
      </c>
      <c r="J16" s="10"/>
      <c r="K16" s="10"/>
    </row>
    <row r="17" spans="1:16" x14ac:dyDescent="0.25">
      <c r="C17" s="41">
        <v>579</v>
      </c>
      <c r="D17" s="14">
        <v>56.3</v>
      </c>
      <c r="E17" s="40">
        <v>-0.28999999999999998</v>
      </c>
      <c r="F17" s="15">
        <f t="shared" si="0"/>
        <v>-3.924914675767925</v>
      </c>
      <c r="H17" s="16">
        <f t="shared" si="1"/>
        <v>0.96075085324232079</v>
      </c>
      <c r="I17" s="10">
        <f t="shared" si="2"/>
        <v>0.97542662116040946</v>
      </c>
      <c r="J17" s="10"/>
      <c r="K17" s="10"/>
    </row>
    <row r="18" spans="1:16" x14ac:dyDescent="0.25">
      <c r="C18" s="41">
        <v>591</v>
      </c>
      <c r="D18" s="14">
        <v>59.5</v>
      </c>
      <c r="E18" s="40">
        <v>0.78</v>
      </c>
      <c r="F18" s="15">
        <f t="shared" si="0"/>
        <v>1.5358361774744003</v>
      </c>
      <c r="H18" s="16">
        <f t="shared" si="1"/>
        <v>1.0153583617747439</v>
      </c>
      <c r="I18" s="10">
        <f t="shared" si="2"/>
        <v>0.97542662116040946</v>
      </c>
      <c r="J18" s="10"/>
      <c r="K18" s="10"/>
    </row>
    <row r="19" spans="1:16" x14ac:dyDescent="0.25">
      <c r="C19" s="41">
        <v>644</v>
      </c>
      <c r="D19" s="14">
        <v>58.6</v>
      </c>
      <c r="E19" s="40">
        <v>0.48</v>
      </c>
      <c r="F19" s="15">
        <f t="shared" si="0"/>
        <v>0</v>
      </c>
      <c r="H19" s="16">
        <f t="shared" si="1"/>
        <v>1</v>
      </c>
      <c r="I19" s="10">
        <f t="shared" si="2"/>
        <v>0.97542662116040946</v>
      </c>
      <c r="J19" s="10"/>
      <c r="K19" s="10"/>
    </row>
    <row r="20" spans="1:16" x14ac:dyDescent="0.25">
      <c r="C20" s="42">
        <v>689</v>
      </c>
      <c r="D20" s="14">
        <v>55.9</v>
      </c>
      <c r="E20" s="40">
        <v>-0.42</v>
      </c>
      <c r="F20" s="15">
        <f t="shared" si="0"/>
        <v>-4.6075085324232132</v>
      </c>
      <c r="H20" s="16">
        <f t="shared" si="1"/>
        <v>0.9539249146757679</v>
      </c>
      <c r="I20" s="10">
        <f t="shared" si="2"/>
        <v>0.97542662116040946</v>
      </c>
      <c r="J20" s="10"/>
      <c r="K20" s="10"/>
    </row>
    <row r="21" spans="1:16" x14ac:dyDescent="0.25">
      <c r="A21" s="18"/>
      <c r="C21" s="41">
        <v>700</v>
      </c>
      <c r="D21" s="14">
        <v>59.4</v>
      </c>
      <c r="E21" s="40">
        <v>0.74</v>
      </c>
      <c r="F21" s="15">
        <f t="shared" si="0"/>
        <v>1.3651877133105754</v>
      </c>
      <c r="H21" s="16">
        <f t="shared" si="1"/>
        <v>1.0136518771331058</v>
      </c>
      <c r="I21" s="10">
        <f t="shared" si="2"/>
        <v>0.97542662116040946</v>
      </c>
      <c r="J21" s="10"/>
      <c r="K21" s="10"/>
    </row>
    <row r="22" spans="1:16" x14ac:dyDescent="0.25">
      <c r="A22" s="17"/>
      <c r="C22" s="41">
        <v>744</v>
      </c>
      <c r="D22" s="14">
        <v>53.1</v>
      </c>
      <c r="E22" s="40">
        <v>-1.35</v>
      </c>
      <c r="F22" s="15">
        <f t="shared" si="0"/>
        <v>-9.3856655290102378</v>
      </c>
      <c r="H22" s="16">
        <f t="shared" si="1"/>
        <v>0.90614334470989766</v>
      </c>
      <c r="I22" s="10">
        <f t="shared" si="2"/>
        <v>0.97542662116040946</v>
      </c>
      <c r="J22" s="10"/>
      <c r="K22" s="10"/>
    </row>
    <row r="23" spans="1:16" x14ac:dyDescent="0.25">
      <c r="C23" s="17"/>
      <c r="D23" s="17"/>
      <c r="E23" s="17"/>
      <c r="F23" s="19"/>
      <c r="H23" s="16"/>
      <c r="I23" s="10"/>
      <c r="J23" s="10"/>
      <c r="K23" s="10"/>
    </row>
    <row r="24" spans="1:16" x14ac:dyDescent="0.25">
      <c r="C24" s="17"/>
      <c r="D24" s="17"/>
      <c r="E24" s="17"/>
      <c r="F24" s="19"/>
      <c r="H24" s="10"/>
      <c r="I24" s="10"/>
      <c r="J24" s="10"/>
      <c r="K24" s="10"/>
    </row>
    <row r="25" spans="1:16" x14ac:dyDescent="0.25">
      <c r="C25" s="17"/>
      <c r="E25" s="17"/>
      <c r="F25" s="17"/>
      <c r="H25" s="10"/>
      <c r="I25" s="10"/>
      <c r="J25" s="10"/>
      <c r="K25" s="10"/>
    </row>
    <row r="26" spans="1:16" x14ac:dyDescent="0.25">
      <c r="C26" s="17"/>
      <c r="E26" s="17"/>
      <c r="F26" s="17"/>
      <c r="H26" s="10"/>
      <c r="I26" s="10"/>
      <c r="J26" s="10"/>
      <c r="K26" s="10"/>
    </row>
    <row r="27" spans="1:16" x14ac:dyDescent="0.25">
      <c r="B27" s="17"/>
      <c r="C27" s="17"/>
      <c r="D27" s="17"/>
      <c r="E27" s="17"/>
      <c r="F27" s="17"/>
      <c r="G27" s="17"/>
      <c r="H27" s="30"/>
      <c r="I27" s="30"/>
      <c r="J27" s="30"/>
      <c r="K27" s="30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0"/>
      <c r="I28" s="30"/>
      <c r="J28" s="30"/>
      <c r="K28" s="31"/>
      <c r="L28" s="32"/>
      <c r="M28" s="17"/>
      <c r="N28" s="17"/>
      <c r="O28" s="17"/>
      <c r="P28" s="17"/>
    </row>
    <row r="29" spans="1:16" x14ac:dyDescent="0.25">
      <c r="B29" s="17"/>
      <c r="C29" s="33"/>
      <c r="D29" s="17"/>
      <c r="E29" s="17"/>
      <c r="F29" s="17"/>
      <c r="G29" s="17"/>
      <c r="H29" s="30"/>
      <c r="I29" s="30"/>
      <c r="J29" s="30"/>
      <c r="K29" s="31"/>
      <c r="L29" s="32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0"/>
      <c r="I30" s="30"/>
      <c r="J30" s="30"/>
      <c r="K30" s="31"/>
      <c r="L30" s="32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0"/>
      <c r="I31" s="30"/>
      <c r="J31" s="30"/>
      <c r="K31" s="31"/>
      <c r="L31" s="32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34"/>
      <c r="L33" s="32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4"/>
      <c r="L34" s="32"/>
      <c r="M34" s="17"/>
      <c r="N34" s="17"/>
      <c r="O34" s="17"/>
      <c r="P34" s="17"/>
    </row>
    <row r="35" spans="2:16" x14ac:dyDescent="0.25">
      <c r="B35" s="17"/>
      <c r="C35" s="33"/>
      <c r="D35" s="17"/>
      <c r="E35" s="17"/>
      <c r="F35" s="17"/>
      <c r="G35" s="17"/>
      <c r="H35" s="17"/>
      <c r="I35" s="17"/>
      <c r="J35" s="17"/>
      <c r="K35" s="34"/>
      <c r="L35" s="32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4"/>
      <c r="L36" s="32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4"/>
      <c r="L37" s="32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4"/>
      <c r="L38" s="32"/>
      <c r="M38" s="17"/>
      <c r="N38" s="17"/>
      <c r="O38" s="17"/>
      <c r="P38" s="17"/>
    </row>
    <row r="39" spans="2:16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34"/>
      <c r="L39" s="32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4"/>
      <c r="L40" s="32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4"/>
      <c r="L41" s="32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4"/>
      <c r="L42" s="32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4"/>
      <c r="L43" s="32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4"/>
      <c r="L44" s="32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4"/>
      <c r="L45" s="32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4"/>
      <c r="L46" s="32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4"/>
      <c r="L47" s="32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4"/>
      <c r="L48" s="32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4"/>
      <c r="L49" s="32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C51" s="17"/>
      <c r="E51" s="17"/>
      <c r="F51" s="17"/>
    </row>
    <row r="53" spans="2:16" x14ac:dyDescent="0.25">
      <c r="E53" s="17"/>
      <c r="F53" s="17"/>
    </row>
    <row r="54" spans="2:16" x14ac:dyDescent="0.25">
      <c r="E54" s="17"/>
      <c r="F54" s="17"/>
    </row>
    <row r="55" spans="2:16" x14ac:dyDescent="0.25">
      <c r="E55" s="17"/>
      <c r="F55" s="17"/>
    </row>
    <row r="56" spans="2:16" x14ac:dyDescent="0.25">
      <c r="E56" s="17"/>
      <c r="F56" s="17"/>
    </row>
    <row r="57" spans="2:16" x14ac:dyDescent="0.25">
      <c r="E57" s="17"/>
      <c r="F57" s="17"/>
    </row>
    <row r="58" spans="2:16" x14ac:dyDescent="0.25">
      <c r="C58" s="17"/>
      <c r="F58" s="17"/>
      <c r="G58" s="17"/>
      <c r="H58" s="1" t="s">
        <v>1</v>
      </c>
    </row>
  </sheetData>
  <sheetProtection algorithmName="SHA-512" hashValue="/1ZvY+k8ANOi1pvT/o+/TJXWSJm1NXyWuZtHexbcvEmtK8E6yJkkSulio4ulhmkKGUCH2BaG//2ZvBRTX5XuNg==" saltValue="dvIizobsQ7AxnKPh1lqhRw==" spinCount="100000" sheet="1" objects="1" scenarios="1" selectLockedCells="1" selectUnlockedCells="1"/>
  <sortState xmlns:xlrd2="http://schemas.microsoft.com/office/spreadsheetml/2017/richdata2" ref="C10:G21">
    <sortCondition ref="C10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A5A4-5CE4-4EA7-B57A-C3A5F0DCFE54}">
  <dimension ref="A1:K58"/>
  <sheetViews>
    <sheetView zoomScale="80" zoomScaleNormal="80" workbookViewId="0">
      <selection activeCell="H11" sqref="H11:H2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1.28515625" style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9" t="s">
        <v>15</v>
      </c>
      <c r="E1" s="49"/>
      <c r="F1" s="3" t="s">
        <v>13</v>
      </c>
    </row>
    <row r="2" spans="1:11" ht="18" x14ac:dyDescent="0.25">
      <c r="C2" s="4" t="s">
        <v>3</v>
      </c>
      <c r="D2" s="48">
        <v>87.9</v>
      </c>
      <c r="E2" s="1" t="s">
        <v>4</v>
      </c>
    </row>
    <row r="3" spans="1:11" ht="18" x14ac:dyDescent="0.25">
      <c r="C3" s="4" t="s">
        <v>10</v>
      </c>
      <c r="D3" s="28">
        <v>81.489999999999995</v>
      </c>
      <c r="E3" s="1" t="s">
        <v>4</v>
      </c>
      <c r="F3" s="6"/>
    </row>
    <row r="4" spans="1:11" ht="18" x14ac:dyDescent="0.25">
      <c r="C4" s="4" t="s">
        <v>11</v>
      </c>
      <c r="D4" s="5">
        <v>10.46</v>
      </c>
      <c r="E4" s="1" t="s">
        <v>4</v>
      </c>
      <c r="F4" s="6"/>
    </row>
    <row r="5" spans="1:11" x14ac:dyDescent="0.25">
      <c r="C5" s="4" t="s">
        <v>12</v>
      </c>
      <c r="D5" s="39">
        <f>D4/D3</f>
        <v>0.12835930789053873</v>
      </c>
      <c r="E5" s="1" t="s">
        <v>2</v>
      </c>
      <c r="F5" s="8"/>
    </row>
    <row r="6" spans="1:11" x14ac:dyDescent="0.25">
      <c r="C6" s="4" t="s">
        <v>6</v>
      </c>
      <c r="D6" s="9">
        <f>COUNTA(E11:E22)</f>
        <v>12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B11" s="13"/>
      <c r="C11" s="41">
        <v>223</v>
      </c>
      <c r="D11" s="14">
        <v>88.7</v>
      </c>
      <c r="E11" s="40">
        <v>0.69</v>
      </c>
      <c r="F11" s="15">
        <f>((D11-$D$2)/$D$2)*100</f>
        <v>0.9101251422070501</v>
      </c>
      <c r="H11" s="16">
        <f>(100+F11)/100</f>
        <v>1.0091012514220705</v>
      </c>
      <c r="I11" s="10">
        <f>1+($D$3-$D$2)/$D$2</f>
        <v>0.92707622298065973</v>
      </c>
      <c r="J11" s="10"/>
      <c r="K11" s="10"/>
    </row>
    <row r="12" spans="1:11" x14ac:dyDescent="0.25">
      <c r="B12" s="13"/>
      <c r="C12" s="41">
        <v>295</v>
      </c>
      <c r="D12" s="14">
        <v>87.7</v>
      </c>
      <c r="E12" s="40">
        <v>0.59</v>
      </c>
      <c r="F12" s="15">
        <f t="shared" ref="F12:F22" si="0">((D12-$D$2)/$D$2)*100</f>
        <v>-0.22753128555176658</v>
      </c>
      <c r="H12" s="16">
        <f t="shared" ref="H12:H22" si="1">(100+F12)/100</f>
        <v>0.99772468714448237</v>
      </c>
      <c r="I12" s="10">
        <f t="shared" ref="I12:I22" si="2">1+($D$3-$D$2)/$D$2</f>
        <v>0.92707622298065973</v>
      </c>
      <c r="J12" s="10"/>
      <c r="K12" s="10"/>
    </row>
    <row r="13" spans="1:11" x14ac:dyDescent="0.25">
      <c r="B13" s="13"/>
      <c r="C13" s="41">
        <v>339</v>
      </c>
      <c r="D13" s="14">
        <v>55</v>
      </c>
      <c r="E13" s="43">
        <v>-2.5299999999999998</v>
      </c>
      <c r="F13" s="15">
        <f t="shared" si="0"/>
        <v>-37.428896473265077</v>
      </c>
      <c r="H13" s="16">
        <f t="shared" si="1"/>
        <v>0.62571103526734928</v>
      </c>
      <c r="I13" s="10">
        <f t="shared" si="2"/>
        <v>0.92707622298065973</v>
      </c>
      <c r="J13" s="10"/>
      <c r="K13" s="10"/>
    </row>
    <row r="14" spans="1:11" x14ac:dyDescent="0.25">
      <c r="B14" s="13"/>
      <c r="C14" s="41">
        <v>509</v>
      </c>
      <c r="D14" s="14">
        <v>71.900000000000006</v>
      </c>
      <c r="E14" s="40">
        <v>-0.92</v>
      </c>
      <c r="F14" s="15">
        <f t="shared" si="0"/>
        <v>-18.202502844141069</v>
      </c>
      <c r="H14" s="16">
        <f t="shared" si="1"/>
        <v>0.81797497155858934</v>
      </c>
      <c r="I14" s="10">
        <f t="shared" si="2"/>
        <v>0.92707622298065973</v>
      </c>
      <c r="J14" s="10"/>
      <c r="K14" s="10"/>
    </row>
    <row r="15" spans="1:11" x14ac:dyDescent="0.25">
      <c r="B15" s="13"/>
      <c r="C15" s="41">
        <v>512</v>
      </c>
      <c r="D15" s="14">
        <v>83.4</v>
      </c>
      <c r="E15" s="40">
        <v>0.18</v>
      </c>
      <c r="F15" s="15">
        <f t="shared" si="0"/>
        <v>-5.1194539249146755</v>
      </c>
      <c r="H15" s="16">
        <f t="shared" si="1"/>
        <v>0.94880546075085315</v>
      </c>
      <c r="I15" s="10">
        <f t="shared" si="2"/>
        <v>0.92707622298065973</v>
      </c>
      <c r="J15" s="10"/>
      <c r="K15" s="10"/>
    </row>
    <row r="16" spans="1:11" x14ac:dyDescent="0.25">
      <c r="B16" s="13"/>
      <c r="C16" s="41">
        <v>551</v>
      </c>
      <c r="D16" s="14">
        <v>58.9</v>
      </c>
      <c r="E16" s="43">
        <v>-2.16</v>
      </c>
      <c r="F16" s="15">
        <f t="shared" si="0"/>
        <v>-32.992036405005692</v>
      </c>
      <c r="H16" s="16">
        <f t="shared" si="1"/>
        <v>0.67007963594994313</v>
      </c>
      <c r="I16" s="10">
        <f t="shared" si="2"/>
        <v>0.92707622298065973</v>
      </c>
      <c r="J16" s="10"/>
      <c r="K16" s="10"/>
    </row>
    <row r="17" spans="1:11" x14ac:dyDescent="0.25">
      <c r="B17" s="13"/>
      <c r="C17" s="41">
        <v>579</v>
      </c>
      <c r="D17" s="14">
        <v>80.8</v>
      </c>
      <c r="E17" s="40">
        <v>-7.0000000000000007E-2</v>
      </c>
      <c r="F17" s="15">
        <f t="shared" si="0"/>
        <v>-8.0773606370876099</v>
      </c>
      <c r="H17" s="16">
        <f t="shared" si="1"/>
        <v>0.91922639362912395</v>
      </c>
      <c r="I17" s="10">
        <f t="shared" si="2"/>
        <v>0.92707622298065973</v>
      </c>
      <c r="J17" s="10"/>
      <c r="K17" s="10"/>
    </row>
    <row r="18" spans="1:11" x14ac:dyDescent="0.25">
      <c r="B18" s="13"/>
      <c r="C18" s="41">
        <v>591</v>
      </c>
      <c r="D18" s="14">
        <v>86.4</v>
      </c>
      <c r="E18" s="40">
        <v>0.47</v>
      </c>
      <c r="F18" s="15">
        <f t="shared" si="0"/>
        <v>-1.7064846416382253</v>
      </c>
      <c r="H18" s="16">
        <f t="shared" si="1"/>
        <v>0.98293515358361772</v>
      </c>
      <c r="I18" s="10">
        <f t="shared" si="2"/>
        <v>0.92707622298065973</v>
      </c>
      <c r="J18" s="10"/>
      <c r="K18" s="10"/>
    </row>
    <row r="19" spans="1:11" x14ac:dyDescent="0.25">
      <c r="A19" s="17"/>
      <c r="B19" s="13"/>
      <c r="C19" s="41">
        <v>644</v>
      </c>
      <c r="D19" s="14">
        <v>93.5</v>
      </c>
      <c r="E19" s="40">
        <v>1.1499999999999999</v>
      </c>
      <c r="F19" s="15">
        <f t="shared" si="0"/>
        <v>6.3708759954493672</v>
      </c>
      <c r="H19" s="16">
        <f t="shared" si="1"/>
        <v>1.0637087599544937</v>
      </c>
      <c r="I19" s="10">
        <f t="shared" si="2"/>
        <v>0.92707622298065973</v>
      </c>
      <c r="J19" s="10"/>
      <c r="K19" s="10"/>
    </row>
    <row r="20" spans="1:11" x14ac:dyDescent="0.25">
      <c r="A20" s="17"/>
      <c r="B20" s="13"/>
      <c r="C20" s="42">
        <v>689</v>
      </c>
      <c r="D20" s="14">
        <v>86.5</v>
      </c>
      <c r="E20" s="40">
        <v>0.48</v>
      </c>
      <c r="F20" s="15">
        <f t="shared" si="0"/>
        <v>-1.59271899886235</v>
      </c>
      <c r="H20" s="16">
        <f t="shared" si="1"/>
        <v>0.98407281001137648</v>
      </c>
      <c r="I20" s="10">
        <f t="shared" si="2"/>
        <v>0.92707622298065973</v>
      </c>
      <c r="J20" s="10"/>
      <c r="K20" s="10"/>
    </row>
    <row r="21" spans="1:11" x14ac:dyDescent="0.25">
      <c r="A21" s="18"/>
      <c r="B21" s="13"/>
      <c r="C21" s="41">
        <v>700</v>
      </c>
      <c r="D21" s="14">
        <v>88.9</v>
      </c>
      <c r="E21" s="40">
        <v>0.71</v>
      </c>
      <c r="F21" s="15">
        <f t="shared" si="0"/>
        <v>1.1376564277588168</v>
      </c>
      <c r="H21" s="16">
        <f t="shared" si="1"/>
        <v>1.011376564277588</v>
      </c>
      <c r="I21" s="10">
        <f t="shared" si="2"/>
        <v>0.92707622298065973</v>
      </c>
      <c r="J21" s="10"/>
      <c r="K21" s="10"/>
    </row>
    <row r="22" spans="1:11" x14ac:dyDescent="0.25">
      <c r="C22" s="41">
        <v>744</v>
      </c>
      <c r="D22" s="14">
        <v>78.5</v>
      </c>
      <c r="E22" s="40">
        <v>-0.28999999999999998</v>
      </c>
      <c r="F22" s="15">
        <f t="shared" si="0"/>
        <v>-10.693970420932883</v>
      </c>
      <c r="H22" s="16">
        <f t="shared" si="1"/>
        <v>0.89306029579067114</v>
      </c>
      <c r="I22" s="10">
        <f t="shared" si="2"/>
        <v>0.92707622298065973</v>
      </c>
      <c r="J22" s="10"/>
      <c r="K22" s="10"/>
    </row>
    <row r="23" spans="1:11" x14ac:dyDescent="0.25">
      <c r="C23" s="17"/>
      <c r="D23" s="17"/>
      <c r="E23" s="17"/>
      <c r="F23" s="19"/>
      <c r="H23" s="10"/>
      <c r="I23" s="10"/>
      <c r="J23" s="10"/>
      <c r="K23" s="10"/>
    </row>
    <row r="24" spans="1:11" x14ac:dyDescent="0.25">
      <c r="C24" s="17"/>
      <c r="D24" s="17"/>
      <c r="E24" s="17"/>
      <c r="F24" s="19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C27" s="17"/>
      <c r="E27" s="17"/>
      <c r="F27" s="17"/>
      <c r="H27" s="10"/>
      <c r="I27" s="10"/>
      <c r="J27" s="10"/>
      <c r="K27" s="10"/>
    </row>
    <row r="28" spans="1:11" x14ac:dyDescent="0.25">
      <c r="C28" s="17"/>
      <c r="E28" s="17"/>
      <c r="F28" s="17"/>
      <c r="H28" s="10"/>
      <c r="I28" s="10"/>
      <c r="J28" s="10"/>
      <c r="K28" s="10"/>
    </row>
    <row r="29" spans="1:11" x14ac:dyDescent="0.25">
      <c r="C29" s="17"/>
      <c r="E29" s="17"/>
      <c r="F29" s="17"/>
      <c r="H29" s="10"/>
      <c r="I29" s="10"/>
      <c r="J29" s="10"/>
      <c r="K29" s="10"/>
    </row>
    <row r="30" spans="1:11" x14ac:dyDescent="0.25">
      <c r="C30" s="20"/>
      <c r="D30" s="20"/>
      <c r="F30" s="20"/>
      <c r="H30" s="10"/>
      <c r="I30" s="10"/>
      <c r="J30" s="10"/>
      <c r="K30" s="10"/>
    </row>
    <row r="31" spans="1:11" x14ac:dyDescent="0.25">
      <c r="C31" s="20"/>
      <c r="D31" s="20"/>
      <c r="F31" s="20"/>
      <c r="H31" s="10"/>
      <c r="I31" s="10"/>
      <c r="J31" s="10"/>
      <c r="K31" s="10"/>
    </row>
    <row r="33" spans="3:7" x14ac:dyDescent="0.25">
      <c r="C33" s="20"/>
      <c r="D33" s="20"/>
      <c r="F33" s="20"/>
    </row>
    <row r="34" spans="3:7" x14ac:dyDescent="0.25">
      <c r="C34" s="20"/>
      <c r="D34" s="20"/>
      <c r="F34" s="20"/>
    </row>
    <row r="35" spans="3:7" x14ac:dyDescent="0.25">
      <c r="C35" s="20"/>
      <c r="D35" s="20"/>
      <c r="F35" s="20"/>
    </row>
    <row r="36" spans="3:7" x14ac:dyDescent="0.25">
      <c r="C36" s="20"/>
      <c r="D36" s="20"/>
      <c r="F36" s="20"/>
    </row>
    <row r="37" spans="3:7" x14ac:dyDescent="0.25">
      <c r="C37" s="20"/>
      <c r="D37" s="20"/>
      <c r="F37" s="14"/>
    </row>
    <row r="38" spans="3:7" x14ac:dyDescent="0.25">
      <c r="C38" s="20"/>
      <c r="D38" s="20"/>
      <c r="F38" s="20"/>
      <c r="G38" s="20"/>
    </row>
    <row r="47" spans="3:7" x14ac:dyDescent="0.25">
      <c r="C47" s="17"/>
      <c r="E47" s="17"/>
      <c r="F47" s="17"/>
    </row>
    <row r="51" spans="3:8" x14ac:dyDescent="0.25">
      <c r="C51" s="17"/>
      <c r="E51" s="17"/>
      <c r="F51" s="17"/>
    </row>
    <row r="53" spans="3:8" x14ac:dyDescent="0.25">
      <c r="E53" s="17"/>
      <c r="F53" s="17"/>
    </row>
    <row r="54" spans="3:8" x14ac:dyDescent="0.25">
      <c r="E54" s="17"/>
      <c r="F54" s="17"/>
    </row>
    <row r="55" spans="3:8" x14ac:dyDescent="0.25">
      <c r="E55" s="17"/>
      <c r="F55" s="17"/>
    </row>
    <row r="56" spans="3:8" x14ac:dyDescent="0.25">
      <c r="E56" s="17"/>
      <c r="F56" s="17"/>
    </row>
    <row r="57" spans="3:8" x14ac:dyDescent="0.25">
      <c r="E57" s="17"/>
      <c r="F57" s="17"/>
    </row>
    <row r="58" spans="3:8" x14ac:dyDescent="0.25">
      <c r="C58" s="17"/>
      <c r="F58" s="17"/>
      <c r="G58" s="17"/>
      <c r="H58" s="1" t="s">
        <v>1</v>
      </c>
    </row>
  </sheetData>
  <sheetProtection algorithmName="SHA-512" hashValue="RUkZi8FWD2saE+jch8G6gsxPApP1ntX2mX9bamme72jjdh6b1+evjdlrCZmvNu/LD3aBPdccUd23eUphsNsLDw==" saltValue="fflM0C4lgGIjU71RR/HVhw==" spinCount="100000" sheet="1" objects="1" scenarios="1" selectLockedCells="1" selectUnlockedCells="1"/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="80" zoomScaleNormal="80" workbookViewId="0">
      <selection activeCell="D11" sqref="D11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18</v>
      </c>
      <c r="E1" s="26"/>
      <c r="F1" s="3"/>
    </row>
    <row r="2" spans="1:11" ht="18" x14ac:dyDescent="0.25">
      <c r="C2" s="4" t="s">
        <v>3</v>
      </c>
      <c r="D2" s="21">
        <v>91.6</v>
      </c>
      <c r="E2" s="1" t="s">
        <v>4</v>
      </c>
    </row>
    <row r="3" spans="1:11" ht="18" x14ac:dyDescent="0.25">
      <c r="C3" s="4" t="s">
        <v>10</v>
      </c>
      <c r="D3" s="24">
        <v>92.84</v>
      </c>
      <c r="E3" s="1" t="s">
        <v>4</v>
      </c>
      <c r="F3" s="6"/>
    </row>
    <row r="4" spans="1:11" ht="18" x14ac:dyDescent="0.25">
      <c r="C4" s="4" t="s">
        <v>11</v>
      </c>
      <c r="D4" s="35">
        <v>8.17</v>
      </c>
      <c r="E4" s="1" t="s">
        <v>4</v>
      </c>
      <c r="F4" s="6"/>
    </row>
    <row r="5" spans="1:11" x14ac:dyDescent="0.25">
      <c r="C5" s="4" t="s">
        <v>12</v>
      </c>
      <c r="D5" s="39">
        <f>D4/D3</f>
        <v>8.8000861697544161E-2</v>
      </c>
      <c r="E5" s="1" t="s">
        <v>2</v>
      </c>
      <c r="F5" s="6"/>
    </row>
    <row r="6" spans="1:11" x14ac:dyDescent="0.25">
      <c r="C6" s="4" t="s">
        <v>6</v>
      </c>
      <c r="D6" s="9">
        <f>COUNTA(E11:E22)</f>
        <v>10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23"/>
      <c r="F10" s="6"/>
      <c r="H10" s="10"/>
      <c r="I10" s="10"/>
      <c r="J10" s="10"/>
      <c r="K10" s="10"/>
    </row>
    <row r="11" spans="1:11" x14ac:dyDescent="0.25">
      <c r="A11" s="17"/>
      <c r="B11" s="17"/>
      <c r="C11" s="41">
        <v>223</v>
      </c>
      <c r="D11" s="36">
        <v>102</v>
      </c>
      <c r="E11" s="40">
        <v>1.1200000000000001</v>
      </c>
      <c r="F11" s="15">
        <f>((D11-$D$2)/$D$2)*100</f>
        <v>11.353711790393021</v>
      </c>
      <c r="H11" s="16">
        <f t="shared" ref="H11:H22" si="0">(100+F11)/100</f>
        <v>1.1135371179039302</v>
      </c>
      <c r="I11" s="10">
        <f>1+($D$3-$D$2)/$D$2</f>
        <v>1.0135371179039303</v>
      </c>
      <c r="J11" s="10"/>
      <c r="K11" s="10"/>
    </row>
    <row r="12" spans="1:11" x14ac:dyDescent="0.25">
      <c r="A12" s="17"/>
      <c r="B12" s="17"/>
      <c r="C12" s="41">
        <v>295</v>
      </c>
      <c r="D12" s="14">
        <v>92.2</v>
      </c>
      <c r="E12" s="40">
        <v>-0.08</v>
      </c>
      <c r="F12" s="15">
        <f t="shared" ref="F12:F22" si="1">((D12-$D$2)/$D$2)*100</f>
        <v>0.65502183406114467</v>
      </c>
      <c r="H12" s="16">
        <f t="shared" si="0"/>
        <v>1.0065502183406114</v>
      </c>
      <c r="I12" s="10">
        <f t="shared" ref="I12:I22" si="2">1+($D$3-$D$2)/$D$2</f>
        <v>1.0135371179039303</v>
      </c>
      <c r="J12" s="10"/>
      <c r="K12" s="10"/>
    </row>
    <row r="13" spans="1:11" x14ac:dyDescent="0.25">
      <c r="A13" s="17"/>
      <c r="B13" s="17"/>
      <c r="C13" s="41">
        <v>339</v>
      </c>
      <c r="D13" s="14">
        <v>94.3</v>
      </c>
      <c r="E13" s="40">
        <v>0.18</v>
      </c>
      <c r="F13" s="15">
        <f t="shared" si="1"/>
        <v>2.9475982532751126</v>
      </c>
      <c r="H13" s="16">
        <f t="shared" si="0"/>
        <v>1.0294759825327511</v>
      </c>
      <c r="I13" s="10">
        <f t="shared" si="2"/>
        <v>1.0135371179039303</v>
      </c>
      <c r="J13" s="10"/>
      <c r="K13" s="10"/>
    </row>
    <row r="14" spans="1:11" x14ac:dyDescent="0.25">
      <c r="A14" s="17"/>
      <c r="B14" s="17"/>
      <c r="C14" s="41">
        <v>509</v>
      </c>
      <c r="D14" s="14">
        <v>86.2</v>
      </c>
      <c r="E14" s="40">
        <v>-0.81</v>
      </c>
      <c r="F14" s="15">
        <f t="shared" si="1"/>
        <v>-5.8951965065502092</v>
      </c>
      <c r="H14" s="16">
        <f t="shared" si="0"/>
        <v>0.94104803493449796</v>
      </c>
      <c r="I14" s="10">
        <f t="shared" si="2"/>
        <v>1.0135371179039303</v>
      </c>
      <c r="J14" s="10"/>
      <c r="K14" s="10"/>
    </row>
    <row r="15" spans="1:11" x14ac:dyDescent="0.25">
      <c r="A15" s="17"/>
      <c r="B15" s="17"/>
      <c r="C15" s="41">
        <v>512</v>
      </c>
      <c r="D15" s="14"/>
      <c r="E15" s="44"/>
      <c r="F15" s="15" t="s">
        <v>14</v>
      </c>
      <c r="H15" s="16" t="e">
        <f t="shared" si="0"/>
        <v>#VALUE!</v>
      </c>
      <c r="I15" s="10">
        <f t="shared" si="2"/>
        <v>1.0135371179039303</v>
      </c>
      <c r="J15" s="10"/>
      <c r="K15" s="10"/>
    </row>
    <row r="16" spans="1:11" x14ac:dyDescent="0.25">
      <c r="C16" s="41">
        <v>551</v>
      </c>
      <c r="D16" s="14">
        <v>104.7</v>
      </c>
      <c r="E16" s="40">
        <v>1.45</v>
      </c>
      <c r="F16" s="15">
        <f t="shared" si="1"/>
        <v>14.301310043668133</v>
      </c>
      <c r="H16" s="16">
        <f t="shared" si="0"/>
        <v>1.1430131004366815</v>
      </c>
      <c r="I16" s="10">
        <f t="shared" si="2"/>
        <v>1.0135371179039303</v>
      </c>
      <c r="J16" s="10"/>
      <c r="K16" s="10"/>
    </row>
    <row r="17" spans="1:16" x14ac:dyDescent="0.25">
      <c r="C17" s="41">
        <v>579</v>
      </c>
      <c r="D17" s="14">
        <v>87.8</v>
      </c>
      <c r="E17" s="40">
        <v>-0.62</v>
      </c>
      <c r="F17" s="15">
        <f t="shared" si="1"/>
        <v>-4.1484716157205215</v>
      </c>
      <c r="H17" s="16">
        <f t="shared" si="0"/>
        <v>0.95851528384279472</v>
      </c>
      <c r="I17" s="10">
        <f t="shared" si="2"/>
        <v>1.0135371179039303</v>
      </c>
      <c r="J17" s="10"/>
      <c r="K17" s="10"/>
    </row>
    <row r="18" spans="1:16" x14ac:dyDescent="0.25">
      <c r="C18" s="41">
        <v>591</v>
      </c>
      <c r="D18" s="14">
        <v>95.6</v>
      </c>
      <c r="E18" s="40">
        <v>0.34</v>
      </c>
      <c r="F18" s="15">
        <f t="shared" si="1"/>
        <v>4.3668122270742362</v>
      </c>
      <c r="H18" s="16">
        <f t="shared" si="0"/>
        <v>1.0436681222707422</v>
      </c>
      <c r="I18" s="10">
        <f t="shared" si="2"/>
        <v>1.0135371179039303</v>
      </c>
      <c r="J18" s="10"/>
      <c r="K18" s="10"/>
    </row>
    <row r="19" spans="1:16" x14ac:dyDescent="0.25">
      <c r="C19" s="41">
        <v>644</v>
      </c>
      <c r="D19" s="14"/>
      <c r="E19" s="44"/>
      <c r="F19" s="15" t="s">
        <v>14</v>
      </c>
      <c r="H19" s="16" t="e">
        <f t="shared" si="0"/>
        <v>#VALUE!</v>
      </c>
      <c r="I19" s="10">
        <f t="shared" si="2"/>
        <v>1.0135371179039303</v>
      </c>
      <c r="J19" s="10"/>
      <c r="K19" s="10"/>
    </row>
    <row r="20" spans="1:16" x14ac:dyDescent="0.25">
      <c r="C20" s="42">
        <v>689</v>
      </c>
      <c r="D20" s="14">
        <v>89.2</v>
      </c>
      <c r="E20" s="40">
        <v>-0.45</v>
      </c>
      <c r="F20" s="15">
        <f t="shared" si="1"/>
        <v>-2.6200873362445325</v>
      </c>
      <c r="H20" s="16">
        <f t="shared" si="0"/>
        <v>0.97379912663755464</v>
      </c>
      <c r="I20" s="10">
        <f t="shared" si="2"/>
        <v>1.0135371179039303</v>
      </c>
      <c r="J20" s="10"/>
      <c r="K20" s="10"/>
    </row>
    <row r="21" spans="1:16" x14ac:dyDescent="0.25">
      <c r="A21" s="18"/>
      <c r="B21" s="36"/>
      <c r="C21" s="41">
        <v>700</v>
      </c>
      <c r="D21" s="14">
        <v>95.5</v>
      </c>
      <c r="E21" s="40">
        <v>0.33</v>
      </c>
      <c r="F21" s="15">
        <f t="shared" si="1"/>
        <v>4.2576419213973864</v>
      </c>
      <c r="H21" s="16">
        <f t="shared" si="0"/>
        <v>1.0425764192139737</v>
      </c>
      <c r="I21" s="10">
        <f t="shared" si="2"/>
        <v>1.0135371179039303</v>
      </c>
      <c r="J21" s="10"/>
      <c r="K21" s="10"/>
    </row>
    <row r="22" spans="1:16" x14ac:dyDescent="0.25">
      <c r="A22" s="18"/>
      <c r="C22" s="41">
        <v>744</v>
      </c>
      <c r="D22" s="14">
        <v>80.900000000000006</v>
      </c>
      <c r="E22" s="40">
        <v>-1.46</v>
      </c>
      <c r="F22" s="15">
        <f t="shared" si="1"/>
        <v>-11.681222707423569</v>
      </c>
      <c r="H22" s="16">
        <f t="shared" si="0"/>
        <v>0.88318777292576423</v>
      </c>
      <c r="I22" s="10">
        <f t="shared" si="2"/>
        <v>1.0135371179039303</v>
      </c>
      <c r="J22" s="10"/>
      <c r="K22" s="10"/>
    </row>
    <row r="23" spans="1:16" x14ac:dyDescent="0.25">
      <c r="C23" s="17"/>
      <c r="D23" s="13"/>
      <c r="E23" s="17"/>
      <c r="F23" s="19"/>
      <c r="H23" s="10"/>
      <c r="I23" s="10"/>
      <c r="J23" s="10"/>
      <c r="K23" s="10"/>
    </row>
    <row r="24" spans="1:16" x14ac:dyDescent="0.25">
      <c r="C24" s="17"/>
      <c r="D24" s="17"/>
      <c r="E24" s="17"/>
      <c r="F24" s="19"/>
      <c r="H24" s="10"/>
      <c r="I24" s="10"/>
      <c r="J24" s="10"/>
      <c r="K24" s="10"/>
    </row>
    <row r="25" spans="1:16" x14ac:dyDescent="0.25">
      <c r="C25" s="17"/>
      <c r="E25" s="17"/>
      <c r="F25" s="19"/>
      <c r="H25" s="10"/>
      <c r="I25" s="10"/>
      <c r="J25" s="10"/>
      <c r="K25" s="10"/>
    </row>
    <row r="26" spans="1:16" x14ac:dyDescent="0.25">
      <c r="B26" s="17"/>
      <c r="C26" s="17"/>
      <c r="D26" s="17"/>
      <c r="E26" s="17"/>
      <c r="F26" s="17"/>
      <c r="G26" s="17"/>
      <c r="H26" s="30"/>
      <c r="I26" s="30"/>
      <c r="J26" s="30"/>
      <c r="K26" s="30"/>
      <c r="L26" s="17"/>
      <c r="M26" s="17"/>
      <c r="N26" s="17"/>
      <c r="O26" s="17"/>
      <c r="P26" s="17"/>
    </row>
    <row r="27" spans="1:16" x14ac:dyDescent="0.25">
      <c r="B27" s="17"/>
      <c r="C27" s="17"/>
      <c r="D27" s="17"/>
      <c r="E27" s="17"/>
      <c r="F27" s="17"/>
      <c r="G27" s="17"/>
      <c r="H27" s="30"/>
      <c r="I27" s="30"/>
      <c r="J27" s="30"/>
      <c r="K27" s="30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0"/>
      <c r="I28" s="30"/>
      <c r="J28" s="30"/>
      <c r="K28" s="31"/>
      <c r="L28" s="32"/>
      <c r="M28" s="17"/>
      <c r="N28" s="17"/>
      <c r="O28" s="17"/>
      <c r="P28" s="17"/>
    </row>
    <row r="29" spans="1:16" x14ac:dyDescent="0.25">
      <c r="B29" s="17"/>
      <c r="C29" s="33"/>
      <c r="D29" s="17"/>
      <c r="E29" s="17"/>
      <c r="F29" s="17"/>
      <c r="G29" s="17"/>
      <c r="H29" s="30"/>
      <c r="I29" s="30"/>
      <c r="J29" s="30"/>
      <c r="K29" s="31"/>
      <c r="L29" s="32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0"/>
      <c r="I30" s="30"/>
      <c r="J30" s="30"/>
      <c r="K30" s="31"/>
      <c r="L30" s="32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0"/>
      <c r="I31" s="30"/>
      <c r="J31" s="30"/>
      <c r="K31" s="31"/>
      <c r="L31" s="32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33"/>
      <c r="D33" s="17"/>
      <c r="E33" s="17"/>
      <c r="F33" s="17"/>
      <c r="G33" s="17"/>
      <c r="H33" s="17"/>
      <c r="I33" s="17"/>
      <c r="J33" s="17"/>
      <c r="K33" s="34"/>
      <c r="L33" s="32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4"/>
      <c r="L34" s="32"/>
      <c r="M34" s="17"/>
      <c r="N34" s="17"/>
      <c r="O34" s="17"/>
      <c r="P34" s="17"/>
    </row>
    <row r="35" spans="2:16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34"/>
      <c r="L35" s="32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4"/>
      <c r="L36" s="32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4"/>
      <c r="L37" s="32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4"/>
      <c r="L38" s="32"/>
      <c r="M38" s="17"/>
      <c r="N38" s="17"/>
      <c r="O38" s="17"/>
      <c r="P38" s="17"/>
    </row>
    <row r="39" spans="2:16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34"/>
      <c r="L39" s="32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4"/>
      <c r="L40" s="32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4"/>
      <c r="L41" s="32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4"/>
      <c r="L42" s="32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4"/>
      <c r="L43" s="32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4"/>
      <c r="L44" s="32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4"/>
      <c r="L45" s="32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4"/>
      <c r="L46" s="32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4"/>
      <c r="L47" s="32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4"/>
      <c r="L48" s="32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4"/>
      <c r="L49" s="32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x14ac:dyDescent="0.25">
      <c r="C52" s="17"/>
      <c r="E52" s="17"/>
      <c r="F52" s="17"/>
    </row>
    <row r="54" spans="2:16" x14ac:dyDescent="0.25">
      <c r="E54" s="17"/>
      <c r="F54" s="17"/>
    </row>
    <row r="55" spans="2:16" x14ac:dyDescent="0.25">
      <c r="E55" s="17"/>
      <c r="F55" s="17"/>
    </row>
    <row r="56" spans="2:16" x14ac:dyDescent="0.25">
      <c r="E56" s="17"/>
      <c r="F56" s="17"/>
    </row>
    <row r="57" spans="2:16" x14ac:dyDescent="0.25">
      <c r="E57" s="17"/>
      <c r="F57" s="17"/>
    </row>
    <row r="58" spans="2:16" x14ac:dyDescent="0.25">
      <c r="E58" s="17"/>
      <c r="F58" s="17"/>
    </row>
    <row r="59" spans="2:16" x14ac:dyDescent="0.25">
      <c r="C59" s="17"/>
      <c r="F59" s="17"/>
      <c r="G59" s="17"/>
      <c r="H59" s="1" t="s">
        <v>1</v>
      </c>
    </row>
  </sheetData>
  <sheetProtection algorithmName="SHA-512" hashValue="KhnOqh5jq1dMFfJmPNSmmmEgYc8mV/dWKwNUY/jf82xmEioDY110cy7Px4g2DOW5FQ46ZjnT706DVHa0KBTQmA==" saltValue="LCmlOAvAzXJhLTQe+5JZpA==" spinCount="100000" sheet="1" objects="1" scenarios="1" selectLockedCells="1" selectUnlockedCells="1"/>
  <sortState xmlns:xlrd2="http://schemas.microsoft.com/office/spreadsheetml/2017/richdata2"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7"/>
  <sheetViews>
    <sheetView zoomScale="80" zoomScaleNormal="80" workbookViewId="0">
      <selection activeCell="H11" sqref="H11:H2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9" t="s">
        <v>19</v>
      </c>
      <c r="E1" s="49"/>
      <c r="F1" s="3"/>
    </row>
    <row r="2" spans="1:11" ht="18" x14ac:dyDescent="0.25">
      <c r="C2" s="4" t="s">
        <v>3</v>
      </c>
      <c r="D2" s="7">
        <v>25.7</v>
      </c>
      <c r="E2" s="1" t="s">
        <v>4</v>
      </c>
    </row>
    <row r="3" spans="1:11" ht="18" x14ac:dyDescent="0.25">
      <c r="C3" s="4" t="s">
        <v>10</v>
      </c>
      <c r="D3" s="22">
        <v>26.02</v>
      </c>
      <c r="E3" s="1" t="s">
        <v>4</v>
      </c>
      <c r="F3" s="6"/>
    </row>
    <row r="4" spans="1:11" ht="18" x14ac:dyDescent="0.25">
      <c r="C4" s="4" t="s">
        <v>11</v>
      </c>
      <c r="D4" s="22">
        <v>2.93</v>
      </c>
      <c r="E4" s="1" t="s">
        <v>4</v>
      </c>
      <c r="F4" s="6"/>
    </row>
    <row r="5" spans="1:11" x14ac:dyDescent="0.25">
      <c r="C5" s="4" t="s">
        <v>12</v>
      </c>
      <c r="D5" s="39">
        <f>D4/D3</f>
        <v>0.11260568793235973</v>
      </c>
      <c r="E5" s="1" t="s">
        <v>2</v>
      </c>
      <c r="F5" s="6"/>
    </row>
    <row r="6" spans="1:11" x14ac:dyDescent="0.25">
      <c r="C6" s="4" t="s">
        <v>6</v>
      </c>
      <c r="D6" s="29">
        <f>COUNTA(E11:E22)</f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23"/>
      <c r="E10" s="23"/>
      <c r="F10" s="6"/>
      <c r="H10" s="10"/>
      <c r="I10" s="10"/>
      <c r="J10" s="10"/>
      <c r="K10" s="10"/>
    </row>
    <row r="11" spans="1:11" x14ac:dyDescent="0.25">
      <c r="A11" s="18"/>
      <c r="B11" s="18"/>
      <c r="C11" s="41">
        <v>223</v>
      </c>
      <c r="D11" s="19">
        <v>26.5</v>
      </c>
      <c r="E11" s="40">
        <v>0.16</v>
      </c>
      <c r="F11" s="15">
        <f t="shared" ref="F11:F22" si="0">((D11-$D$2)/$D$2)*100</f>
        <v>3.1128404669260727</v>
      </c>
      <c r="H11" s="16">
        <f>(100+F11)/100</f>
        <v>1.0311284046692608</v>
      </c>
      <c r="I11" s="10">
        <f>1+($D$3-$D$2)/$D$2</f>
        <v>1.0124513618677042</v>
      </c>
      <c r="J11" s="10"/>
      <c r="K11" s="10"/>
    </row>
    <row r="12" spans="1:11" x14ac:dyDescent="0.25">
      <c r="A12" s="18"/>
      <c r="B12" s="18"/>
      <c r="C12" s="41">
        <v>295</v>
      </c>
      <c r="D12" s="19">
        <v>24.7</v>
      </c>
      <c r="E12" s="40">
        <v>-0.45</v>
      </c>
      <c r="F12" s="15">
        <f t="shared" si="0"/>
        <v>-3.8910505836575875</v>
      </c>
      <c r="H12" s="16">
        <f t="shared" ref="H12:H22" si="1">(100+F12)/100</f>
        <v>0.96108949416342415</v>
      </c>
      <c r="I12" s="10">
        <f t="shared" ref="I12:I22" si="2">1+($D$3-$D$2)/$D$2</f>
        <v>1.0124513618677042</v>
      </c>
      <c r="J12" s="10"/>
      <c r="K12" s="10"/>
    </row>
    <row r="13" spans="1:11" x14ac:dyDescent="0.25">
      <c r="A13" s="18"/>
      <c r="B13" s="18"/>
      <c r="C13" s="41">
        <v>339</v>
      </c>
      <c r="D13" s="19">
        <v>29.9</v>
      </c>
      <c r="E13" s="40">
        <v>1.33</v>
      </c>
      <c r="F13" s="15">
        <f t="shared" si="0"/>
        <v>16.342412451361866</v>
      </c>
      <c r="H13" s="16">
        <f t="shared" si="1"/>
        <v>1.1634241245136188</v>
      </c>
      <c r="I13" s="10">
        <f t="shared" si="2"/>
        <v>1.0124513618677042</v>
      </c>
      <c r="J13" s="10"/>
      <c r="K13" s="10"/>
    </row>
    <row r="14" spans="1:11" x14ac:dyDescent="0.25">
      <c r="A14" s="18"/>
      <c r="B14" s="18"/>
      <c r="C14" s="41">
        <v>509</v>
      </c>
      <c r="D14" s="19">
        <v>22.4</v>
      </c>
      <c r="E14" s="40">
        <v>-1.24</v>
      </c>
      <c r="F14" s="15">
        <f t="shared" si="0"/>
        <v>-12.840466926070043</v>
      </c>
      <c r="H14" s="16">
        <f t="shared" si="1"/>
        <v>0.87159533073929962</v>
      </c>
      <c r="I14" s="10">
        <f t="shared" si="2"/>
        <v>1.0124513618677042</v>
      </c>
      <c r="J14" s="10"/>
      <c r="K14" s="10"/>
    </row>
    <row r="15" spans="1:11" x14ac:dyDescent="0.25">
      <c r="A15" s="18"/>
      <c r="B15" s="18"/>
      <c r="C15" s="41">
        <v>512</v>
      </c>
      <c r="D15" s="19"/>
      <c r="E15" s="44"/>
      <c r="F15" s="15" t="s">
        <v>14</v>
      </c>
      <c r="H15" s="16" t="e">
        <f t="shared" si="1"/>
        <v>#VALUE!</v>
      </c>
      <c r="I15" s="10">
        <f t="shared" si="2"/>
        <v>1.0124513618677042</v>
      </c>
      <c r="J15" s="10"/>
      <c r="K15" s="10"/>
    </row>
    <row r="16" spans="1:11" x14ac:dyDescent="0.25">
      <c r="A16" s="18"/>
      <c r="B16" s="18"/>
      <c r="C16" s="41">
        <v>551</v>
      </c>
      <c r="D16" s="19">
        <v>31.4</v>
      </c>
      <c r="E16" s="40">
        <v>1.84</v>
      </c>
      <c r="F16" s="15">
        <f t="shared" si="0"/>
        <v>22.178988326848248</v>
      </c>
      <c r="H16" s="16">
        <f t="shared" si="1"/>
        <v>1.2217898832684824</v>
      </c>
      <c r="I16" s="10">
        <f t="shared" si="2"/>
        <v>1.0124513618677042</v>
      </c>
      <c r="J16" s="10"/>
      <c r="K16" s="10"/>
    </row>
    <row r="17" spans="1:16" x14ac:dyDescent="0.25">
      <c r="A17" s="18"/>
      <c r="B17" s="18"/>
      <c r="C17" s="41">
        <v>579</v>
      </c>
      <c r="D17" s="19">
        <v>24.5</v>
      </c>
      <c r="E17" s="40">
        <v>-0.52</v>
      </c>
      <c r="F17" s="15">
        <f t="shared" si="0"/>
        <v>-4.6692607003891027</v>
      </c>
      <c r="H17" s="16">
        <f t="shared" si="1"/>
        <v>0.953307392996109</v>
      </c>
      <c r="I17" s="10">
        <f t="shared" si="2"/>
        <v>1.0124513618677042</v>
      </c>
      <c r="J17" s="10"/>
      <c r="K17" s="10"/>
    </row>
    <row r="18" spans="1:16" x14ac:dyDescent="0.25">
      <c r="C18" s="41">
        <v>591</v>
      </c>
      <c r="D18" s="19">
        <v>26.9</v>
      </c>
      <c r="E18" s="40">
        <v>0.3</v>
      </c>
      <c r="F18" s="15">
        <f t="shared" si="0"/>
        <v>4.6692607003891027</v>
      </c>
      <c r="H18" s="16">
        <f t="shared" si="1"/>
        <v>1.0466926070038911</v>
      </c>
      <c r="I18" s="10">
        <f t="shared" si="2"/>
        <v>1.0124513618677042</v>
      </c>
      <c r="J18" s="10"/>
      <c r="K18" s="10"/>
    </row>
    <row r="19" spans="1:16" x14ac:dyDescent="0.25">
      <c r="C19" s="41">
        <v>644</v>
      </c>
      <c r="D19" s="19">
        <v>25.4</v>
      </c>
      <c r="E19" s="40">
        <v>-0.21</v>
      </c>
      <c r="F19" s="15">
        <f t="shared" si="0"/>
        <v>-1.167315175097279</v>
      </c>
      <c r="H19" s="16">
        <f t="shared" si="1"/>
        <v>0.98832684824902728</v>
      </c>
      <c r="I19" s="10">
        <f t="shared" si="2"/>
        <v>1.0124513618677042</v>
      </c>
      <c r="J19" s="10"/>
      <c r="K19" s="10"/>
    </row>
    <row r="20" spans="1:16" x14ac:dyDescent="0.25">
      <c r="A20" s="18"/>
      <c r="B20" s="18"/>
      <c r="C20" s="42">
        <v>689</v>
      </c>
      <c r="D20" s="19">
        <v>25.3</v>
      </c>
      <c r="E20" s="40">
        <v>-0.25</v>
      </c>
      <c r="F20" s="15">
        <f t="shared" si="0"/>
        <v>-1.5564202334630295</v>
      </c>
      <c r="H20" s="16">
        <f t="shared" si="1"/>
        <v>0.98443579766536971</v>
      </c>
      <c r="I20" s="10">
        <f t="shared" si="2"/>
        <v>1.0124513618677042</v>
      </c>
      <c r="J20" s="10"/>
      <c r="K20" s="10"/>
    </row>
    <row r="21" spans="1:16" x14ac:dyDescent="0.25">
      <c r="A21" s="17"/>
      <c r="C21" s="41">
        <v>700</v>
      </c>
      <c r="D21" s="19">
        <v>27.5</v>
      </c>
      <c r="E21" s="40">
        <v>0.51</v>
      </c>
      <c r="F21" s="15">
        <f t="shared" si="0"/>
        <v>7.0038910505836602</v>
      </c>
      <c r="H21" s="16">
        <f t="shared" si="1"/>
        <v>1.0700389105058365</v>
      </c>
      <c r="I21" s="10">
        <f t="shared" si="2"/>
        <v>1.0124513618677042</v>
      </c>
      <c r="J21" s="10"/>
      <c r="K21" s="10"/>
    </row>
    <row r="22" spans="1:16" x14ac:dyDescent="0.25">
      <c r="A22" s="17"/>
      <c r="C22" s="41">
        <v>744</v>
      </c>
      <c r="D22" s="19">
        <v>22.7</v>
      </c>
      <c r="E22" s="40">
        <v>-1.1299999999999999</v>
      </c>
      <c r="F22" s="15">
        <f t="shared" si="0"/>
        <v>-11.673151750972762</v>
      </c>
      <c r="H22" s="16">
        <f t="shared" si="1"/>
        <v>0.88326848249027234</v>
      </c>
      <c r="I22" s="10">
        <f t="shared" si="2"/>
        <v>1.0124513618677042</v>
      </c>
      <c r="J22" s="10"/>
      <c r="K22" s="10"/>
    </row>
    <row r="23" spans="1:16" x14ac:dyDescent="0.25">
      <c r="C23" s="17"/>
      <c r="D23" s="17"/>
      <c r="E23" s="17"/>
      <c r="F23" s="19"/>
      <c r="H23" s="10"/>
      <c r="I23" s="10"/>
      <c r="J23" s="10"/>
      <c r="K23" s="10"/>
    </row>
    <row r="24" spans="1:16" x14ac:dyDescent="0.25">
      <c r="B24" s="17"/>
      <c r="C24" s="17"/>
      <c r="D24" s="17"/>
      <c r="E24" s="17"/>
      <c r="F24" s="17"/>
      <c r="G24" s="17"/>
      <c r="H24" s="30"/>
      <c r="I24" s="30"/>
      <c r="J24" s="30"/>
      <c r="K24" s="30"/>
      <c r="L24" s="17"/>
      <c r="M24" s="17"/>
      <c r="N24" s="17"/>
      <c r="O24" s="17"/>
      <c r="P24" s="17"/>
    </row>
    <row r="25" spans="1:16" x14ac:dyDescent="0.25">
      <c r="B25" s="17"/>
      <c r="C25" s="17"/>
      <c r="D25" s="17"/>
      <c r="E25" s="17"/>
      <c r="F25" s="17"/>
      <c r="G25" s="17"/>
      <c r="H25" s="30"/>
      <c r="I25" s="30"/>
      <c r="J25" s="30"/>
      <c r="K25" s="30"/>
      <c r="L25" s="17"/>
      <c r="M25" s="17"/>
      <c r="N25" s="17"/>
      <c r="O25" s="17"/>
      <c r="P25" s="17"/>
    </row>
    <row r="26" spans="1:16" x14ac:dyDescent="0.25">
      <c r="B26" s="17"/>
      <c r="C26" s="17"/>
      <c r="D26" s="17"/>
      <c r="E26" s="17"/>
      <c r="F26" s="17"/>
      <c r="G26" s="17"/>
      <c r="H26" s="30"/>
      <c r="I26" s="30"/>
      <c r="J26" s="30"/>
      <c r="K26" s="30"/>
      <c r="L26" s="17"/>
      <c r="M26" s="17"/>
      <c r="N26" s="17"/>
      <c r="O26" s="17"/>
      <c r="P26" s="17"/>
    </row>
    <row r="27" spans="1:16" x14ac:dyDescent="0.25">
      <c r="B27" s="17"/>
      <c r="C27" s="17"/>
      <c r="D27" s="17"/>
      <c r="E27" s="17"/>
      <c r="F27" s="17"/>
      <c r="G27" s="17"/>
      <c r="H27" s="30"/>
      <c r="I27" s="30"/>
      <c r="J27" s="30"/>
      <c r="K27" s="30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0"/>
      <c r="I28" s="30"/>
      <c r="J28" s="30"/>
      <c r="K28" s="31"/>
      <c r="L28" s="32"/>
      <c r="M28" s="17"/>
      <c r="N28" s="17"/>
      <c r="O28" s="17"/>
      <c r="P28" s="17"/>
    </row>
    <row r="29" spans="1:16" x14ac:dyDescent="0.25">
      <c r="B29" s="17"/>
      <c r="C29" s="33"/>
      <c r="D29" s="17"/>
      <c r="E29" s="17"/>
      <c r="F29" s="17"/>
      <c r="G29" s="17"/>
      <c r="H29" s="30"/>
      <c r="I29" s="30"/>
      <c r="J29" s="30"/>
      <c r="K29" s="31"/>
      <c r="L29" s="32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0"/>
      <c r="I30" s="30"/>
      <c r="J30" s="30"/>
      <c r="K30" s="31"/>
      <c r="L30" s="32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0"/>
      <c r="I31" s="30"/>
      <c r="J31" s="30"/>
      <c r="K31" s="31"/>
      <c r="L31" s="32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34"/>
      <c r="L33" s="32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4"/>
      <c r="L34" s="32"/>
      <c r="M34" s="17"/>
      <c r="N34" s="17"/>
      <c r="O34" s="17"/>
      <c r="P34" s="17"/>
    </row>
    <row r="35" spans="2:16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34"/>
      <c r="L35" s="32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4"/>
      <c r="L36" s="32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4"/>
      <c r="L37" s="32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4"/>
      <c r="L38" s="32"/>
      <c r="M38" s="17"/>
      <c r="N38" s="17"/>
      <c r="O38" s="17"/>
      <c r="P38" s="17"/>
    </row>
    <row r="39" spans="2:16" x14ac:dyDescent="0.25">
      <c r="B39" s="17"/>
      <c r="C39" s="33"/>
      <c r="D39" s="17"/>
      <c r="E39" s="17"/>
      <c r="F39" s="17"/>
      <c r="G39" s="17"/>
      <c r="H39" s="17"/>
      <c r="I39" s="17"/>
      <c r="J39" s="17"/>
      <c r="K39" s="34"/>
      <c r="L39" s="32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4"/>
      <c r="L40" s="32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4"/>
      <c r="L41" s="32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4"/>
      <c r="L42" s="32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4"/>
      <c r="L43" s="32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4"/>
      <c r="L44" s="32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4"/>
      <c r="L45" s="32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4"/>
      <c r="L46" s="32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4"/>
      <c r="L47" s="32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4"/>
      <c r="L48" s="32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4"/>
      <c r="L49" s="32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2:16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2:16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6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2:16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</sheetData>
  <sheetProtection algorithmName="SHA-512" hashValue="mJ/bU1RsbIdNa1Y2hiD59AMZ51V3o0/Hc1F5ub7Ju9vt851tzRbdN/eKybmY4GfXpSQQMCiM10IQit0KMTMzyw==" saltValue="1feMkVdj/jmAK1h8kzMgAA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H11" sqref="H11:H2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9" t="s">
        <v>20</v>
      </c>
      <c r="E1" s="49"/>
      <c r="F1" s="3"/>
    </row>
    <row r="2" spans="1:11" ht="18" x14ac:dyDescent="0.25">
      <c r="C2" s="4" t="s">
        <v>3</v>
      </c>
      <c r="D2" s="21">
        <v>68.7</v>
      </c>
      <c r="E2" s="1" t="s">
        <v>4</v>
      </c>
    </row>
    <row r="3" spans="1:11" ht="18" x14ac:dyDescent="0.25">
      <c r="C3" s="4" t="s">
        <v>10</v>
      </c>
      <c r="D3" s="24">
        <v>68.069999999999993</v>
      </c>
      <c r="E3" s="1" t="s">
        <v>4</v>
      </c>
      <c r="F3" s="6"/>
    </row>
    <row r="4" spans="1:11" ht="18" x14ac:dyDescent="0.25">
      <c r="C4" s="4" t="s">
        <v>11</v>
      </c>
      <c r="D4" s="24">
        <v>8.77</v>
      </c>
      <c r="E4" s="1" t="s">
        <v>4</v>
      </c>
      <c r="F4" s="6"/>
    </row>
    <row r="5" spans="1:11" x14ac:dyDescent="0.25">
      <c r="C5" s="4" t="s">
        <v>12</v>
      </c>
      <c r="D5" s="39">
        <f>D4/D3</f>
        <v>0.12883796092257971</v>
      </c>
      <c r="E5" s="1" t="s">
        <v>2</v>
      </c>
      <c r="F5" s="6"/>
    </row>
    <row r="6" spans="1:11" x14ac:dyDescent="0.25">
      <c r="C6" s="4" t="s">
        <v>6</v>
      </c>
      <c r="D6" s="9">
        <f>COUNTA(E11:E22)</f>
        <v>9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23"/>
      <c r="E10" s="23"/>
      <c r="F10" s="6"/>
      <c r="H10" s="10"/>
      <c r="I10" s="10"/>
      <c r="J10" s="10"/>
      <c r="K10" s="10"/>
    </row>
    <row r="11" spans="1:11" x14ac:dyDescent="0.25">
      <c r="A11" s="17"/>
      <c r="B11" s="17"/>
      <c r="C11" s="41">
        <v>223</v>
      </c>
      <c r="D11" s="14">
        <v>32.200000000000003</v>
      </c>
      <c r="E11" s="47">
        <v>-4.09</v>
      </c>
      <c r="F11" s="15">
        <f>((D11-$D$2)/$D$2)*100</f>
        <v>-53.129548762736533</v>
      </c>
      <c r="H11" s="16">
        <f>(100+F11)/100</f>
        <v>0.46870451237263466</v>
      </c>
      <c r="I11" s="10">
        <f>1+($D$3-$D$2)/$D$2</f>
        <v>0.99082969432314394</v>
      </c>
      <c r="J11" s="10"/>
      <c r="K11" s="10"/>
    </row>
    <row r="12" spans="1:11" x14ac:dyDescent="0.25">
      <c r="A12" s="17"/>
      <c r="B12" s="17"/>
      <c r="C12" s="41">
        <v>295</v>
      </c>
      <c r="D12" s="14">
        <v>68.2</v>
      </c>
      <c r="E12" s="40">
        <v>0.01</v>
      </c>
      <c r="F12" s="15">
        <f t="shared" ref="F12:F22" si="0">((D12-$D$2)/$D$2)*100</f>
        <v>-0.72780203784570596</v>
      </c>
      <c r="H12" s="16">
        <f t="shared" ref="H12:H22" si="1">(100+F12)/100</f>
        <v>0.99272197962154296</v>
      </c>
      <c r="I12" s="10">
        <f t="shared" ref="I12:I22" si="2">1+($D$3-$D$2)/$D$2</f>
        <v>0.99082969432314394</v>
      </c>
      <c r="J12" s="10"/>
      <c r="K12" s="10"/>
    </row>
    <row r="13" spans="1:11" x14ac:dyDescent="0.25">
      <c r="A13" s="17"/>
      <c r="B13" s="17"/>
      <c r="C13" s="41">
        <v>339</v>
      </c>
      <c r="D13" s="14">
        <v>70.599999999999994</v>
      </c>
      <c r="E13" s="40">
        <v>0.28999999999999998</v>
      </c>
      <c r="F13" s="15">
        <f t="shared" si="0"/>
        <v>2.7656477438136702</v>
      </c>
      <c r="H13" s="16">
        <f t="shared" si="1"/>
        <v>1.0276564774381367</v>
      </c>
      <c r="I13" s="10">
        <f t="shared" si="2"/>
        <v>0.99082969432314394</v>
      </c>
      <c r="J13" s="10"/>
      <c r="K13" s="10"/>
    </row>
    <row r="14" spans="1:11" x14ac:dyDescent="0.25">
      <c r="C14" s="41">
        <v>509</v>
      </c>
      <c r="D14" s="14">
        <v>64.7</v>
      </c>
      <c r="E14" s="40">
        <v>-0.38</v>
      </c>
      <c r="F14" s="15">
        <f t="shared" si="0"/>
        <v>-5.8224163027656477</v>
      </c>
      <c r="H14" s="16">
        <f t="shared" si="1"/>
        <v>0.94177583697234357</v>
      </c>
      <c r="I14" s="10">
        <f t="shared" si="2"/>
        <v>0.99082969432314394</v>
      </c>
      <c r="J14" s="10"/>
      <c r="K14" s="10"/>
    </row>
    <row r="15" spans="1:11" x14ac:dyDescent="0.25">
      <c r="C15" s="41">
        <v>512</v>
      </c>
      <c r="D15" s="14"/>
      <c r="E15" s="44"/>
      <c r="F15" s="15" t="s">
        <v>14</v>
      </c>
      <c r="H15" s="16" t="e">
        <f t="shared" si="1"/>
        <v>#VALUE!</v>
      </c>
      <c r="I15" s="10">
        <f t="shared" si="2"/>
        <v>0.99082969432314394</v>
      </c>
      <c r="J15" s="10"/>
      <c r="K15" s="10"/>
    </row>
    <row r="16" spans="1:11" x14ac:dyDescent="0.25">
      <c r="C16" s="41">
        <v>551</v>
      </c>
      <c r="D16" s="14">
        <v>76.5</v>
      </c>
      <c r="E16" s="40">
        <v>0.96</v>
      </c>
      <c r="F16" s="15">
        <f t="shared" si="0"/>
        <v>11.353711790393008</v>
      </c>
      <c r="H16" s="16">
        <f t="shared" si="1"/>
        <v>1.1135371179039302</v>
      </c>
      <c r="I16" s="10">
        <f t="shared" si="2"/>
        <v>0.99082969432314394</v>
      </c>
      <c r="J16" s="10"/>
      <c r="K16" s="10"/>
    </row>
    <row r="17" spans="1:11" x14ac:dyDescent="0.25">
      <c r="C17" s="41">
        <v>579</v>
      </c>
      <c r="D17" s="14">
        <v>65.599999999999994</v>
      </c>
      <c r="E17" s="40">
        <v>-0.28000000000000003</v>
      </c>
      <c r="F17" s="15">
        <f t="shared" si="0"/>
        <v>-4.5123726346433894</v>
      </c>
      <c r="H17" s="16">
        <f t="shared" si="1"/>
        <v>0.9548762736535662</v>
      </c>
      <c r="I17" s="10">
        <f t="shared" si="2"/>
        <v>0.99082969432314394</v>
      </c>
      <c r="J17" s="10"/>
      <c r="K17" s="10"/>
    </row>
    <row r="18" spans="1:11" x14ac:dyDescent="0.25">
      <c r="C18" s="41">
        <v>591</v>
      </c>
      <c r="D18" s="14">
        <v>68.900000000000006</v>
      </c>
      <c r="E18" s="40">
        <v>0.09</v>
      </c>
      <c r="F18" s="15">
        <f t="shared" si="0"/>
        <v>0.29112081513828653</v>
      </c>
      <c r="H18" s="16">
        <f t="shared" si="1"/>
        <v>1.0029112081513829</v>
      </c>
      <c r="I18" s="10">
        <f t="shared" si="2"/>
        <v>0.99082969432314394</v>
      </c>
      <c r="J18" s="10"/>
      <c r="K18" s="10"/>
    </row>
    <row r="19" spans="1:11" x14ac:dyDescent="0.25">
      <c r="C19" s="41">
        <v>644</v>
      </c>
      <c r="D19" s="14"/>
      <c r="E19" s="44"/>
      <c r="F19" s="15" t="s">
        <v>14</v>
      </c>
      <c r="H19" s="16" t="e">
        <f t="shared" si="1"/>
        <v>#VALUE!</v>
      </c>
      <c r="I19" s="10">
        <f t="shared" si="2"/>
        <v>0.99082969432314394</v>
      </c>
      <c r="J19" s="10"/>
      <c r="K19" s="10"/>
    </row>
    <row r="20" spans="1:11" x14ac:dyDescent="0.25">
      <c r="C20" s="42">
        <v>689</v>
      </c>
      <c r="D20" s="14">
        <v>81.3</v>
      </c>
      <c r="E20" s="40">
        <v>1.51</v>
      </c>
      <c r="F20" s="15">
        <f t="shared" si="0"/>
        <v>18.340611353711779</v>
      </c>
      <c r="H20" s="16">
        <f t="shared" si="1"/>
        <v>1.1834061135371179</v>
      </c>
      <c r="I20" s="10">
        <f t="shared" si="2"/>
        <v>0.99082969432314394</v>
      </c>
      <c r="J20" s="10"/>
      <c r="K20" s="10"/>
    </row>
    <row r="21" spans="1:11" x14ac:dyDescent="0.25">
      <c r="A21" s="17"/>
      <c r="C21" s="41">
        <v>700</v>
      </c>
      <c r="D21" s="14"/>
      <c r="E21" s="44"/>
      <c r="F21" s="15" t="s">
        <v>14</v>
      </c>
      <c r="H21" s="16" t="e">
        <f t="shared" si="1"/>
        <v>#VALUE!</v>
      </c>
      <c r="I21" s="10">
        <f t="shared" si="2"/>
        <v>0.99082969432314394</v>
      </c>
      <c r="J21" s="10"/>
      <c r="K21" s="10"/>
    </row>
    <row r="22" spans="1:11" x14ac:dyDescent="0.25">
      <c r="C22" s="41">
        <v>744</v>
      </c>
      <c r="D22" s="14">
        <v>62</v>
      </c>
      <c r="E22" s="40">
        <v>-0.69</v>
      </c>
      <c r="F22" s="15">
        <f t="shared" si="0"/>
        <v>-9.7525473071324633</v>
      </c>
      <c r="H22" s="16">
        <f t="shared" si="1"/>
        <v>0.90247452692867536</v>
      </c>
      <c r="I22" s="10">
        <f t="shared" si="2"/>
        <v>0.99082969432314394</v>
      </c>
      <c r="J22" s="10"/>
      <c r="K22" s="10"/>
    </row>
    <row r="23" spans="1:11" x14ac:dyDescent="0.25">
      <c r="C23" s="17"/>
      <c r="D23" s="17"/>
      <c r="E23" s="17"/>
      <c r="F23" s="17"/>
      <c r="H23" s="10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C29" s="17"/>
      <c r="F29" s="17"/>
      <c r="G29" s="17"/>
      <c r="H29" s="10" t="s">
        <v>1</v>
      </c>
      <c r="I29" s="10"/>
      <c r="J29" s="10"/>
      <c r="K29" s="10"/>
    </row>
    <row r="30" spans="1:11" x14ac:dyDescent="0.25">
      <c r="H30" s="10"/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2YoT8xXhC5LW7M48S0EvLQghhjudV1kW9idJtTYMZqn5A9/2DSwdmG1R/l2o7LCvlNGybiTjWbYQjYzZhIK0Yw==" saltValue="vuwrUcOv4LF+z16+ALKGbw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H11" sqref="H11:H2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9" t="s">
        <v>21</v>
      </c>
      <c r="E1" s="49"/>
      <c r="F1" s="3"/>
    </row>
    <row r="2" spans="1:11" ht="18" x14ac:dyDescent="0.25">
      <c r="C2" s="4" t="s">
        <v>3</v>
      </c>
      <c r="D2" s="48">
        <v>23.8</v>
      </c>
      <c r="E2" s="1" t="s">
        <v>4</v>
      </c>
    </row>
    <row r="3" spans="1:11" ht="18" x14ac:dyDescent="0.25">
      <c r="C3" s="4" t="s">
        <v>10</v>
      </c>
      <c r="D3" s="28">
        <v>25.25</v>
      </c>
      <c r="E3" s="1" t="s">
        <v>4</v>
      </c>
      <c r="F3" s="6"/>
    </row>
    <row r="4" spans="1:11" ht="18" x14ac:dyDescent="0.25">
      <c r="C4" s="4" t="s">
        <v>11</v>
      </c>
      <c r="D4" s="28">
        <v>4.1399999999999997</v>
      </c>
      <c r="E4" s="1" t="s">
        <v>4</v>
      </c>
      <c r="F4" s="6"/>
    </row>
    <row r="5" spans="1:11" x14ac:dyDescent="0.25">
      <c r="C5" s="4" t="s">
        <v>12</v>
      </c>
      <c r="D5" s="39">
        <f>D4/D3</f>
        <v>0.16396039603960394</v>
      </c>
      <c r="E5" s="1" t="s">
        <v>2</v>
      </c>
      <c r="F5" s="6"/>
    </row>
    <row r="6" spans="1:11" x14ac:dyDescent="0.25">
      <c r="C6" s="4" t="s">
        <v>6</v>
      </c>
      <c r="D6" s="9">
        <f>COUNTA(E11:E22)</f>
        <v>10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A11" s="17"/>
      <c r="B11" s="17"/>
      <c r="C11" s="41">
        <v>223</v>
      </c>
      <c r="D11" s="14">
        <v>24.6</v>
      </c>
      <c r="E11" s="40">
        <v>-0.16</v>
      </c>
      <c r="F11" s="15">
        <f>((D11-$D$2)/$D$2)*100</f>
        <v>3.3613445378151288</v>
      </c>
      <c r="H11" s="16">
        <f>(100+F11)/100</f>
        <v>1.0336134453781514</v>
      </c>
      <c r="I11" s="10">
        <f>1+($D$3-$D$2)/$D$2</f>
        <v>1.0609243697478992</v>
      </c>
      <c r="J11" s="10"/>
      <c r="K11" s="10"/>
    </row>
    <row r="12" spans="1:11" x14ac:dyDescent="0.25">
      <c r="A12" s="17"/>
      <c r="B12" s="17"/>
      <c r="C12" s="41">
        <v>295</v>
      </c>
      <c r="D12" s="14">
        <v>22.9</v>
      </c>
      <c r="E12" s="40">
        <v>-0.56999999999999995</v>
      </c>
      <c r="F12" s="15">
        <f t="shared" ref="F12:F22" si="0">((D12-$D$2)/$D$2)*100</f>
        <v>-3.7815126050420256</v>
      </c>
      <c r="H12" s="16">
        <f t="shared" ref="H12:H22" si="1">(100+F12)/100</f>
        <v>0.96218487394957974</v>
      </c>
      <c r="I12" s="10">
        <f t="shared" ref="I12:I22" si="2">1+($D$3-$D$2)/$D$2</f>
        <v>1.0609243697478992</v>
      </c>
      <c r="J12" s="10"/>
      <c r="K12" s="10"/>
    </row>
    <row r="13" spans="1:11" x14ac:dyDescent="0.25">
      <c r="C13" s="41">
        <v>339</v>
      </c>
      <c r="D13" s="14">
        <v>24.7</v>
      </c>
      <c r="E13" s="40">
        <v>-0.13</v>
      </c>
      <c r="F13" s="15">
        <f t="shared" si="0"/>
        <v>3.7815126050420109</v>
      </c>
      <c r="H13" s="16">
        <f t="shared" si="1"/>
        <v>1.03781512605042</v>
      </c>
      <c r="I13" s="10">
        <f t="shared" si="2"/>
        <v>1.0609243697478992</v>
      </c>
      <c r="J13" s="10"/>
      <c r="K13" s="10"/>
    </row>
    <row r="14" spans="1:11" x14ac:dyDescent="0.25">
      <c r="C14" s="41">
        <v>509</v>
      </c>
      <c r="D14" s="14">
        <v>19.399999999999999</v>
      </c>
      <c r="E14" s="40">
        <v>-1.41</v>
      </c>
      <c r="F14" s="15">
        <f t="shared" si="0"/>
        <v>-18.487394957983202</v>
      </c>
      <c r="H14" s="16">
        <f t="shared" si="1"/>
        <v>0.81512605042016806</v>
      </c>
      <c r="I14" s="10">
        <f t="shared" si="2"/>
        <v>1.0609243697478992</v>
      </c>
      <c r="J14" s="10"/>
      <c r="K14" s="10"/>
    </row>
    <row r="15" spans="1:11" x14ac:dyDescent="0.25">
      <c r="C15" s="41">
        <v>512</v>
      </c>
      <c r="D15" s="14"/>
      <c r="E15" s="44"/>
      <c r="F15" s="15" t="s">
        <v>14</v>
      </c>
      <c r="H15" s="16" t="e">
        <f t="shared" si="1"/>
        <v>#VALUE!</v>
      </c>
      <c r="I15" s="10">
        <f t="shared" si="2"/>
        <v>1.0609243697478992</v>
      </c>
      <c r="J15" s="10"/>
      <c r="K15" s="10"/>
    </row>
    <row r="16" spans="1:11" x14ac:dyDescent="0.25">
      <c r="C16" s="41">
        <v>551</v>
      </c>
      <c r="D16" s="14">
        <v>27.1</v>
      </c>
      <c r="E16" s="40">
        <v>0.45</v>
      </c>
      <c r="F16" s="15">
        <f t="shared" si="0"/>
        <v>13.865546218487399</v>
      </c>
      <c r="H16" s="16">
        <f t="shared" si="1"/>
        <v>1.1386554621848739</v>
      </c>
      <c r="I16" s="10">
        <f t="shared" si="2"/>
        <v>1.0609243697478992</v>
      </c>
      <c r="J16" s="10"/>
      <c r="K16" s="10"/>
    </row>
    <row r="17" spans="1:11" x14ac:dyDescent="0.25">
      <c r="C17" s="41">
        <v>579</v>
      </c>
      <c r="D17" s="14">
        <v>21.4</v>
      </c>
      <c r="E17" s="40">
        <v>-0.93</v>
      </c>
      <c r="F17" s="15">
        <f t="shared" si="0"/>
        <v>-10.084033613445387</v>
      </c>
      <c r="H17" s="16">
        <f t="shared" si="1"/>
        <v>0.89915966386554613</v>
      </c>
      <c r="I17" s="10">
        <f t="shared" si="2"/>
        <v>1.0609243697478992</v>
      </c>
      <c r="J17" s="10"/>
      <c r="K17" s="10"/>
    </row>
    <row r="18" spans="1:11" x14ac:dyDescent="0.25">
      <c r="C18" s="41">
        <v>591</v>
      </c>
      <c r="D18" s="14">
        <v>25.1</v>
      </c>
      <c r="E18" s="40">
        <v>-0.04</v>
      </c>
      <c r="F18" s="15">
        <f t="shared" si="0"/>
        <v>5.4621848739495826</v>
      </c>
      <c r="H18" s="16">
        <f t="shared" si="1"/>
        <v>1.0546218487394958</v>
      </c>
      <c r="I18" s="10">
        <f t="shared" si="2"/>
        <v>1.0609243697478992</v>
      </c>
      <c r="J18" s="10"/>
      <c r="K18" s="10"/>
    </row>
    <row r="19" spans="1:11" x14ac:dyDescent="0.25">
      <c r="C19" s="41">
        <v>644</v>
      </c>
      <c r="D19" s="14">
        <v>87.3</v>
      </c>
      <c r="E19" s="47">
        <v>14.97</v>
      </c>
      <c r="F19" s="15">
        <f t="shared" si="0"/>
        <v>266.80672268907563</v>
      </c>
      <c r="H19" s="16">
        <f t="shared" si="1"/>
        <v>3.6680672268907561</v>
      </c>
      <c r="I19" s="10">
        <f t="shared" si="2"/>
        <v>1.0609243697478992</v>
      </c>
      <c r="J19" s="10"/>
      <c r="K19" s="10"/>
    </row>
    <row r="20" spans="1:11" x14ac:dyDescent="0.25">
      <c r="C20" s="42">
        <v>689</v>
      </c>
      <c r="D20" s="14">
        <v>30</v>
      </c>
      <c r="E20" s="40">
        <v>1.1499999999999999</v>
      </c>
      <c r="F20" s="15">
        <f t="shared" si="0"/>
        <v>26.050420168067223</v>
      </c>
      <c r="H20" s="16">
        <f t="shared" si="1"/>
        <v>1.2605042016806722</v>
      </c>
      <c r="I20" s="10">
        <f t="shared" si="2"/>
        <v>1.0609243697478992</v>
      </c>
      <c r="J20" s="10"/>
      <c r="K20" s="10"/>
    </row>
    <row r="21" spans="1:11" x14ac:dyDescent="0.25">
      <c r="A21" s="17"/>
      <c r="C21" s="41">
        <v>700</v>
      </c>
      <c r="D21" s="14"/>
      <c r="E21" s="44"/>
      <c r="F21" s="15" t="s">
        <v>14</v>
      </c>
      <c r="H21" s="16" t="e">
        <f t="shared" si="1"/>
        <v>#VALUE!</v>
      </c>
      <c r="I21" s="10">
        <f t="shared" si="2"/>
        <v>1.0609243697478992</v>
      </c>
      <c r="J21" s="10"/>
      <c r="K21" s="10"/>
    </row>
    <row r="22" spans="1:11" x14ac:dyDescent="0.25">
      <c r="A22" s="17"/>
      <c r="C22" s="41">
        <v>744</v>
      </c>
      <c r="D22" s="14">
        <v>25.8</v>
      </c>
      <c r="E22" s="40">
        <v>0.13</v>
      </c>
      <c r="F22" s="15">
        <f t="shared" si="0"/>
        <v>8.4033613445378137</v>
      </c>
      <c r="H22" s="16">
        <f t="shared" si="1"/>
        <v>1.0840336134453781</v>
      </c>
      <c r="I22" s="10">
        <f t="shared" si="2"/>
        <v>1.0609243697478992</v>
      </c>
      <c r="J22" s="10"/>
      <c r="K22" s="10"/>
    </row>
    <row r="23" spans="1:11" x14ac:dyDescent="0.25">
      <c r="C23" s="17"/>
      <c r="D23" s="17"/>
      <c r="E23" s="17"/>
      <c r="F23" s="19"/>
      <c r="H23" s="16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E29" s="17"/>
      <c r="F29" s="17"/>
      <c r="H29" s="10"/>
      <c r="I29" s="10"/>
      <c r="J29" s="10"/>
      <c r="K29" s="10"/>
    </row>
    <row r="30" spans="1:11" x14ac:dyDescent="0.25">
      <c r="C30" s="17"/>
      <c r="F30" s="17"/>
      <c r="G30" s="17"/>
      <c r="H30" s="10" t="s">
        <v>1</v>
      </c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mzsD0umr6rhKGHa04pC6meid4xggmQqDD7lPdGdCnm60dvtOAEAv9cwnWLCy6k/gPdWZPpS5+tLfsavin2UIdA==" saltValue="CmISle+Z/+S8XUkcvFQU9w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zoomScale="80" zoomScaleNormal="80" workbookViewId="0">
      <selection activeCell="D22" activeCellId="4" sqref="D11:D13 D16 D18 D20 D2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9" t="s">
        <v>22</v>
      </c>
      <c r="E1" s="49"/>
      <c r="F1" s="3"/>
    </row>
    <row r="2" spans="1:11" ht="18" x14ac:dyDescent="0.25">
      <c r="C2" s="4" t="s">
        <v>3</v>
      </c>
      <c r="D2" s="9">
        <v>151</v>
      </c>
      <c r="E2" s="1" t="s">
        <v>4</v>
      </c>
    </row>
    <row r="3" spans="1:11" ht="18" x14ac:dyDescent="0.25">
      <c r="C3" s="4" t="s">
        <v>10</v>
      </c>
      <c r="D3" s="21">
        <v>157.5</v>
      </c>
      <c r="E3" s="1" t="s">
        <v>4</v>
      </c>
      <c r="F3" s="6"/>
    </row>
    <row r="4" spans="1:11" ht="18" x14ac:dyDescent="0.25">
      <c r="C4" s="4" t="s">
        <v>11</v>
      </c>
      <c r="D4" s="24">
        <v>16</v>
      </c>
      <c r="E4" s="1" t="s">
        <v>4</v>
      </c>
      <c r="F4" s="6"/>
    </row>
    <row r="5" spans="1:11" x14ac:dyDescent="0.25">
      <c r="C5" s="4" t="s">
        <v>12</v>
      </c>
      <c r="D5" s="39">
        <f>D4/D3</f>
        <v>0.10158730158730159</v>
      </c>
      <c r="E5" s="1" t="s">
        <v>2</v>
      </c>
      <c r="F5" s="6"/>
    </row>
    <row r="6" spans="1:11" x14ac:dyDescent="0.25">
      <c r="C6" s="4" t="s">
        <v>6</v>
      </c>
      <c r="D6" s="9">
        <f>COUNTA(E11:E22)</f>
        <v>10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23"/>
      <c r="F10" s="6"/>
      <c r="H10" s="10"/>
      <c r="I10" s="10"/>
      <c r="J10" s="10"/>
      <c r="K10" s="10"/>
    </row>
    <row r="11" spans="1:11" x14ac:dyDescent="0.25">
      <c r="B11" s="17"/>
      <c r="C11" s="41">
        <v>223</v>
      </c>
      <c r="D11" s="36">
        <v>175</v>
      </c>
      <c r="E11" s="40">
        <v>1.0900000000000001</v>
      </c>
      <c r="F11" s="15">
        <f>((D11-$D$2)/$D$2)*100</f>
        <v>15.894039735099339</v>
      </c>
      <c r="H11" s="16">
        <f t="shared" ref="H11:H22" si="0">(100+F11)/100</f>
        <v>1.1589403973509933</v>
      </c>
      <c r="I11" s="10">
        <f>1+($D$3-$D$2)/$D$2</f>
        <v>1.0430463576158941</v>
      </c>
      <c r="J11" s="10"/>
      <c r="K11" s="10"/>
    </row>
    <row r="12" spans="1:11" x14ac:dyDescent="0.25">
      <c r="B12" s="17"/>
      <c r="C12" s="41">
        <v>295</v>
      </c>
      <c r="D12" s="36">
        <v>148</v>
      </c>
      <c r="E12" s="40">
        <v>-0.59</v>
      </c>
      <c r="F12" s="15">
        <f t="shared" ref="F12:F22" si="1">((D12-$D$2)/$D$2)*100</f>
        <v>-1.9867549668874174</v>
      </c>
      <c r="H12" s="16">
        <f t="shared" si="0"/>
        <v>0.98013245033112584</v>
      </c>
      <c r="I12" s="10">
        <f t="shared" ref="I12:I22" si="2">1+($D$3-$D$2)/$D$2</f>
        <v>1.0430463576158941</v>
      </c>
      <c r="J12" s="10"/>
      <c r="K12" s="10"/>
    </row>
    <row r="13" spans="1:11" x14ac:dyDescent="0.25">
      <c r="C13" s="41">
        <v>339</v>
      </c>
      <c r="D13" s="36">
        <v>143</v>
      </c>
      <c r="E13" s="40">
        <v>-0.91</v>
      </c>
      <c r="F13" s="15">
        <f t="shared" si="1"/>
        <v>-5.298013245033113</v>
      </c>
      <c r="H13" s="16">
        <f t="shared" si="0"/>
        <v>0.94701986754966883</v>
      </c>
      <c r="I13" s="10">
        <f t="shared" si="2"/>
        <v>1.0430463576158941</v>
      </c>
      <c r="J13" s="10"/>
      <c r="K13" s="10"/>
    </row>
    <row r="14" spans="1:11" x14ac:dyDescent="0.25">
      <c r="C14" s="41">
        <v>509</v>
      </c>
      <c r="D14" s="14">
        <v>158.9</v>
      </c>
      <c r="E14" s="40">
        <v>0.09</v>
      </c>
      <c r="F14" s="15">
        <f t="shared" si="1"/>
        <v>5.2317880794702027</v>
      </c>
      <c r="H14" s="16">
        <f t="shared" si="0"/>
        <v>1.052317880794702</v>
      </c>
      <c r="I14" s="10">
        <f t="shared" si="2"/>
        <v>1.0430463576158941</v>
      </c>
      <c r="J14" s="10"/>
      <c r="K14" s="10"/>
    </row>
    <row r="15" spans="1:11" x14ac:dyDescent="0.25">
      <c r="C15" s="41">
        <v>512</v>
      </c>
      <c r="D15" s="14"/>
      <c r="E15" s="44"/>
      <c r="F15" s="15" t="s">
        <v>14</v>
      </c>
      <c r="H15" s="16" t="e">
        <f t="shared" si="0"/>
        <v>#VALUE!</v>
      </c>
      <c r="I15" s="10">
        <f t="shared" si="2"/>
        <v>1.0430463576158941</v>
      </c>
      <c r="J15" s="10"/>
      <c r="K15" s="10"/>
    </row>
    <row r="16" spans="1:11" x14ac:dyDescent="0.25">
      <c r="C16" s="41">
        <v>551</v>
      </c>
      <c r="D16" s="36">
        <v>173</v>
      </c>
      <c r="E16" s="40">
        <v>0.97</v>
      </c>
      <c r="F16" s="15">
        <f t="shared" si="1"/>
        <v>14.569536423841059</v>
      </c>
      <c r="H16" s="16">
        <f t="shared" si="0"/>
        <v>1.1456953642384107</v>
      </c>
      <c r="I16" s="10">
        <f t="shared" si="2"/>
        <v>1.0430463576158941</v>
      </c>
      <c r="J16" s="10"/>
      <c r="K16" s="10"/>
    </row>
    <row r="17" spans="1:11" x14ac:dyDescent="0.25">
      <c r="C17" s="41">
        <v>579</v>
      </c>
      <c r="D17" s="14">
        <v>148.19999999999999</v>
      </c>
      <c r="E17" s="40">
        <v>-0.57999999999999996</v>
      </c>
      <c r="F17" s="15">
        <f t="shared" si="1"/>
        <v>-1.8543046357615969</v>
      </c>
      <c r="H17" s="16">
        <f t="shared" si="0"/>
        <v>0.98145695364238406</v>
      </c>
      <c r="I17" s="10">
        <f t="shared" si="2"/>
        <v>1.0430463576158941</v>
      </c>
      <c r="J17" s="10"/>
      <c r="K17" s="10"/>
    </row>
    <row r="18" spans="1:11" x14ac:dyDescent="0.25">
      <c r="C18" s="41">
        <v>591</v>
      </c>
      <c r="D18" s="36">
        <v>154</v>
      </c>
      <c r="E18" s="40">
        <v>-0.22</v>
      </c>
      <c r="F18" s="15">
        <f t="shared" si="1"/>
        <v>1.9867549668874174</v>
      </c>
      <c r="H18" s="16">
        <f t="shared" si="0"/>
        <v>1.0198675496688743</v>
      </c>
      <c r="I18" s="10">
        <f t="shared" si="2"/>
        <v>1.0430463576158941</v>
      </c>
      <c r="J18" s="10"/>
      <c r="K18" s="10"/>
    </row>
    <row r="19" spans="1:11" x14ac:dyDescent="0.25">
      <c r="C19" s="41">
        <v>644</v>
      </c>
      <c r="D19" s="14"/>
      <c r="E19" s="44"/>
      <c r="F19" s="15" t="s">
        <v>14</v>
      </c>
      <c r="H19" s="16" t="e">
        <f t="shared" si="0"/>
        <v>#VALUE!</v>
      </c>
      <c r="I19" s="10">
        <f t="shared" si="2"/>
        <v>1.0430463576158941</v>
      </c>
      <c r="J19" s="10"/>
      <c r="K19" s="10"/>
    </row>
    <row r="20" spans="1:11" x14ac:dyDescent="0.25">
      <c r="C20" s="42">
        <v>689</v>
      </c>
      <c r="D20" s="36">
        <v>151</v>
      </c>
      <c r="E20" s="40">
        <v>-0.41</v>
      </c>
      <c r="F20" s="15">
        <f t="shared" si="1"/>
        <v>0</v>
      </c>
      <c r="H20" s="16">
        <f t="shared" si="0"/>
        <v>1</v>
      </c>
      <c r="I20" s="10">
        <f t="shared" si="2"/>
        <v>1.0430463576158941</v>
      </c>
      <c r="J20" s="10"/>
      <c r="K20" s="10"/>
    </row>
    <row r="21" spans="1:11" x14ac:dyDescent="0.25">
      <c r="A21" s="17"/>
      <c r="C21" s="41">
        <v>700</v>
      </c>
      <c r="D21" s="14">
        <v>142.4</v>
      </c>
      <c r="E21" s="40">
        <v>-0.94</v>
      </c>
      <c r="F21" s="15">
        <f t="shared" si="1"/>
        <v>-5.6953642384105923</v>
      </c>
      <c r="H21" s="16">
        <f t="shared" si="0"/>
        <v>0.94304635761589406</v>
      </c>
      <c r="I21" s="10">
        <f t="shared" si="2"/>
        <v>1.0430463576158941</v>
      </c>
      <c r="J21" s="10"/>
      <c r="K21" s="10"/>
    </row>
    <row r="22" spans="1:11" x14ac:dyDescent="0.25">
      <c r="A22" s="17"/>
      <c r="C22" s="41">
        <v>744</v>
      </c>
      <c r="D22" s="36">
        <v>263</v>
      </c>
      <c r="E22" s="47">
        <v>6.59</v>
      </c>
      <c r="F22" s="15">
        <f t="shared" si="1"/>
        <v>74.172185430463571</v>
      </c>
      <c r="H22" s="16">
        <f t="shared" si="0"/>
        <v>1.7417218543046358</v>
      </c>
      <c r="I22" s="10">
        <f t="shared" si="2"/>
        <v>1.0430463576158941</v>
      </c>
      <c r="J22" s="10"/>
      <c r="K22" s="10"/>
    </row>
    <row r="23" spans="1:11" x14ac:dyDescent="0.25">
      <c r="C23" s="17"/>
      <c r="D23" s="17"/>
      <c r="E23" s="17"/>
      <c r="F23" s="19"/>
      <c r="H23" s="10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E29" s="17"/>
      <c r="F29" s="17"/>
      <c r="H29" s="10"/>
      <c r="I29" s="10"/>
      <c r="J29" s="10"/>
      <c r="K29" s="10"/>
    </row>
    <row r="30" spans="1:11" x14ac:dyDescent="0.25">
      <c r="C30" s="17"/>
      <c r="F30" s="17"/>
      <c r="G30" s="17"/>
      <c r="H30" s="10" t="s">
        <v>1</v>
      </c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XR5dTSWnEM4Zgu2EBj+Io/DYm06wEcMFV6lesTjkbojiZOoXulfqTXs4P82Jj/tIDoICoz/e1pTOXDUwjTY9sA==" saltValue="JUSGIeSoFDfj3feTOyQrqw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DE5A-D793-4956-BEC2-5CBC2028D008}">
  <dimension ref="A1:K34"/>
  <sheetViews>
    <sheetView zoomScale="80" zoomScaleNormal="80" workbookViewId="0">
      <selection activeCell="D18" activeCellId="1" sqref="D11:D12 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23</v>
      </c>
      <c r="E1" s="45"/>
      <c r="F1" s="3"/>
    </row>
    <row r="2" spans="1:11" ht="18" x14ac:dyDescent="0.25">
      <c r="C2" s="4" t="s">
        <v>3</v>
      </c>
      <c r="D2" s="29">
        <v>110</v>
      </c>
      <c r="E2" s="1" t="s">
        <v>4</v>
      </c>
    </row>
    <row r="3" spans="1:11" ht="18" x14ac:dyDescent="0.25">
      <c r="C3" s="4" t="s">
        <v>10</v>
      </c>
      <c r="D3" s="7">
        <v>102.2</v>
      </c>
      <c r="E3" s="1" t="s">
        <v>4</v>
      </c>
      <c r="F3" s="6"/>
    </row>
    <row r="4" spans="1:11" ht="18" x14ac:dyDescent="0.25">
      <c r="C4" s="4" t="s">
        <v>11</v>
      </c>
      <c r="D4" s="22">
        <v>16.399999999999999</v>
      </c>
      <c r="E4" s="1" t="s">
        <v>4</v>
      </c>
      <c r="F4" s="6"/>
    </row>
    <row r="5" spans="1:11" x14ac:dyDescent="0.25">
      <c r="C5" s="4" t="s">
        <v>12</v>
      </c>
      <c r="D5" s="39">
        <f>D4/D3</f>
        <v>0.16046966731898238</v>
      </c>
      <c r="E5" s="1" t="s">
        <v>2</v>
      </c>
      <c r="F5" s="6"/>
    </row>
    <row r="6" spans="1:11" x14ac:dyDescent="0.25">
      <c r="C6" s="4" t="s">
        <v>6</v>
      </c>
      <c r="D6" s="9">
        <f>COUNTA(E11:E22)</f>
        <v>10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B11" s="17"/>
      <c r="C11" s="41">
        <v>223</v>
      </c>
      <c r="D11" s="12">
        <v>118</v>
      </c>
      <c r="E11" s="40">
        <v>0.96</v>
      </c>
      <c r="F11" s="15">
        <f>((D11-$D$2)/$D$2)*100</f>
        <v>7.2727272727272725</v>
      </c>
      <c r="H11" s="16">
        <f>(100+F11)/100</f>
        <v>1.0727272727272728</v>
      </c>
      <c r="I11" s="10">
        <f>1+($D$3-$D$2)/$D$2</f>
        <v>0.92909090909090908</v>
      </c>
      <c r="J11" s="10"/>
      <c r="K11" s="10"/>
    </row>
    <row r="12" spans="1:11" x14ac:dyDescent="0.25">
      <c r="B12" s="17"/>
      <c r="C12" s="41">
        <v>295</v>
      </c>
      <c r="D12" s="12">
        <v>114</v>
      </c>
      <c r="E12" s="40">
        <v>0.71</v>
      </c>
      <c r="F12" s="15">
        <f t="shared" ref="F12:F22" si="0">((D12-$D$2)/$D$2)*100</f>
        <v>3.6363636363636362</v>
      </c>
      <c r="H12" s="16">
        <f t="shared" ref="H12:H22" si="1">(100+F12)/100</f>
        <v>1.0363636363636364</v>
      </c>
      <c r="I12" s="10">
        <f t="shared" ref="I12:I22" si="2">1+($D$3-$D$2)/$D$2</f>
        <v>0.92909090909090908</v>
      </c>
      <c r="J12" s="10"/>
      <c r="K12" s="10"/>
    </row>
    <row r="13" spans="1:11" x14ac:dyDescent="0.25">
      <c r="B13" s="17"/>
      <c r="C13" s="41">
        <v>339</v>
      </c>
      <c r="D13" s="46">
        <v>80.599999999999994</v>
      </c>
      <c r="E13" s="40">
        <v>-1.32</v>
      </c>
      <c r="F13" s="15">
        <f t="shared" si="0"/>
        <v>-26.727272727272734</v>
      </c>
      <c r="H13" s="16">
        <f t="shared" si="1"/>
        <v>0.73272727272727267</v>
      </c>
      <c r="I13" s="10">
        <f t="shared" si="2"/>
        <v>0.92909090909090908</v>
      </c>
      <c r="J13" s="10"/>
      <c r="K13" s="10"/>
    </row>
    <row r="14" spans="1:11" x14ac:dyDescent="0.25">
      <c r="C14" s="41">
        <v>509</v>
      </c>
      <c r="D14" s="46">
        <v>106.2</v>
      </c>
      <c r="E14" s="40">
        <v>0.24</v>
      </c>
      <c r="F14" s="15">
        <f t="shared" si="0"/>
        <v>-3.4545454545454519</v>
      </c>
      <c r="H14" s="16">
        <f t="shared" si="1"/>
        <v>0.96545454545454545</v>
      </c>
      <c r="I14" s="10">
        <f t="shared" si="2"/>
        <v>0.92909090909090908</v>
      </c>
      <c r="J14" s="10"/>
      <c r="K14" s="10"/>
    </row>
    <row r="15" spans="1:11" x14ac:dyDescent="0.25">
      <c r="C15" s="41">
        <v>512</v>
      </c>
      <c r="D15" s="46"/>
      <c r="E15" s="44"/>
      <c r="F15" s="15" t="s">
        <v>14</v>
      </c>
      <c r="H15" s="16" t="e">
        <f t="shared" si="1"/>
        <v>#VALUE!</v>
      </c>
      <c r="I15" s="10">
        <f t="shared" si="2"/>
        <v>0.92909090909090908</v>
      </c>
      <c r="J15" s="10"/>
      <c r="K15" s="10"/>
    </row>
    <row r="16" spans="1:11" x14ac:dyDescent="0.25">
      <c r="C16" s="41">
        <v>551</v>
      </c>
      <c r="D16" s="46">
        <v>78.5</v>
      </c>
      <c r="E16" s="40">
        <v>-1.44</v>
      </c>
      <c r="F16" s="15">
        <f t="shared" si="0"/>
        <v>-28.636363636363637</v>
      </c>
      <c r="H16" s="16">
        <f t="shared" si="1"/>
        <v>0.71363636363636362</v>
      </c>
      <c r="I16" s="10">
        <f t="shared" si="2"/>
        <v>0.92909090909090908</v>
      </c>
      <c r="J16" s="10"/>
      <c r="K16" s="10"/>
    </row>
    <row r="17" spans="1:11" x14ac:dyDescent="0.25">
      <c r="C17" s="41">
        <v>579</v>
      </c>
      <c r="D17" s="46">
        <v>108.4</v>
      </c>
      <c r="E17" s="40">
        <v>0.37</v>
      </c>
      <c r="F17" s="15">
        <f t="shared" si="0"/>
        <v>-1.4545454545454493</v>
      </c>
      <c r="H17" s="16">
        <f t="shared" si="1"/>
        <v>0.98545454545454547</v>
      </c>
      <c r="I17" s="10">
        <f t="shared" si="2"/>
        <v>0.92909090909090908</v>
      </c>
      <c r="J17" s="10"/>
      <c r="K17" s="10"/>
    </row>
    <row r="18" spans="1:11" x14ac:dyDescent="0.25">
      <c r="C18" s="41">
        <v>591</v>
      </c>
      <c r="D18" s="12">
        <v>106</v>
      </c>
      <c r="E18" s="40">
        <v>0.23</v>
      </c>
      <c r="F18" s="15">
        <f t="shared" si="0"/>
        <v>-3.6363636363636362</v>
      </c>
      <c r="H18" s="16">
        <f t="shared" si="1"/>
        <v>0.96363636363636362</v>
      </c>
      <c r="I18" s="10">
        <f t="shared" si="2"/>
        <v>0.92909090909090908</v>
      </c>
      <c r="J18" s="10"/>
      <c r="K18" s="10"/>
    </row>
    <row r="19" spans="1:11" x14ac:dyDescent="0.25">
      <c r="C19" s="41">
        <v>644</v>
      </c>
      <c r="D19" s="46"/>
      <c r="E19" s="44"/>
      <c r="F19" s="15" t="s">
        <v>14</v>
      </c>
      <c r="H19" s="16" t="e">
        <f t="shared" si="1"/>
        <v>#VALUE!</v>
      </c>
      <c r="I19" s="10">
        <f t="shared" si="2"/>
        <v>0.92909090909090908</v>
      </c>
      <c r="J19" s="10"/>
      <c r="K19" s="10"/>
    </row>
    <row r="20" spans="1:11" x14ac:dyDescent="0.25">
      <c r="B20" s="27"/>
      <c r="C20" s="42">
        <v>689</v>
      </c>
      <c r="D20" s="46">
        <v>99.6</v>
      </c>
      <c r="E20" s="40">
        <v>-0.16</v>
      </c>
      <c r="F20" s="15">
        <f t="shared" si="0"/>
        <v>-9.4545454545454604</v>
      </c>
      <c r="H20" s="16">
        <f t="shared" si="1"/>
        <v>0.90545454545454529</v>
      </c>
      <c r="I20" s="10">
        <f t="shared" si="2"/>
        <v>0.92909090909090908</v>
      </c>
      <c r="J20" s="10"/>
      <c r="K20" s="10"/>
    </row>
    <row r="21" spans="1:11" x14ac:dyDescent="0.25">
      <c r="A21" s="18"/>
      <c r="C21" s="41">
        <v>700</v>
      </c>
      <c r="D21" s="46">
        <v>119.3</v>
      </c>
      <c r="E21" s="40">
        <v>1.04</v>
      </c>
      <c r="F21" s="15">
        <f t="shared" si="0"/>
        <v>8.4545454545454515</v>
      </c>
      <c r="H21" s="16">
        <f t="shared" si="1"/>
        <v>1.0845454545454545</v>
      </c>
      <c r="I21" s="10">
        <f t="shared" si="2"/>
        <v>0.92909090909090908</v>
      </c>
      <c r="J21" s="10"/>
      <c r="K21" s="10"/>
    </row>
    <row r="22" spans="1:11" x14ac:dyDescent="0.25">
      <c r="A22" s="17"/>
      <c r="C22" s="41">
        <v>744</v>
      </c>
      <c r="D22" s="46">
        <v>91.8</v>
      </c>
      <c r="E22" s="40">
        <v>-0.63</v>
      </c>
      <c r="F22" s="15">
        <f t="shared" si="0"/>
        <v>-16.54545454545455</v>
      </c>
      <c r="H22" s="16">
        <f t="shared" si="1"/>
        <v>0.83454545454545448</v>
      </c>
      <c r="I22" s="10">
        <f t="shared" si="2"/>
        <v>0.92909090909090908</v>
      </c>
      <c r="J22" s="10"/>
      <c r="K22" s="10"/>
    </row>
    <row r="23" spans="1:11" x14ac:dyDescent="0.25">
      <c r="C23" s="17"/>
      <c r="D23" s="23"/>
      <c r="E23" s="17"/>
      <c r="F23" s="19"/>
      <c r="H23" s="10"/>
      <c r="I23" s="10"/>
      <c r="J23" s="10"/>
      <c r="K23" s="10"/>
    </row>
    <row r="24" spans="1:11" x14ac:dyDescent="0.25">
      <c r="C24" s="17"/>
      <c r="D24" s="23"/>
      <c r="E24" s="17"/>
      <c r="F24" s="19"/>
      <c r="H24" s="10"/>
      <c r="I24" s="10"/>
      <c r="J24" s="10"/>
      <c r="K24" s="10"/>
    </row>
    <row r="25" spans="1:11" x14ac:dyDescent="0.25">
      <c r="C25" s="17"/>
      <c r="D25" s="6"/>
      <c r="E25" s="17"/>
      <c r="F25" s="17"/>
      <c r="H25" s="10"/>
      <c r="I25" s="10"/>
      <c r="J25" s="10"/>
      <c r="K25" s="10"/>
    </row>
    <row r="26" spans="1:11" x14ac:dyDescent="0.25">
      <c r="C26" s="17"/>
      <c r="D26" s="6"/>
      <c r="E26" s="17"/>
      <c r="F26" s="17"/>
      <c r="H26" s="10"/>
      <c r="I26" s="10"/>
      <c r="J26" s="10"/>
      <c r="K26" s="10"/>
    </row>
    <row r="27" spans="1:11" x14ac:dyDescent="0.25">
      <c r="C27" s="17"/>
      <c r="D27" s="6"/>
      <c r="E27" s="17"/>
      <c r="F27" s="17"/>
      <c r="H27" s="10"/>
      <c r="I27" s="10"/>
      <c r="J27" s="10"/>
      <c r="K27" s="10"/>
    </row>
    <row r="28" spans="1:11" x14ac:dyDescent="0.25">
      <c r="D28" s="6"/>
      <c r="E28" s="17"/>
      <c r="F28" s="17"/>
      <c r="H28" s="10"/>
      <c r="I28" s="10"/>
      <c r="J28" s="10"/>
      <c r="K28" s="10"/>
    </row>
    <row r="29" spans="1:11" x14ac:dyDescent="0.25">
      <c r="D29" s="6"/>
      <c r="E29" s="17"/>
      <c r="F29" s="17"/>
      <c r="H29" s="10"/>
      <c r="I29" s="10"/>
      <c r="J29" s="10"/>
      <c r="K29" s="10"/>
    </row>
    <row r="30" spans="1:11" x14ac:dyDescent="0.25">
      <c r="D30" s="6"/>
      <c r="E30" s="17"/>
      <c r="F30" s="17"/>
      <c r="H30" s="10"/>
      <c r="I30" s="10"/>
      <c r="J30" s="10"/>
      <c r="K30" s="10"/>
    </row>
    <row r="31" spans="1:11" x14ac:dyDescent="0.25">
      <c r="C31" s="17"/>
      <c r="D31" s="6"/>
      <c r="F31" s="17"/>
      <c r="G31" s="17"/>
      <c r="H31" s="10" t="s">
        <v>1</v>
      </c>
      <c r="I31" s="10"/>
      <c r="J31" s="10"/>
      <c r="K31" s="10"/>
    </row>
    <row r="33" spans="4:4" x14ac:dyDescent="0.25">
      <c r="D33" s="6"/>
    </row>
    <row r="34" spans="4:4" x14ac:dyDescent="0.25">
      <c r="D34" s="6"/>
    </row>
  </sheetData>
  <sheetProtection algorithmName="SHA-512" hashValue="7NbxhV1ybtu/totMA+f6ebpOfdmoCwquKYeNRlNDIveHeZubCpnYyZBUJM/Gw2vSEGmIc767faERIEIjl3ylBw==" saltValue="kJ3kUoS6FfsqCxxWOSWwA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https://reflabos.vito.be/ree/LABS_2022-1_Deel3.xlsx</PublicURL>
    <DEEL xmlns="08cda046-0f15-45eb-a9d5-77306d3264cd">Deel 3</DEEL>
    <Ringtest xmlns="eba2475f-4c5c-418a-90c2-2b36802fc485">LABS</Ringtest>
    <Jaar xmlns="08cda046-0f15-45eb-a9d5-77306d3264cd">2022</Jaar>
    <Publicatiedatum xmlns="dda9e79c-c62e-445e-b991-197574827cb3">2023-03-02T10:12:12+00:00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3A5FCFCD-2A85-4E2C-975B-A2B7CB30B11C}"/>
</file>

<file path=customXml/itemProps2.xml><?xml version="1.0" encoding="utf-8"?>
<ds:datastoreItem xmlns:ds="http://schemas.openxmlformats.org/officeDocument/2006/customXml" ds:itemID="{DF5AB3E4-C121-4781-B5F9-FAE17C0D3F24}"/>
</file>

<file path=customXml/itemProps3.xml><?xml version="1.0" encoding="utf-8"?>
<ds:datastoreItem xmlns:ds="http://schemas.openxmlformats.org/officeDocument/2006/customXml" ds:itemID="{6E2F05E4-82CB-482A-81F6-56633D3FF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Benzeen</vt:lpstr>
      <vt:lpstr>Tolueen</vt:lpstr>
      <vt:lpstr>Xyleen (som van o-xyleen, m-xyl</vt:lpstr>
      <vt:lpstr>Trichloorethyleen</vt:lpstr>
      <vt:lpstr>Trichloormethaan</vt:lpstr>
      <vt:lpstr>Ethylacetaat</vt:lpstr>
      <vt:lpstr>Methylacrylaat</vt:lpstr>
      <vt:lpstr>2-butanon</vt:lpstr>
      <vt:lpstr>Di-n-buthylether</vt:lpstr>
      <vt:lpstr>Ethanol</vt:lpstr>
      <vt:lpstr>'2-butanon'!Print_Area</vt:lpstr>
      <vt:lpstr>Benzeen!Print_Area</vt:lpstr>
      <vt:lpstr>'Di-n-buthylether'!Print_Area</vt:lpstr>
      <vt:lpstr>Ethanol!Print_Area</vt:lpstr>
      <vt:lpstr>Ethylacetaat!Print_Area</vt:lpstr>
      <vt:lpstr>Methylacrylaat!Print_Area</vt:lpstr>
      <vt:lpstr>Tolueen!Print_Area</vt:lpstr>
      <vt:lpstr>Trichloorethyleen!Print_Area</vt:lpstr>
      <vt:lpstr>Trichloormethaan!Print_Area</vt:lpstr>
      <vt:lpstr>'Xyleen (som van o-xyleen, m-xyl'!Print_Area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2022-1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2023-02-27T08:15:05Z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