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LABS2023\8. rapportering\Eindrapport\Bijlagen\Deel 3 per parameter\"/>
    </mc:Choice>
  </mc:AlternateContent>
  <xr:revisionPtr revIDLastSave="0" documentId="13_ncr:1_{286BBE9F-179D-49E7-8E59-E2B185CC4026}" xr6:coauthVersionLast="47" xr6:coauthVersionMax="47" xr10:uidLastSave="{00000000-0000-0000-0000-000000000000}"/>
  <bookViews>
    <workbookView xWindow="28680" yWindow="-1395" windowWidth="29040" windowHeight="15840" tabRatio="849" xr2:uid="{00000000-000D-0000-FFFF-FFFF00000000}"/>
  </bookViews>
  <sheets>
    <sheet name="Chloorbenzeen" sheetId="33" r:id="rId1"/>
    <sheet name="Trichloormethaan" sheetId="30" r:id="rId2"/>
    <sheet name="2-chloorpropaan" sheetId="35" r:id="rId3"/>
    <sheet name="Methylacetaat" sheetId="29" r:id="rId4"/>
    <sheet name="Ethylacetaat" sheetId="31" r:id="rId5"/>
    <sheet name="2,6-Dimethylheptaan-4-on" sheetId="32" r:id="rId6"/>
    <sheet name="Aceton" sheetId="26" r:id="rId7"/>
    <sheet name="Tetrahydrofuraan" sheetId="36" r:id="rId8"/>
    <sheet name="D-n-buthylether" sheetId="27" r:id="rId9"/>
    <sheet name="Ethanol" sheetId="37" r:id="rId10"/>
    <sheet name="Propanol" sheetId="38" r:id="rId11"/>
  </sheets>
  <definedNames>
    <definedName name="_xlnm.Print_Area" localSheetId="5">'2,6-Dimethylheptaan-4-on'!$A$1:$W$26</definedName>
    <definedName name="_xlnm.Print_Area" localSheetId="2">'2-chloorpropaan'!$A$1:$W$28</definedName>
    <definedName name="_xlnm.Print_Area" localSheetId="6">Aceton!$A$1:$W$26</definedName>
    <definedName name="_xlnm.Print_Area" localSheetId="0">Chloorbenzeen!$A$1:$W$28</definedName>
    <definedName name="_xlnm.Print_Area" localSheetId="8">'D-n-buthylether'!$A$1:$W$27</definedName>
    <definedName name="_xlnm.Print_Area" localSheetId="9">Ethanol!$A$1:$W$27</definedName>
    <definedName name="_xlnm.Print_Area" localSheetId="4">Ethylacetaat!$A$1:$W$25</definedName>
    <definedName name="_xlnm.Print_Area" localSheetId="3">Methylacetaat!$A$1:$W$29</definedName>
    <definedName name="_xlnm.Print_Area" localSheetId="10">Propanol!$A$1:$W$27</definedName>
    <definedName name="_xlnm.Print_Area" localSheetId="7">Tetrahydrofuraan!$A$1:$W$27</definedName>
    <definedName name="_xlnm.Print_Area" localSheetId="1">Trichloormethaan!$A$1:$W$27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9" l="1"/>
  <c r="D6" i="31"/>
  <c r="D6" i="32"/>
  <c r="D6" i="26"/>
  <c r="D6" i="36"/>
  <c r="D6" i="27"/>
  <c r="D6" i="37"/>
  <c r="D6" i="38"/>
  <c r="D6" i="35"/>
  <c r="D6" i="30"/>
  <c r="F17" i="30"/>
  <c r="F18" i="30"/>
  <c r="F19" i="30"/>
  <c r="F20" i="30"/>
  <c r="F21" i="30"/>
  <c r="F17" i="35"/>
  <c r="F18" i="35"/>
  <c r="F20" i="35"/>
  <c r="F21" i="35"/>
  <c r="F17" i="29"/>
  <c r="F18" i="29"/>
  <c r="F20" i="29"/>
  <c r="F21" i="29"/>
  <c r="F17" i="31"/>
  <c r="F18" i="31"/>
  <c r="F20" i="31"/>
  <c r="F21" i="31"/>
  <c r="F17" i="32"/>
  <c r="F18" i="32"/>
  <c r="F20" i="32"/>
  <c r="F21" i="32"/>
  <c r="F17" i="26"/>
  <c r="F18" i="26"/>
  <c r="F19" i="26"/>
  <c r="F20" i="26"/>
  <c r="F21" i="26"/>
  <c r="F17" i="36"/>
  <c r="F18" i="36"/>
  <c r="F20" i="36"/>
  <c r="F21" i="36"/>
  <c r="F17" i="27"/>
  <c r="F18" i="27"/>
  <c r="F20" i="27"/>
  <c r="F21" i="27"/>
  <c r="F17" i="37"/>
  <c r="F18" i="37"/>
  <c r="F19" i="37"/>
  <c r="F20" i="37"/>
  <c r="F21" i="37"/>
  <c r="F17" i="38"/>
  <c r="F18" i="38"/>
  <c r="F19" i="38"/>
  <c r="F20" i="38"/>
  <c r="F21" i="38"/>
  <c r="F17" i="33"/>
  <c r="F18" i="33"/>
  <c r="F19" i="33"/>
  <c r="F20" i="33"/>
  <c r="F21" i="33"/>
  <c r="H17" i="30" l="1"/>
  <c r="I17" i="30"/>
  <c r="H18" i="30"/>
  <c r="I18" i="30"/>
  <c r="H19" i="30"/>
  <c r="I19" i="30"/>
  <c r="H20" i="30"/>
  <c r="I20" i="30"/>
  <c r="H21" i="30"/>
  <c r="I21" i="30"/>
  <c r="H17" i="35"/>
  <c r="I17" i="35"/>
  <c r="H18" i="35"/>
  <c r="I18" i="35"/>
  <c r="I19" i="35"/>
  <c r="H20" i="35"/>
  <c r="I20" i="35"/>
  <c r="H21" i="35"/>
  <c r="I21" i="35"/>
  <c r="H17" i="29"/>
  <c r="I17" i="29"/>
  <c r="H18" i="29"/>
  <c r="I18" i="29"/>
  <c r="I19" i="29"/>
  <c r="H20" i="29"/>
  <c r="I20" i="29"/>
  <c r="H21" i="29"/>
  <c r="I21" i="29"/>
  <c r="H17" i="31"/>
  <c r="I17" i="31"/>
  <c r="H18" i="31"/>
  <c r="I18" i="31"/>
  <c r="I19" i="31"/>
  <c r="H20" i="31"/>
  <c r="I20" i="31"/>
  <c r="H21" i="31"/>
  <c r="I21" i="31"/>
  <c r="H17" i="32"/>
  <c r="I17" i="32"/>
  <c r="H18" i="32"/>
  <c r="I18" i="32"/>
  <c r="H19" i="32"/>
  <c r="I19" i="32"/>
  <c r="H20" i="32"/>
  <c r="I20" i="32"/>
  <c r="H21" i="32"/>
  <c r="I21" i="32"/>
  <c r="H17" i="26"/>
  <c r="I17" i="26"/>
  <c r="H18" i="26"/>
  <c r="I18" i="26"/>
  <c r="H19" i="26"/>
  <c r="I19" i="26"/>
  <c r="H20" i="26"/>
  <c r="I20" i="26"/>
  <c r="H21" i="26"/>
  <c r="I21" i="26"/>
  <c r="H17" i="36"/>
  <c r="I17" i="36"/>
  <c r="H18" i="36"/>
  <c r="I18" i="36"/>
  <c r="I19" i="36"/>
  <c r="H20" i="36"/>
  <c r="I20" i="36"/>
  <c r="H21" i="36"/>
  <c r="I21" i="36"/>
  <c r="H17" i="27"/>
  <c r="I17" i="27"/>
  <c r="H18" i="27"/>
  <c r="I18" i="27"/>
  <c r="I19" i="27"/>
  <c r="H20" i="27"/>
  <c r="I20" i="27"/>
  <c r="H21" i="27"/>
  <c r="I21" i="27"/>
  <c r="H17" i="37"/>
  <c r="I17" i="37"/>
  <c r="H18" i="37"/>
  <c r="I18" i="37"/>
  <c r="H19" i="37"/>
  <c r="I19" i="37"/>
  <c r="H20" i="37"/>
  <c r="I20" i="37"/>
  <c r="H21" i="37"/>
  <c r="I21" i="37"/>
  <c r="H17" i="38"/>
  <c r="I17" i="38"/>
  <c r="H18" i="38"/>
  <c r="I18" i="38"/>
  <c r="H19" i="38"/>
  <c r="I19" i="38"/>
  <c r="H20" i="38"/>
  <c r="I20" i="38"/>
  <c r="H21" i="38"/>
  <c r="I21" i="38"/>
  <c r="H17" i="33"/>
  <c r="I17" i="33"/>
  <c r="H18" i="33"/>
  <c r="I18" i="33"/>
  <c r="H19" i="33"/>
  <c r="I19" i="33"/>
  <c r="H20" i="33"/>
  <c r="I20" i="33"/>
  <c r="H21" i="33"/>
  <c r="I21" i="33"/>
  <c r="D5" i="32"/>
  <c r="I16" i="38"/>
  <c r="F16" i="38"/>
  <c r="H16" i="38" s="1"/>
  <c r="I15" i="38"/>
  <c r="I14" i="38"/>
  <c r="F14" i="38"/>
  <c r="H14" i="38" s="1"/>
  <c r="I13" i="38"/>
  <c r="F13" i="38"/>
  <c r="H13" i="38" s="1"/>
  <c r="I12" i="38"/>
  <c r="F12" i="38"/>
  <c r="H12" i="38" s="1"/>
  <c r="I11" i="38"/>
  <c r="F11" i="38"/>
  <c r="H11" i="38" s="1"/>
  <c r="D5" i="38"/>
  <c r="I16" i="37"/>
  <c r="F16" i="37"/>
  <c r="H16" i="37" s="1"/>
  <c r="I15" i="37"/>
  <c r="I14" i="37"/>
  <c r="F14" i="37"/>
  <c r="H14" i="37" s="1"/>
  <c r="I13" i="37"/>
  <c r="F13" i="37"/>
  <c r="H13" i="37" s="1"/>
  <c r="I12" i="37"/>
  <c r="F12" i="37"/>
  <c r="H12" i="37" s="1"/>
  <c r="I11" i="37"/>
  <c r="F11" i="37"/>
  <c r="H11" i="37" s="1"/>
  <c r="D5" i="37"/>
  <c r="F11" i="35" l="1"/>
  <c r="H11" i="35" s="1"/>
  <c r="F11" i="29"/>
  <c r="F11" i="30"/>
  <c r="F11" i="31"/>
  <c r="F11" i="32"/>
  <c r="F11" i="26"/>
  <c r="F11" i="36"/>
  <c r="F11" i="27"/>
  <c r="F16" i="35"/>
  <c r="F14" i="35"/>
  <c r="F13" i="35"/>
  <c r="F12" i="35"/>
  <c r="F16" i="29"/>
  <c r="F14" i="29"/>
  <c r="F12" i="29"/>
  <c r="F16" i="30"/>
  <c r="F14" i="30"/>
  <c r="F13" i="30"/>
  <c r="F12" i="30"/>
  <c r="F16" i="31"/>
  <c r="F14" i="31"/>
  <c r="F13" i="31"/>
  <c r="F12" i="31"/>
  <c r="F16" i="32"/>
  <c r="F14" i="32"/>
  <c r="F13" i="32"/>
  <c r="F12" i="32"/>
  <c r="F16" i="26"/>
  <c r="F14" i="26"/>
  <c r="F13" i="26"/>
  <c r="F12" i="26"/>
  <c r="F16" i="36"/>
  <c r="F14" i="36"/>
  <c r="F13" i="36"/>
  <c r="F12" i="36"/>
  <c r="F16" i="27"/>
  <c r="F14" i="27"/>
  <c r="F13" i="27"/>
  <c r="F12" i="27"/>
  <c r="F12" i="33"/>
  <c r="F13" i="33"/>
  <c r="F14" i="33"/>
  <c r="F16" i="33"/>
  <c r="F11" i="33"/>
  <c r="H11" i="33" s="1"/>
  <c r="I11" i="35"/>
  <c r="H16" i="31" l="1"/>
  <c r="H12" i="35"/>
  <c r="H13" i="35"/>
  <c r="H14" i="35"/>
  <c r="H16" i="35"/>
  <c r="H12" i="29"/>
  <c r="H13" i="29"/>
  <c r="H14" i="29"/>
  <c r="H16" i="29"/>
  <c r="H12" i="30"/>
  <c r="H13" i="30"/>
  <c r="H14" i="30"/>
  <c r="H16" i="30"/>
  <c r="H12" i="31"/>
  <c r="H13" i="31"/>
  <c r="H14" i="31"/>
  <c r="H12" i="32"/>
  <c r="H13" i="32"/>
  <c r="H14" i="32"/>
  <c r="H16" i="32"/>
  <c r="H12" i="26"/>
  <c r="H13" i="26"/>
  <c r="H14" i="26"/>
  <c r="H16" i="26"/>
  <c r="H12" i="36"/>
  <c r="H13" i="36"/>
  <c r="H14" i="36"/>
  <c r="H16" i="36"/>
  <c r="H12" i="27"/>
  <c r="H13" i="27"/>
  <c r="H14" i="27"/>
  <c r="H16" i="27"/>
  <c r="H12" i="33"/>
  <c r="H13" i="33"/>
  <c r="H14" i="33"/>
  <c r="H16" i="33"/>
  <c r="I11" i="33"/>
  <c r="I16" i="36"/>
  <c r="I15" i="36"/>
  <c r="I14" i="36"/>
  <c r="I13" i="36"/>
  <c r="I12" i="36"/>
  <c r="I11" i="36"/>
  <c r="H11" i="36"/>
  <c r="D5" i="36"/>
  <c r="D5" i="35" l="1"/>
  <c r="I16" i="35"/>
  <c r="I15" i="35"/>
  <c r="I14" i="35"/>
  <c r="I13" i="35"/>
  <c r="I12" i="35"/>
  <c r="H11" i="31" l="1"/>
  <c r="I11" i="31"/>
  <c r="D5" i="29"/>
  <c r="D5" i="30"/>
  <c r="D5" i="31"/>
  <c r="D5" i="26"/>
  <c r="D5" i="27"/>
  <c r="D5" i="33"/>
  <c r="H11" i="30" l="1"/>
  <c r="H11" i="27"/>
  <c r="I11" i="27"/>
  <c r="H11" i="26" l="1"/>
  <c r="I11" i="26"/>
  <c r="I12" i="27" l="1"/>
  <c r="I13" i="27"/>
  <c r="I14" i="27"/>
  <c r="I15" i="27"/>
  <c r="I16" i="27"/>
  <c r="I12" i="32"/>
  <c r="I13" i="32"/>
  <c r="I14" i="32"/>
  <c r="I15" i="32"/>
  <c r="I16" i="32"/>
  <c r="H11" i="32"/>
  <c r="I11" i="32"/>
  <c r="I12" i="31"/>
  <c r="I13" i="31"/>
  <c r="I14" i="31"/>
  <c r="I15" i="31"/>
  <c r="I16" i="31"/>
  <c r="I12" i="30"/>
  <c r="I13" i="30"/>
  <c r="I14" i="30"/>
  <c r="I15" i="30"/>
  <c r="I16" i="30"/>
  <c r="I12" i="29"/>
  <c r="I13" i="29"/>
  <c r="I14" i="29"/>
  <c r="I15" i="29"/>
  <c r="I16" i="29"/>
  <c r="I12" i="33"/>
  <c r="I13" i="33"/>
  <c r="I14" i="33"/>
  <c r="I15" i="33"/>
  <c r="I16" i="33"/>
  <c r="I12" i="26" l="1"/>
  <c r="I13" i="26"/>
  <c r="I14" i="26"/>
  <c r="I15" i="26"/>
  <c r="I16" i="26"/>
  <c r="I11" i="30"/>
  <c r="I11" i="29"/>
  <c r="H11" i="29" l="1"/>
  <c r="D6" i="33"/>
</calcChain>
</file>

<file path=xl/sharedStrings.xml><?xml version="1.0" encoding="utf-8"?>
<sst xmlns="http://schemas.openxmlformats.org/spreadsheetml/2006/main" count="226" uniqueCount="28">
  <si>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</si>
  <si>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</si>
  <si>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</si>
  <si>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</si>
  <si>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</si>
  <si>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</si>
  <si>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</si>
  <si>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</si>
  <si>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Resultaat</t>
  </si>
  <si>
    <t>Statistisch gemiddelde:</t>
  </si>
  <si>
    <t>Statistisch standaard afw. abs.:</t>
  </si>
  <si>
    <t>Statistisch standaard afw. rel.:</t>
  </si>
  <si>
    <t xml:space="preserve"> </t>
  </si>
  <si>
    <t>-</t>
  </si>
  <si>
    <t>Trichloormethaan</t>
  </si>
  <si>
    <t>Ethylacetaat</t>
  </si>
  <si>
    <t>Di-n-buthylether</t>
  </si>
  <si>
    <t>Ethanol</t>
  </si>
  <si>
    <t>Labo</t>
  </si>
  <si>
    <t>Gemiddelde</t>
  </si>
  <si>
    <t>%Afw 
(tov stat. gemid.)</t>
  </si>
  <si>
    <t>Propanol</t>
  </si>
  <si>
    <t>Tetrahydrofuraan</t>
  </si>
  <si>
    <t>Aceton</t>
  </si>
  <si>
    <t>Methylacetaat</t>
  </si>
  <si>
    <t>Chloorbenzeen</t>
  </si>
  <si>
    <t>2,6-Dimethylheptaan-4-on</t>
  </si>
  <si>
    <t>2-Chloorpropaan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</si>
</sst>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9" fontId="4" fillId="2" borderId="0" xfId="5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Alignment="1" applyProtection="1">
      <alignment horizontal="lef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" fontId="4" fillId="2" borderId="0" xfId="5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0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165" fontId="4" fillId="2" borderId="0" xfId="1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165" fontId="4" fillId="2" borderId="0" xfId="1" applyNumberFormat="1" applyFont="1" applyFill="1" applyBorder="1" applyAlignment="1" applyProtection="1">
      <alignment horizontal="center" vertical="center"/>
      <protection hidden="1"/>
    </xf>
    <xf numFmtId="1" fontId="5" fillId="2" borderId="0" xfId="5" applyNumberFormat="1" applyFont="1" applyFill="1" applyBorder="1" applyAlignment="1" applyProtection="1">
      <alignment horizontal="center" vertical="center"/>
      <protection hidden="1"/>
    </xf>
    <xf numFmtId="165" fontId="5" fillId="2" borderId="0" xfId="5" applyNumberFormat="1" applyFont="1" applyFill="1" applyBorder="1" applyAlignment="1" applyProtection="1">
      <alignment horizontal="center" vertical="center"/>
      <protection hidden="1"/>
    </xf>
    <xf numFmtId="2" fontId="5" fillId="2" borderId="0" xfId="5" applyNumberFormat="1" applyFont="1" applyFill="1" applyBorder="1" applyAlignment="1" applyProtection="1">
      <alignment horizontal="center" vertical="center"/>
      <protection hidden="1"/>
    </xf>
    <xf numFmtId="10" fontId="5" fillId="2" borderId="0" xfId="5" applyNumberFormat="1" applyFont="1" applyFill="1" applyBorder="1" applyAlignment="1" applyProtection="1">
      <alignment horizontal="center" vertical="center"/>
      <protection hidden="1"/>
    </xf>
    <xf numFmtId="2" fontId="13" fillId="2" borderId="0" xfId="0" applyNumberFormat="1" applyFont="1" applyFill="1" applyAlignment="1">
      <alignment horizontal="center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33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Chloorbenzeen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Chloorbenzeen!$H$10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Chloorbenzeen!$C$11:$C$21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Chloorbenzeen!$F$11:$F$21</c:f>
              <c:numCache>
                <c:formatCode>0</c:formatCode>
                <c:ptCount val="11"/>
                <c:pt idx="0">
                  <c:v>-3.0701754385965034</c:v>
                </c:pt>
                <c:pt idx="1">
                  <c:v>0.73099415204678353</c:v>
                </c:pt>
                <c:pt idx="2">
                  <c:v>0.87719298245613198</c:v>
                </c:pt>
                <c:pt idx="3">
                  <c:v>12.719298245614016</c:v>
                </c:pt>
                <c:pt idx="5">
                  <c:v>-0.2923976608187176</c:v>
                </c:pt>
                <c:pt idx="6">
                  <c:v>-19.298245614035089</c:v>
                </c:pt>
                <c:pt idx="7">
                  <c:v>-3.801169590643287</c:v>
                </c:pt>
                <c:pt idx="8">
                  <c:v>-3.0701754385965034</c:v>
                </c:pt>
                <c:pt idx="9">
                  <c:v>3.0701754385964826</c:v>
                </c:pt>
                <c:pt idx="10">
                  <c:v>5.5555555555555509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1-4E48-88F4-A5D91BFD40A4}"/>
            </c:ext>
          </c:extLst>
        </c:ser>
        <c:ser>
          <c:idx val="1"/>
          <c:order val="1"/>
          <c:tx>
            <c:strRef>
              <c:f>Chloorbenzeen!$I$10</c:f>
              <c:strCache>
                <c:ptCount val="1"/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Chloorbenzeen!$C$11:$C$21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Chloorbenzeen!$I$11:$I$21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A-4AFC-85E4-750D2435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At val="-25"/>
        <c:auto val="1"/>
        <c:lblAlgn val="ctr"/>
        <c:lblOffset val="100"/>
        <c:noMultiLvlLbl val="1"/>
      </c:catAx>
      <c:valAx>
        <c:axId val="361674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afwijking tov statistisch gemiddelde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167270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Ethanol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Ethanol!$H$10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Ethanol!$C$11:$C$21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Ethanol!$F$11:$F$21</c:f>
              <c:numCache>
                <c:formatCode>0</c:formatCode>
                <c:ptCount val="11"/>
                <c:pt idx="0">
                  <c:v>-1.6393442622950765</c:v>
                </c:pt>
                <c:pt idx="1">
                  <c:v>2.7615799317856808</c:v>
                </c:pt>
                <c:pt idx="2">
                  <c:v>-1.6393442622950765</c:v>
                </c:pt>
                <c:pt idx="3">
                  <c:v>-9.9020794366820791E-2</c:v>
                </c:pt>
                <c:pt idx="5">
                  <c:v>1.2212564638574095</c:v>
                </c:pt>
                <c:pt idx="6">
                  <c:v>-13.08174716690505</c:v>
                </c:pt>
                <c:pt idx="7">
                  <c:v>-7.140499504896022</c:v>
                </c:pt>
                <c:pt idx="8">
                  <c:v>5.4021344482341256</c:v>
                </c:pt>
                <c:pt idx="9">
                  <c:v>1.1112333590053969</c:v>
                </c:pt>
                <c:pt idx="10">
                  <c:v>12.223566949059302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C-40A0-8642-50C52DF46E38}"/>
            </c:ext>
          </c:extLst>
        </c:ser>
        <c:ser>
          <c:idx val="1"/>
          <c:order val="1"/>
          <c:tx>
            <c:strRef>
              <c:f>Ethanol!$I$10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Ethanol!$C$11:$C$21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Ethanol!$I$11:$I$21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C-40A0-8642-50C52DF4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30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Propanol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Propanol!$H$10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Propanol!$C$11:$C$21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Propanol!$F$11:$F$21</c:f>
              <c:numCache>
                <c:formatCode>0</c:formatCode>
                <c:ptCount val="11"/>
                <c:pt idx="0">
                  <c:v>-2.5182778229082001</c:v>
                </c:pt>
                <c:pt idx="1">
                  <c:v>43.460601137286758</c:v>
                </c:pt>
                <c:pt idx="2">
                  <c:v>1.5434606011372916</c:v>
                </c:pt>
                <c:pt idx="3">
                  <c:v>-2.5182778229082001</c:v>
                </c:pt>
                <c:pt idx="5">
                  <c:v>3.9805036555645863</c:v>
                </c:pt>
                <c:pt idx="6">
                  <c:v>-18.359057676685616</c:v>
                </c:pt>
                <c:pt idx="7">
                  <c:v>-8.2047116165718883</c:v>
                </c:pt>
                <c:pt idx="8">
                  <c:v>12.103980503655571</c:v>
                </c:pt>
                <c:pt idx="9">
                  <c:v>-4.1429731925263971</c:v>
                </c:pt>
                <c:pt idx="10">
                  <c:v>-8.1234768480905217E-2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1-4CD7-8544-0C644F75FF2A}"/>
            </c:ext>
          </c:extLst>
        </c:ser>
        <c:ser>
          <c:idx val="1"/>
          <c:order val="1"/>
          <c:tx>
            <c:strRef>
              <c:f>Propanol!$I$10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Propanol!$C$11:$C$21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Propanol!$I$11:$I$21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1-4CD7-8544-0C644F75F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100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Trichloormethaan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Trichloormethaan!$H$10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Trichloormethaan!$C$11:$C$21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Trichloormethaan!$F$11:$F$21</c:f>
              <c:numCache>
                <c:formatCode>0</c:formatCode>
                <c:ptCount val="11"/>
                <c:pt idx="0">
                  <c:v>2.4365987071109001</c:v>
                </c:pt>
                <c:pt idx="1">
                  <c:v>-3.5305818000994575</c:v>
                </c:pt>
                <c:pt idx="2">
                  <c:v>-1.5415216310293323</c:v>
                </c:pt>
                <c:pt idx="3">
                  <c:v>47.687717553455997</c:v>
                </c:pt>
                <c:pt idx="5">
                  <c:v>0.44753853804077504</c:v>
                </c:pt>
                <c:pt idx="6">
                  <c:v>-8.0059671805072075</c:v>
                </c:pt>
                <c:pt idx="7">
                  <c:v>-3.5305818000994575</c:v>
                </c:pt>
                <c:pt idx="8">
                  <c:v>1.4420686225758288</c:v>
                </c:pt>
                <c:pt idx="9">
                  <c:v>1.9393336648433643</c:v>
                </c:pt>
                <c:pt idx="10">
                  <c:v>2.4365987071109001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A-4C54-ACD2-3B5E7B7AAE10}"/>
            </c:ext>
          </c:extLst>
        </c:ser>
        <c:ser>
          <c:idx val="1"/>
          <c:order val="1"/>
          <c:tx>
            <c:strRef>
              <c:f>Trichloormethaan!$I$10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Trichloormethaan!$C$11:$C$21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Trichloormethaan!$I$11:$I$21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A-4C54-ACD2-3B5E7B7A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57280"/>
        <c:axId val="362659200"/>
      </c:lineChart>
      <c:catAx>
        <c:axId val="3626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9200"/>
        <c:crossesAt val="-20"/>
        <c:auto val="1"/>
        <c:lblAlgn val="ctr"/>
        <c:lblOffset val="100"/>
        <c:noMultiLvlLbl val="1"/>
      </c:catAx>
      <c:valAx>
        <c:axId val="36265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7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657280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2-Chloorpropaan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'2-chloorpropaan'!$H$10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'2-chloorpropaan'!$C$11:$C$21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'2-chloorpropaan'!$F$11:$F$21</c:f>
              <c:numCache>
                <c:formatCode>0</c:formatCode>
                <c:ptCount val="11"/>
                <c:pt idx="0">
                  <c:v>13.535502958579881</c:v>
                </c:pt>
                <c:pt idx="1">
                  <c:v>-10.502958579881657</c:v>
                </c:pt>
                <c:pt idx="2">
                  <c:v>-10.133136094674551</c:v>
                </c:pt>
                <c:pt idx="3">
                  <c:v>30.177514792899423</c:v>
                </c:pt>
                <c:pt idx="5">
                  <c:v>-5.8801775147928987</c:v>
                </c:pt>
                <c:pt idx="6">
                  <c:v>-11.242603550295856</c:v>
                </c:pt>
                <c:pt idx="7">
                  <c:v>-11.057692307692301</c:v>
                </c:pt>
                <c:pt idx="9">
                  <c:v>5.0295857988165658</c:v>
                </c:pt>
                <c:pt idx="10">
                  <c:v>9.0976331360946787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A-4935-8154-14B8710D4830}"/>
            </c:ext>
          </c:extLst>
        </c:ser>
        <c:ser>
          <c:idx val="1"/>
          <c:order val="1"/>
          <c:tx>
            <c:strRef>
              <c:f>'2-chloorpropaan'!$I$10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'2-chloorpropaan'!$C$11:$C$21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'2-chloorpropaan'!$I$11:$I$21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A-4935-8154-14B8710D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At val="-20"/>
        <c:auto val="1"/>
        <c:lblAlgn val="ctr"/>
        <c:lblOffset val="100"/>
        <c:noMultiLvlLbl val="1"/>
      </c:catAx>
      <c:valAx>
        <c:axId val="361674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7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167270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Methylacetaat</a:t>
            </a:r>
          </a:p>
        </c:rich>
      </c:tx>
      <c:layout>
        <c:manualLayout>
          <c:xMode val="edge"/>
          <c:yMode val="edge"/>
          <c:x val="0.46203357887670404"/>
          <c:y val="3.901238181917308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Methylacetaat!$H$10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Methylacetaat!$C$11:$C$21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Methylacetaat!$F$11:$F$21</c:f>
              <c:numCache>
                <c:formatCode>0</c:formatCode>
                <c:ptCount val="11"/>
                <c:pt idx="0">
                  <c:v>-9.9484479543709625</c:v>
                </c:pt>
                <c:pt idx="1">
                  <c:v>-14.445541296479107</c:v>
                </c:pt>
                <c:pt idx="3">
                  <c:v>27.234836020620818</c:v>
                </c:pt>
                <c:pt idx="5">
                  <c:v>10.891740704178998</c:v>
                </c:pt>
                <c:pt idx="6">
                  <c:v>-17.95546780739279</c:v>
                </c:pt>
                <c:pt idx="7">
                  <c:v>-10.716244378633318</c:v>
                </c:pt>
                <c:pt idx="9">
                  <c:v>12.975759570034</c:v>
                </c:pt>
                <c:pt idx="10">
                  <c:v>-11.045299989031488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3-4596-B5DD-320C3F9E24DC}"/>
            </c:ext>
          </c:extLst>
        </c:ser>
        <c:ser>
          <c:idx val="1"/>
          <c:order val="1"/>
          <c:tx>
            <c:strRef>
              <c:f>Methylacetaat!$I$10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Methylacetaat!$C$11:$C$21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Methylacetaat!$I$11:$I$21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3-4596-B5DD-320C3F9E2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9856"/>
        <c:axId val="362652032"/>
      </c:lineChart>
      <c:catAx>
        <c:axId val="3626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2032"/>
        <c:crossesAt val="-15"/>
        <c:auto val="1"/>
        <c:lblAlgn val="ctr"/>
        <c:lblOffset val="100"/>
        <c:noMultiLvlLbl val="1"/>
      </c:catAx>
      <c:valAx>
        <c:axId val="36265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288888888888888E-2"/>
              <c:y val="0.17368888888888889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36264985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Ethylacetaat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Ethylacetaat!$H$10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Ethylacetaat!$C$11:$C$21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Ethylacetaat!$F$11:$F$21</c:f>
              <c:numCache>
                <c:formatCode>0</c:formatCode>
                <c:ptCount val="11"/>
                <c:pt idx="0">
                  <c:v>1.1118832522585138</c:v>
                </c:pt>
                <c:pt idx="1">
                  <c:v>-2.0152883947185609</c:v>
                </c:pt>
                <c:pt idx="2">
                  <c:v>10.145934676858923</c:v>
                </c:pt>
                <c:pt idx="3">
                  <c:v>15.705350938151479</c:v>
                </c:pt>
                <c:pt idx="5">
                  <c:v>7.3662265462126379</c:v>
                </c:pt>
                <c:pt idx="6">
                  <c:v>-21.125781792911749</c:v>
                </c:pt>
                <c:pt idx="7">
                  <c:v>-4.4475330090340552</c:v>
                </c:pt>
                <c:pt idx="9">
                  <c:v>-9.659485753995833</c:v>
                </c:pt>
                <c:pt idx="10">
                  <c:v>-0.97289784572620264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B-47CB-8B82-B9D6CED57115}"/>
            </c:ext>
          </c:extLst>
        </c:ser>
        <c:ser>
          <c:idx val="1"/>
          <c:order val="1"/>
          <c:tx>
            <c:strRef>
              <c:f>Ethylacetaat!$I$10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Ethylacetaat!$C$11:$C$21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Ethylacetaat!$I$11:$I$21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B-47CB-8B82-B9D6CED57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23200"/>
        <c:axId val="362729472"/>
      </c:lineChart>
      <c:catAx>
        <c:axId val="3627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29472"/>
        <c:crossesAt val="-15"/>
        <c:auto val="1"/>
        <c:lblAlgn val="ctr"/>
        <c:lblOffset val="100"/>
        <c:noMultiLvlLbl val="1"/>
      </c:catAx>
      <c:valAx>
        <c:axId val="36272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723200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2,6-Dimethylheptaan-4-on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'2,6-Dimethylheptaan-4-on'!$H$10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'2,6-Dimethylheptaan-4-on'!$C$11:$C$21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'2,6-Dimethylheptaan-4-on'!$F$11:$F$21</c:f>
              <c:numCache>
                <c:formatCode>0</c:formatCode>
                <c:ptCount val="11"/>
                <c:pt idx="0">
                  <c:v>20.471014492753614</c:v>
                </c:pt>
                <c:pt idx="1">
                  <c:v>2.7432712215320971</c:v>
                </c:pt>
                <c:pt idx="2">
                  <c:v>11.41304347826086</c:v>
                </c:pt>
                <c:pt idx="3">
                  <c:v>-12.008281573498966</c:v>
                </c:pt>
                <c:pt idx="5">
                  <c:v>-10.714285714285715</c:v>
                </c:pt>
                <c:pt idx="6">
                  <c:v>-6.3146997929606572</c:v>
                </c:pt>
                <c:pt idx="7">
                  <c:v>-8.5144927536231858</c:v>
                </c:pt>
                <c:pt idx="9">
                  <c:v>0.9316770186335388</c:v>
                </c:pt>
                <c:pt idx="10">
                  <c:v>5.0724637681159441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A-4332-8611-1366C07E8D1E}"/>
            </c:ext>
          </c:extLst>
        </c:ser>
        <c:ser>
          <c:idx val="1"/>
          <c:order val="1"/>
          <c:tx>
            <c:strRef>
              <c:f>'2,6-Dimethylheptaan-4-on'!$I$10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'2,6-Dimethylheptaan-4-on'!$C$11:$C$21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'2,6-Dimethylheptaan-4-on'!$I$11:$I$21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A-4332-8611-1366C07E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96544"/>
        <c:axId val="362798464"/>
      </c:lineChart>
      <c:catAx>
        <c:axId val="3627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98464"/>
        <c:crossesAt val="-60"/>
        <c:auto val="1"/>
        <c:lblAlgn val="ctr"/>
        <c:lblOffset val="100"/>
        <c:noMultiLvlLbl val="1"/>
      </c:catAx>
      <c:valAx>
        <c:axId val="36279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79654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Aceton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Aceton!$H$10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Aceton!$C$11:$C$21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Aceton!$F$11:$F$21</c:f>
              <c:numCache>
                <c:formatCode>0</c:formatCode>
                <c:ptCount val="11"/>
                <c:pt idx="0">
                  <c:v>-38.042773817239151</c:v>
                </c:pt>
                <c:pt idx="1">
                  <c:v>-5.9624108878807629</c:v>
                </c:pt>
                <c:pt idx="2">
                  <c:v>1.7498379779649957</c:v>
                </c:pt>
                <c:pt idx="3">
                  <c:v>2.3979261179520339</c:v>
                </c:pt>
                <c:pt idx="5">
                  <c:v>3.0460142579390723</c:v>
                </c:pt>
                <c:pt idx="6">
                  <c:v>-6.3512637718729819</c:v>
                </c:pt>
                <c:pt idx="7">
                  <c:v>-0.19442644199611883</c:v>
                </c:pt>
                <c:pt idx="8">
                  <c:v>4.9902786779001866</c:v>
                </c:pt>
                <c:pt idx="9">
                  <c:v>0.45366169799091938</c:v>
                </c:pt>
                <c:pt idx="10">
                  <c:v>16.007777057679835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F-4879-BF63-1D90D98FF974}"/>
            </c:ext>
          </c:extLst>
        </c:ser>
        <c:ser>
          <c:idx val="1"/>
          <c:order val="1"/>
          <c:tx>
            <c:strRef>
              <c:f>Aceton!$I$10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Aceton!$C$11:$C$21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Aceton!$I$11:$I$21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F-4879-BF63-1D90D98F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48096"/>
        <c:axId val="362950016"/>
      </c:lineChart>
      <c:catAx>
        <c:axId val="3629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950016"/>
        <c:crossesAt val="-100"/>
        <c:auto val="1"/>
        <c:lblAlgn val="ctr"/>
        <c:lblOffset val="100"/>
        <c:noMultiLvlLbl val="1"/>
      </c:catAx>
      <c:valAx>
        <c:axId val="36295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94809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Tetrahydrofuraan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Tetrahydrofuraan!$H$10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Tetrahydrofuraan!$C$11:$C$21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Tetrahydrofuraan!$F$11:$F$21</c:f>
              <c:numCache>
                <c:formatCode>0</c:formatCode>
                <c:ptCount val="11"/>
                <c:pt idx="0">
                  <c:v>4.105211406096366</c:v>
                </c:pt>
                <c:pt idx="1">
                  <c:v>-1.302851524090465</c:v>
                </c:pt>
                <c:pt idx="2">
                  <c:v>-0.3195673549655913</c:v>
                </c:pt>
                <c:pt idx="3">
                  <c:v>18.117010816125852</c:v>
                </c:pt>
                <c:pt idx="5">
                  <c:v>-6.7109144542772778</c:v>
                </c:pt>
                <c:pt idx="6">
                  <c:v>8.1612586037364814</c:v>
                </c:pt>
                <c:pt idx="7">
                  <c:v>-9.2920353982300909</c:v>
                </c:pt>
                <c:pt idx="9">
                  <c:v>-0.93411996066863956</c:v>
                </c:pt>
                <c:pt idx="10">
                  <c:v>-5.6047197640118025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4-4ABE-BDA6-2A0B4A80EEE5}"/>
            </c:ext>
          </c:extLst>
        </c:ser>
        <c:ser>
          <c:idx val="1"/>
          <c:order val="1"/>
          <c:tx>
            <c:strRef>
              <c:f>Tetrahydrofuraan!$I$10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Tetrahydrofuraan!$C$11:$C$21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Tetrahydrofuraan!$I$11:$I$21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4-4ABE-BDA6-2A0B4A80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15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Di-n-buthylether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'D-n-buthylether'!$H$10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'D-n-buthylether'!$C$11:$C$21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'D-n-buthylether'!$F$11:$F$21</c:f>
              <c:numCache>
                <c:formatCode>0</c:formatCode>
                <c:ptCount val="11"/>
                <c:pt idx="0">
                  <c:v>-14.083475713937018</c:v>
                </c:pt>
                <c:pt idx="1">
                  <c:v>11.178911398584326</c:v>
                </c:pt>
                <c:pt idx="2">
                  <c:v>9.4703441542592213</c:v>
                </c:pt>
                <c:pt idx="3">
                  <c:v>17.64705882352942</c:v>
                </c:pt>
                <c:pt idx="5">
                  <c:v>-0.78105931169148224</c:v>
                </c:pt>
                <c:pt idx="6">
                  <c:v>-21.405906761044658</c:v>
                </c:pt>
                <c:pt idx="7">
                  <c:v>-4.5643153526970899</c:v>
                </c:pt>
                <c:pt idx="9">
                  <c:v>0.80546741518183629</c:v>
                </c:pt>
                <c:pt idx="10">
                  <c:v>0.92750793263364062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8-4519-8BE4-7EB5C55A6704}"/>
            </c:ext>
          </c:extLst>
        </c:ser>
        <c:ser>
          <c:idx val="1"/>
          <c:order val="1"/>
          <c:tx>
            <c:strRef>
              <c:f>'D-n-buthylether'!$I$10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'D-n-buthylether'!$C$11:$C$21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744</c:v>
                </c:pt>
              </c:numCache>
            </c:numRef>
          </c:cat>
          <c:val>
            <c:numRef>
              <c:f>'D-n-buthylether'!$I$11:$I$21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8-4519-8BE4-7EB5C55A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50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BE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9</xdr:row>
      <xdr:rowOff>23810</xdr:rowOff>
    </xdr:from>
    <xdr:to>
      <xdr:col>18</xdr:col>
      <xdr:colOff>344155</xdr:colOff>
      <xdr:row>26</xdr:row>
      <xdr:rowOff>182904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619124</xdr:colOff>
      <xdr:row>8</xdr:row>
      <xdr:rowOff>542920</xdr:rowOff>
    </xdr:from>
    <xdr:to>
      <xdr:col>20</xdr:col>
      <xdr:colOff>510843</xdr:colOff>
      <xdr:row>26</xdr:row>
      <xdr:rowOff>106702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20BE4A-81C6-48ED-BE62-99B1A0988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642936</xdr:colOff>
      <xdr:row>8</xdr:row>
      <xdr:rowOff>531015</xdr:rowOff>
    </xdr:from>
    <xdr:to>
      <xdr:col>20</xdr:col>
      <xdr:colOff>534655</xdr:colOff>
      <xdr:row>26</xdr:row>
      <xdr:rowOff>94797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CAA9C1-0A68-45C0-A50D-F4576D573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9</xdr:row>
      <xdr:rowOff>11903</xdr:rowOff>
    </xdr:from>
    <xdr:to>
      <xdr:col>21</xdr:col>
      <xdr:colOff>94125</xdr:colOff>
      <xdr:row>26</xdr:row>
      <xdr:rowOff>170997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690562</xdr:colOff>
      <xdr:row>8</xdr:row>
      <xdr:rowOff>595311</xdr:rowOff>
    </xdr:from>
    <xdr:to>
      <xdr:col>21</xdr:col>
      <xdr:colOff>201281</xdr:colOff>
      <xdr:row>26</xdr:row>
      <xdr:rowOff>159093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103F3-2A7D-4670-B1A0-140A53AFE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821531</xdr:colOff>
      <xdr:row>8</xdr:row>
      <xdr:rowOff>583405</xdr:rowOff>
    </xdr:from>
    <xdr:to>
      <xdr:col>21</xdr:col>
      <xdr:colOff>106031</xdr:colOff>
      <xdr:row>26</xdr:row>
      <xdr:rowOff>147187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678657</xdr:colOff>
      <xdr:row>8</xdr:row>
      <xdr:rowOff>592928</xdr:rowOff>
    </xdr:from>
    <xdr:to>
      <xdr:col>20</xdr:col>
      <xdr:colOff>570376</xdr:colOff>
      <xdr:row>26</xdr:row>
      <xdr:rowOff>156710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8</xdr:row>
      <xdr:rowOff>492917</xdr:rowOff>
    </xdr:from>
    <xdr:to>
      <xdr:col>21</xdr:col>
      <xdr:colOff>117938</xdr:colOff>
      <xdr:row>26</xdr:row>
      <xdr:rowOff>56699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702469</xdr:colOff>
      <xdr:row>8</xdr:row>
      <xdr:rowOff>547688</xdr:rowOff>
    </xdr:from>
    <xdr:to>
      <xdr:col>20</xdr:col>
      <xdr:colOff>594188</xdr:colOff>
      <xdr:row>26</xdr:row>
      <xdr:rowOff>111470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809623</xdr:colOff>
      <xdr:row>8</xdr:row>
      <xdr:rowOff>554828</xdr:rowOff>
    </xdr:from>
    <xdr:to>
      <xdr:col>21</xdr:col>
      <xdr:colOff>94123</xdr:colOff>
      <xdr:row>26</xdr:row>
      <xdr:rowOff>118610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A065B1-2228-46B0-9B93-796398BE7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773905</xdr:colOff>
      <xdr:row>8</xdr:row>
      <xdr:rowOff>566733</xdr:rowOff>
    </xdr:from>
    <xdr:to>
      <xdr:col>21</xdr:col>
      <xdr:colOff>58405</xdr:colOff>
      <xdr:row>26</xdr:row>
      <xdr:rowOff>130515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8"/>
  <sheetViews>
    <sheetView tabSelected="1"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85546875" style="1" customWidth="1"/>
    <col min="7" max="7" width="9.140625" style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5" t="s">
        <v>25</v>
      </c>
      <c r="E1" s="35"/>
      <c r="F1" s="3" t="s">
        <v>12</v>
      </c>
    </row>
    <row r="2" spans="1:11" ht="18" x14ac:dyDescent="0.25">
      <c r="C2" s="4" t="s">
        <v>3</v>
      </c>
      <c r="D2" s="14" t="s">
        <v>13</v>
      </c>
      <c r="E2" s="1" t="s">
        <v>4</v>
      </c>
    </row>
    <row r="3" spans="1:11" ht="18" x14ac:dyDescent="0.25">
      <c r="C3" s="4" t="s">
        <v>9</v>
      </c>
      <c r="D3" s="14">
        <v>68.400000000000006</v>
      </c>
      <c r="E3" s="1" t="s">
        <v>4</v>
      </c>
      <c r="F3" s="5"/>
    </row>
    <row r="4" spans="1:11" ht="18" x14ac:dyDescent="0.25">
      <c r="C4" s="4" t="s">
        <v>10</v>
      </c>
      <c r="D4" s="14">
        <v>3.75</v>
      </c>
      <c r="E4" s="1" t="s">
        <v>4</v>
      </c>
      <c r="F4" s="5"/>
    </row>
    <row r="5" spans="1:11" x14ac:dyDescent="0.25">
      <c r="C5" s="4" t="s">
        <v>11</v>
      </c>
      <c r="D5" s="40">
        <f>D4/D3</f>
        <v>5.4824561403508769E-2</v>
      </c>
      <c r="E5" s="1" t="s">
        <v>2</v>
      </c>
      <c r="F5" s="6"/>
    </row>
    <row r="6" spans="1:11" x14ac:dyDescent="0.25">
      <c r="C6" s="4" t="s">
        <v>6</v>
      </c>
      <c r="D6" s="10">
        <f>COUNTA(E11:E22)</f>
        <v>10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5"/>
      <c r="F10" s="5"/>
      <c r="H10" s="7" t="s">
        <v>18</v>
      </c>
      <c r="I10" s="7"/>
      <c r="J10" s="7"/>
      <c r="K10" s="7"/>
    </row>
    <row r="11" spans="1:11" x14ac:dyDescent="0.25">
      <c r="B11" s="10"/>
      <c r="C11" s="28">
        <v>223</v>
      </c>
      <c r="D11" s="14">
        <v>66.3</v>
      </c>
      <c r="E11" s="41">
        <v>-0.56000000000000005</v>
      </c>
      <c r="F11" s="12">
        <f>((D11-$D$3)/$D$3)*100</f>
        <v>-3.0701754385965034</v>
      </c>
      <c r="H11" s="13">
        <f>(100+F11)/100</f>
        <v>0.96929824561403488</v>
      </c>
      <c r="I11" s="7" t="e">
        <f>1+($D$3-$D$2)/$D$2</f>
        <v>#VALUE!</v>
      </c>
      <c r="J11" s="7"/>
      <c r="K11" s="7"/>
    </row>
    <row r="12" spans="1:11" x14ac:dyDescent="0.25">
      <c r="B12" s="10"/>
      <c r="C12" s="28">
        <v>295</v>
      </c>
      <c r="D12" s="14">
        <v>68.900000000000006</v>
      </c>
      <c r="E12" s="41">
        <v>0.13</v>
      </c>
      <c r="F12" s="12">
        <f t="shared" ref="F12:F21" si="0">((D12-$D$3)/$D$3)*100</f>
        <v>0.73099415204678353</v>
      </c>
      <c r="H12" s="13">
        <f t="shared" ref="H12:H16" si="1">(100+F12)/100</f>
        <v>1.0073099415204678</v>
      </c>
      <c r="I12" s="7" t="e">
        <f t="shared" ref="I12:I21" si="2">1+($D$3-$D$2)/$D$2</f>
        <v>#VALUE!</v>
      </c>
      <c r="J12" s="7"/>
      <c r="K12" s="7"/>
    </row>
    <row r="13" spans="1:11" x14ac:dyDescent="0.25">
      <c r="B13" s="10"/>
      <c r="C13" s="28">
        <v>339</v>
      </c>
      <c r="D13" s="14">
        <v>69</v>
      </c>
      <c r="E13" s="41">
        <v>0.16</v>
      </c>
      <c r="F13" s="12">
        <f t="shared" si="0"/>
        <v>0.87719298245613198</v>
      </c>
      <c r="H13" s="13">
        <f t="shared" si="1"/>
        <v>1.0087719298245614</v>
      </c>
      <c r="I13" s="7" t="e">
        <f t="shared" si="2"/>
        <v>#VALUE!</v>
      </c>
      <c r="J13" s="7"/>
      <c r="K13" s="7"/>
    </row>
    <row r="14" spans="1:11" x14ac:dyDescent="0.25">
      <c r="B14" s="10"/>
      <c r="C14" s="28">
        <v>509</v>
      </c>
      <c r="D14" s="14">
        <v>77.099999999999994</v>
      </c>
      <c r="E14" s="41">
        <v>2.3199999999999998</v>
      </c>
      <c r="F14" s="12">
        <f t="shared" si="0"/>
        <v>12.719298245614016</v>
      </c>
      <c r="H14" s="13">
        <f t="shared" si="1"/>
        <v>1.1271929824561402</v>
      </c>
      <c r="I14" s="7" t="e">
        <f t="shared" si="2"/>
        <v>#VALUE!</v>
      </c>
      <c r="J14" s="7"/>
      <c r="K14" s="7"/>
    </row>
    <row r="15" spans="1:11" x14ac:dyDescent="0.25">
      <c r="B15" s="10"/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B16" s="10"/>
      <c r="C16" s="28">
        <v>551</v>
      </c>
      <c r="D16" s="14">
        <v>68.2</v>
      </c>
      <c r="E16" s="41">
        <v>-0.05</v>
      </c>
      <c r="F16" s="12">
        <f t="shared" si="0"/>
        <v>-0.2923976608187176</v>
      </c>
      <c r="H16" s="13">
        <f t="shared" si="1"/>
        <v>0.99707602339181278</v>
      </c>
      <c r="I16" s="7" t="e">
        <f t="shared" si="2"/>
        <v>#VALUE!</v>
      </c>
      <c r="J16" s="7"/>
      <c r="K16" s="7"/>
    </row>
    <row r="17" spans="1:11" x14ac:dyDescent="0.25">
      <c r="B17" s="10"/>
      <c r="C17" s="28">
        <v>579</v>
      </c>
      <c r="D17" s="1">
        <v>55.2</v>
      </c>
      <c r="E17" s="41">
        <v>-3.52</v>
      </c>
      <c r="F17" s="12">
        <f t="shared" si="0"/>
        <v>-19.298245614035089</v>
      </c>
      <c r="H17" s="13">
        <f t="shared" ref="H17:H21" si="3">(100+F17)/100</f>
        <v>0.80701754385964908</v>
      </c>
      <c r="I17" s="7" t="e">
        <f t="shared" si="2"/>
        <v>#VALUE!</v>
      </c>
      <c r="J17" s="7"/>
      <c r="K17" s="7"/>
    </row>
    <row r="18" spans="1:11" x14ac:dyDescent="0.25">
      <c r="B18" s="10"/>
      <c r="C18" s="28">
        <v>591</v>
      </c>
      <c r="D18" s="1">
        <v>65.8</v>
      </c>
      <c r="E18" s="41">
        <v>-0.69</v>
      </c>
      <c r="F18" s="12">
        <f t="shared" si="0"/>
        <v>-3.801169590643287</v>
      </c>
      <c r="H18" s="13">
        <f t="shared" si="3"/>
        <v>0.96198830409356717</v>
      </c>
      <c r="I18" s="7" t="e">
        <f t="shared" si="2"/>
        <v>#VALUE!</v>
      </c>
      <c r="J18" s="7"/>
      <c r="K18" s="7"/>
    </row>
    <row r="19" spans="1:11" x14ac:dyDescent="0.25">
      <c r="A19" s="14"/>
      <c r="B19" s="10"/>
      <c r="C19" s="28">
        <v>644</v>
      </c>
      <c r="D19" s="1">
        <v>66.3</v>
      </c>
      <c r="E19" s="41">
        <v>-0.56000000000000005</v>
      </c>
      <c r="F19" s="12">
        <f t="shared" si="0"/>
        <v>-3.0701754385965034</v>
      </c>
      <c r="H19" s="13">
        <f t="shared" si="3"/>
        <v>0.96929824561403488</v>
      </c>
      <c r="I19" s="7" t="e">
        <f t="shared" si="2"/>
        <v>#VALUE!</v>
      </c>
      <c r="J19" s="7"/>
      <c r="K19" s="7"/>
    </row>
    <row r="20" spans="1:11" x14ac:dyDescent="0.25">
      <c r="A20" s="14"/>
      <c r="B20" s="10"/>
      <c r="C20" s="28">
        <v>689</v>
      </c>
      <c r="D20" s="1">
        <v>70.5</v>
      </c>
      <c r="E20" s="41">
        <v>0.56000000000000005</v>
      </c>
      <c r="F20" s="12">
        <f t="shared" si="0"/>
        <v>3.0701754385964826</v>
      </c>
      <c r="H20" s="13">
        <f t="shared" si="3"/>
        <v>1.0307017543859649</v>
      </c>
      <c r="I20" s="7" t="e">
        <f t="shared" si="2"/>
        <v>#VALUE!</v>
      </c>
      <c r="J20" s="7"/>
      <c r="K20" s="7"/>
    </row>
    <row r="21" spans="1:11" x14ac:dyDescent="0.25">
      <c r="A21" s="15"/>
      <c r="B21" s="10"/>
      <c r="C21" s="28">
        <v>744</v>
      </c>
      <c r="D21" s="1">
        <v>72.2</v>
      </c>
      <c r="E21" s="41">
        <v>1.01</v>
      </c>
      <c r="F21" s="12">
        <f t="shared" si="0"/>
        <v>5.5555555555555509</v>
      </c>
      <c r="H21" s="13">
        <f t="shared" si="3"/>
        <v>1.0555555555555556</v>
      </c>
      <c r="I21" s="7" t="e">
        <f t="shared" si="2"/>
        <v>#VALUE!</v>
      </c>
      <c r="J21" s="7"/>
      <c r="K21" s="7"/>
    </row>
    <row r="22" spans="1:11" x14ac:dyDescent="0.25">
      <c r="C22" s="28"/>
      <c r="E22" s="31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7"/>
      <c r="I23" s="7"/>
      <c r="J23" s="7"/>
      <c r="K23" s="7"/>
    </row>
    <row r="24" spans="1:11" x14ac:dyDescent="0.25">
      <c r="C24" s="14"/>
      <c r="D24" s="14"/>
      <c r="E24" s="14"/>
      <c r="F24" s="16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C27" s="14"/>
      <c r="E27" s="14"/>
      <c r="F27" s="14"/>
      <c r="H27" s="7"/>
      <c r="I27" s="7"/>
      <c r="J27" s="7"/>
      <c r="K27" s="7"/>
    </row>
    <row r="28" spans="1:11" x14ac:dyDescent="0.25">
      <c r="C28" s="14"/>
      <c r="E28" s="14"/>
      <c r="F28" s="14"/>
      <c r="H28" s="7"/>
      <c r="I28" s="7"/>
      <c r="J28" s="7"/>
      <c r="K28" s="7"/>
    </row>
    <row r="29" spans="1:11" x14ac:dyDescent="0.25">
      <c r="C29" s="14"/>
      <c r="E29" s="14"/>
      <c r="F29" s="14"/>
      <c r="H29" s="7"/>
      <c r="I29" s="7"/>
      <c r="J29" s="7"/>
      <c r="K29" s="7"/>
    </row>
    <row r="30" spans="1:11" x14ac:dyDescent="0.25">
      <c r="C30" s="17"/>
      <c r="D30" s="17"/>
      <c r="F30" s="17"/>
      <c r="H30" s="7"/>
      <c r="I30" s="7"/>
      <c r="J30" s="7"/>
      <c r="K30" s="7"/>
    </row>
    <row r="31" spans="1:11" x14ac:dyDescent="0.25">
      <c r="C31" s="17"/>
      <c r="D31" s="17"/>
      <c r="F31" s="17"/>
      <c r="H31" s="7"/>
      <c r="I31" s="7"/>
      <c r="J31" s="7"/>
      <c r="K31" s="7"/>
    </row>
    <row r="33" spans="3:7" x14ac:dyDescent="0.25">
      <c r="C33" s="17"/>
      <c r="D33" s="17"/>
      <c r="F33" s="17"/>
    </row>
    <row r="34" spans="3:7" x14ac:dyDescent="0.25">
      <c r="C34" s="17"/>
      <c r="D34" s="17"/>
      <c r="F34" s="17"/>
    </row>
    <row r="35" spans="3:7" x14ac:dyDescent="0.25">
      <c r="C35" s="17"/>
      <c r="D35" s="17"/>
      <c r="F35" s="17"/>
    </row>
    <row r="36" spans="3:7" x14ac:dyDescent="0.25">
      <c r="C36" s="17"/>
      <c r="D36" s="17"/>
      <c r="F36" s="17"/>
    </row>
    <row r="37" spans="3:7" x14ac:dyDescent="0.25">
      <c r="C37" s="17"/>
      <c r="D37" s="17"/>
      <c r="F37" s="11"/>
    </row>
    <row r="38" spans="3:7" x14ac:dyDescent="0.25">
      <c r="C38" s="17"/>
      <c r="D38" s="17"/>
      <c r="F38" s="17"/>
      <c r="G38" s="17"/>
    </row>
    <row r="41" spans="3:7" x14ac:dyDescent="0.25">
      <c r="D41" s="41"/>
    </row>
    <row r="47" spans="3:7" x14ac:dyDescent="0.25">
      <c r="C47" s="14"/>
      <c r="E47" s="14"/>
      <c r="F47" s="14"/>
    </row>
    <row r="51" spans="3:8" x14ac:dyDescent="0.25">
      <c r="C51" s="14"/>
      <c r="E51" s="14"/>
      <c r="F51" s="14"/>
    </row>
    <row r="53" spans="3:8" x14ac:dyDescent="0.25">
      <c r="E53" s="14"/>
      <c r="F53" s="14"/>
    </row>
    <row r="54" spans="3:8" x14ac:dyDescent="0.25">
      <c r="E54" s="14"/>
      <c r="F54" s="14"/>
    </row>
    <row r="55" spans="3:8" x14ac:dyDescent="0.25">
      <c r="E55" s="14"/>
      <c r="F55" s="14"/>
    </row>
    <row r="56" spans="3:8" x14ac:dyDescent="0.25">
      <c r="E56" s="14"/>
      <c r="F56" s="14"/>
    </row>
    <row r="57" spans="3:8" x14ac:dyDescent="0.25">
      <c r="E57" s="14"/>
      <c r="F57" s="14"/>
    </row>
    <row r="58" spans="3:8" x14ac:dyDescent="0.25">
      <c r="C58" s="14"/>
      <c r="F58" s="14"/>
      <c r="G58" s="14"/>
      <c r="H58" s="1" t="s">
        <v>1</v>
      </c>
    </row>
  </sheetData>
  <sheetProtection algorithmName="SHA-512" hashValue="RXmVaZhb6Wsti+7mZdbO77KT1AuxPHq3/ibfwuq2mQPf/0ujVZhjZPLA7SC/OTb3IKkW1vkq9U87eKwZgGiKtw==" saltValue="OsxYIoE/ZfOxWvxDbYmfSw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4 E16:E21">
    <cfRule type="cellIs" dxfId="32" priority="1" stopIfTrue="1" operator="between">
      <formula>-2</formula>
      <formula>2</formula>
    </cfRule>
    <cfRule type="cellIs" dxfId="31" priority="2" stopIfTrue="1" operator="between">
      <formula>-3</formula>
      <formula>3</formula>
    </cfRule>
    <cfRule type="cellIs" dxfId="3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97568-E7AD-4E25-B37E-B6F656B1EDE8}">
  <sheetPr codeName="Sheet10"/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17</v>
      </c>
      <c r="E1" s="33"/>
      <c r="F1" s="34"/>
    </row>
    <row r="2" spans="1:11" ht="18" x14ac:dyDescent="0.25">
      <c r="C2" s="4" t="s">
        <v>3</v>
      </c>
      <c r="D2" s="37" t="s">
        <v>13</v>
      </c>
      <c r="E2" s="1" t="s">
        <v>4</v>
      </c>
    </row>
    <row r="3" spans="1:11" ht="18" x14ac:dyDescent="0.25">
      <c r="C3" s="4" t="s">
        <v>9</v>
      </c>
      <c r="D3" s="39">
        <v>90.89</v>
      </c>
      <c r="E3" s="1" t="s">
        <v>4</v>
      </c>
      <c r="F3" s="5"/>
    </row>
    <row r="4" spans="1:11" ht="18" x14ac:dyDescent="0.25">
      <c r="C4" s="4" t="s">
        <v>10</v>
      </c>
      <c r="D4" s="39">
        <v>5.63</v>
      </c>
      <c r="E4" s="1" t="s">
        <v>4</v>
      </c>
      <c r="F4" s="5"/>
    </row>
    <row r="5" spans="1:11" x14ac:dyDescent="0.25">
      <c r="C5" s="4" t="s">
        <v>11</v>
      </c>
      <c r="D5" s="40">
        <f>D4/D3</f>
        <v>6.1943008031686654E-2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10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8">
        <v>223</v>
      </c>
      <c r="D11" s="36">
        <v>89.4</v>
      </c>
      <c r="E11" s="41">
        <v>-0.26</v>
      </c>
      <c r="F11" s="12">
        <f>((D11-$D$3)/$D$3)*100</f>
        <v>-1.6393442622950765</v>
      </c>
      <c r="H11" s="13">
        <f>(100+F11)/100</f>
        <v>0.98360655737704916</v>
      </c>
      <c r="I11" s="7" t="e">
        <f>1+($D$3-$D$2)/$D$2</f>
        <v>#VALUE!</v>
      </c>
      <c r="J11" s="7"/>
      <c r="K11" s="7"/>
    </row>
    <row r="12" spans="1:11" x14ac:dyDescent="0.25">
      <c r="B12" s="14"/>
      <c r="C12" s="28">
        <v>295</v>
      </c>
      <c r="D12" s="10">
        <v>93.4</v>
      </c>
      <c r="E12" s="41">
        <v>0.45</v>
      </c>
      <c r="F12" s="12">
        <f t="shared" ref="F12:F21" si="0">((D12-$D$3)/$D$3)*100</f>
        <v>2.7615799317856808</v>
      </c>
      <c r="H12" s="13">
        <f t="shared" ref="H12:H16" si="1">(100+F12)/100</f>
        <v>1.0276157993178567</v>
      </c>
      <c r="I12" s="7" t="e">
        <f t="shared" ref="I12:I21" si="2">1+($D$3-$D$2)/$D$2</f>
        <v>#VALUE!</v>
      </c>
      <c r="J12" s="7"/>
      <c r="K12" s="7"/>
    </row>
    <row r="13" spans="1:11" x14ac:dyDescent="0.25">
      <c r="B13" s="14"/>
      <c r="C13" s="28">
        <v>339</v>
      </c>
      <c r="D13" s="36">
        <v>89.4</v>
      </c>
      <c r="E13" s="41">
        <v>-0.26</v>
      </c>
      <c r="F13" s="12">
        <f t="shared" si="0"/>
        <v>-1.6393442622950765</v>
      </c>
      <c r="H13" s="13">
        <f t="shared" si="1"/>
        <v>0.98360655737704916</v>
      </c>
      <c r="I13" s="7" t="e">
        <f t="shared" si="2"/>
        <v>#VALUE!</v>
      </c>
      <c r="J13" s="7"/>
      <c r="K13" s="7"/>
    </row>
    <row r="14" spans="1:11" x14ac:dyDescent="0.25">
      <c r="C14" s="28">
        <v>509</v>
      </c>
      <c r="D14" s="10">
        <v>90.8</v>
      </c>
      <c r="E14" s="41">
        <v>-0.02</v>
      </c>
      <c r="F14" s="12">
        <f t="shared" si="0"/>
        <v>-9.9020794366820791E-2</v>
      </c>
      <c r="H14" s="13">
        <f t="shared" si="1"/>
        <v>0.99900979205633178</v>
      </c>
      <c r="I14" s="7" t="e">
        <f t="shared" si="2"/>
        <v>#VALUE!</v>
      </c>
      <c r="J14" s="7"/>
      <c r="K14" s="7"/>
    </row>
    <row r="15" spans="1:11" x14ac:dyDescent="0.25"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36">
        <v>92</v>
      </c>
      <c r="E16" s="41">
        <v>0.2</v>
      </c>
      <c r="F16" s="12">
        <f t="shared" si="0"/>
        <v>1.2212564638574095</v>
      </c>
      <c r="H16" s="13">
        <f t="shared" si="1"/>
        <v>1.0122125646385742</v>
      </c>
      <c r="I16" s="7" t="e">
        <f t="shared" si="2"/>
        <v>#VALUE!</v>
      </c>
      <c r="J16" s="7"/>
      <c r="K16" s="7"/>
    </row>
    <row r="17" spans="1:11" x14ac:dyDescent="0.25">
      <c r="C17" s="28">
        <v>579</v>
      </c>
      <c r="D17" s="30">
        <v>79</v>
      </c>
      <c r="E17" s="41">
        <v>-2.11</v>
      </c>
      <c r="F17" s="12">
        <f t="shared" si="0"/>
        <v>-13.08174716690505</v>
      </c>
      <c r="H17" s="13">
        <f t="shared" ref="H17:H21" si="3">(100+F17)/100</f>
        <v>0.86918252833094956</v>
      </c>
      <c r="I17" s="7" t="e">
        <f t="shared" si="2"/>
        <v>#VALUE!</v>
      </c>
      <c r="J17" s="7"/>
      <c r="K17" s="7"/>
    </row>
    <row r="18" spans="1:11" x14ac:dyDescent="0.25">
      <c r="C18" s="28">
        <v>591</v>
      </c>
      <c r="D18" s="9">
        <v>84.4</v>
      </c>
      <c r="E18" s="41">
        <v>-1.1499999999999999</v>
      </c>
      <c r="F18" s="12">
        <f t="shared" si="0"/>
        <v>-7.140499504896022</v>
      </c>
      <c r="H18" s="13">
        <f t="shared" si="3"/>
        <v>0.92859500495103975</v>
      </c>
      <c r="I18" s="7" t="e">
        <f t="shared" si="2"/>
        <v>#VALUE!</v>
      </c>
      <c r="J18" s="7"/>
      <c r="K18" s="7"/>
    </row>
    <row r="19" spans="1:11" x14ac:dyDescent="0.25">
      <c r="C19" s="28">
        <v>644</v>
      </c>
      <c r="D19" s="9">
        <v>95.8</v>
      </c>
      <c r="E19" s="41">
        <v>0.87</v>
      </c>
      <c r="F19" s="12">
        <f t="shared" si="0"/>
        <v>5.4021344482341256</v>
      </c>
      <c r="H19" s="13">
        <f t="shared" si="3"/>
        <v>1.0540213444823412</v>
      </c>
      <c r="I19" s="7" t="e">
        <f t="shared" si="2"/>
        <v>#VALUE!</v>
      </c>
      <c r="J19" s="7"/>
      <c r="K19" s="7"/>
    </row>
    <row r="20" spans="1:11" x14ac:dyDescent="0.25">
      <c r="B20" s="24"/>
      <c r="C20" s="28">
        <v>689</v>
      </c>
      <c r="D20" s="9">
        <v>91.9</v>
      </c>
      <c r="E20" s="41">
        <v>0.18</v>
      </c>
      <c r="F20" s="12">
        <f t="shared" si="0"/>
        <v>1.1112333590053969</v>
      </c>
      <c r="H20" s="13">
        <f t="shared" si="3"/>
        <v>1.011112333590054</v>
      </c>
      <c r="I20" s="7" t="e">
        <f t="shared" si="2"/>
        <v>#VALUE!</v>
      </c>
      <c r="J20" s="7"/>
      <c r="K20" s="7"/>
    </row>
    <row r="21" spans="1:11" x14ac:dyDescent="0.25">
      <c r="A21" s="15"/>
      <c r="C21" s="28">
        <v>744</v>
      </c>
      <c r="D21" s="30">
        <v>102</v>
      </c>
      <c r="E21" s="41">
        <v>1.97</v>
      </c>
      <c r="F21" s="12">
        <f t="shared" si="0"/>
        <v>12.223566949059302</v>
      </c>
      <c r="H21" s="13">
        <f t="shared" si="3"/>
        <v>1.1222356694905931</v>
      </c>
      <c r="I21" s="7" t="e">
        <f t="shared" si="2"/>
        <v>#VALUE!</v>
      </c>
      <c r="J21" s="7"/>
      <c r="K21" s="7"/>
    </row>
    <row r="22" spans="1:11" x14ac:dyDescent="0.25">
      <c r="A22" s="14"/>
      <c r="C22" s="28"/>
      <c r="D22" s="9"/>
      <c r="E22" s="32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BwwD2yMWfMTi1MaSgMYx2loYQwNJJ2pDnl+eTb65gQDJw/u3cuXNd5Np2kj9MY2zdXazU8VXXFGd+2nbilDOuQ==" saltValue="YrTNI8GE3l9ijayWUE0liQ==" spinCount="100000" sheet="1" objects="1" scenarios="1" selectLockedCells="1" selectUnlockedCells="1"/>
  <conditionalFormatting sqref="E11:E14 E16:E21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D2A9-6895-4DC6-A8B4-2E56BC029273}">
  <sheetPr codeName="Sheet11"/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21</v>
      </c>
      <c r="E1" s="33"/>
      <c r="F1" s="34"/>
    </row>
    <row r="2" spans="1:11" ht="18" x14ac:dyDescent="0.25">
      <c r="C2" s="4" t="s">
        <v>3</v>
      </c>
      <c r="D2" s="37" t="s">
        <v>13</v>
      </c>
      <c r="E2" s="1" t="s">
        <v>4</v>
      </c>
    </row>
    <row r="3" spans="1:11" ht="18" x14ac:dyDescent="0.25">
      <c r="C3" s="4" t="s">
        <v>9</v>
      </c>
      <c r="D3" s="39">
        <v>123.1</v>
      </c>
      <c r="E3" s="1" t="s">
        <v>4</v>
      </c>
      <c r="F3" s="5"/>
    </row>
    <row r="4" spans="1:11" ht="18" x14ac:dyDescent="0.25">
      <c r="C4" s="4" t="s">
        <v>10</v>
      </c>
      <c r="D4" s="39">
        <v>12.6</v>
      </c>
      <c r="E4" s="1" t="s">
        <v>4</v>
      </c>
      <c r="F4" s="5"/>
    </row>
    <row r="5" spans="1:11" x14ac:dyDescent="0.25">
      <c r="C5" s="4" t="s">
        <v>11</v>
      </c>
      <c r="D5" s="40">
        <f>D4/D3</f>
        <v>0.10235580828594638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10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8">
        <v>223</v>
      </c>
      <c r="D11" s="36">
        <v>120</v>
      </c>
      <c r="E11" s="41">
        <v>-0.25</v>
      </c>
      <c r="F11" s="12">
        <f>((D11-$D$3)/$D$3)*100</f>
        <v>-2.5182778229082001</v>
      </c>
      <c r="H11" s="13">
        <f>(100+F11)/100</f>
        <v>0.97481722177091801</v>
      </c>
      <c r="I11" s="7" t="e">
        <f>1+($D$3-$D$2)/$D$2</f>
        <v>#VALUE!</v>
      </c>
      <c r="J11" s="7"/>
      <c r="K11" s="7"/>
    </row>
    <row r="12" spans="1:11" x14ac:dyDescent="0.25">
      <c r="B12" s="14"/>
      <c r="C12" s="28">
        <v>295</v>
      </c>
      <c r="D12" s="10">
        <v>176.6</v>
      </c>
      <c r="E12" s="41">
        <v>4.24</v>
      </c>
      <c r="F12" s="12">
        <f t="shared" ref="F12:F21" si="0">((D12-$D$3)/$D$3)*100</f>
        <v>43.460601137286758</v>
      </c>
      <c r="H12" s="13">
        <f t="shared" ref="H12:H16" si="1">(100+F12)/100</f>
        <v>1.4346060113728674</v>
      </c>
      <c r="I12" s="7" t="e">
        <f t="shared" ref="I12:I21" si="2">1+($D$3-$D$2)/$D$2</f>
        <v>#VALUE!</v>
      </c>
      <c r="J12" s="7"/>
      <c r="K12" s="7"/>
    </row>
    <row r="13" spans="1:11" x14ac:dyDescent="0.25">
      <c r="B13" s="14"/>
      <c r="C13" s="28">
        <v>339</v>
      </c>
      <c r="D13" s="36">
        <v>125</v>
      </c>
      <c r="E13" s="41">
        <v>0.15</v>
      </c>
      <c r="F13" s="12">
        <f t="shared" si="0"/>
        <v>1.5434606011372916</v>
      </c>
      <c r="H13" s="13">
        <f t="shared" si="1"/>
        <v>1.015434606011373</v>
      </c>
      <c r="I13" s="7" t="e">
        <f t="shared" si="2"/>
        <v>#VALUE!</v>
      </c>
      <c r="J13" s="7"/>
      <c r="K13" s="7"/>
    </row>
    <row r="14" spans="1:11" x14ac:dyDescent="0.25">
      <c r="C14" s="28">
        <v>509</v>
      </c>
      <c r="D14" s="10">
        <v>120</v>
      </c>
      <c r="E14" s="41">
        <v>-0.25</v>
      </c>
      <c r="F14" s="12">
        <f t="shared" si="0"/>
        <v>-2.5182778229082001</v>
      </c>
      <c r="H14" s="13">
        <f t="shared" si="1"/>
        <v>0.97481722177091801</v>
      </c>
      <c r="I14" s="7" t="e">
        <f t="shared" si="2"/>
        <v>#VALUE!</v>
      </c>
      <c r="J14" s="7"/>
      <c r="K14" s="7"/>
    </row>
    <row r="15" spans="1:11" x14ac:dyDescent="0.25"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36">
        <v>128</v>
      </c>
      <c r="E16" s="41">
        <v>0.39</v>
      </c>
      <c r="F16" s="12">
        <f t="shared" si="0"/>
        <v>3.9805036555645863</v>
      </c>
      <c r="H16" s="13">
        <f t="shared" si="1"/>
        <v>1.0398050365556459</v>
      </c>
      <c r="I16" s="7" t="e">
        <f t="shared" si="2"/>
        <v>#VALUE!</v>
      </c>
      <c r="J16" s="7"/>
      <c r="K16" s="7"/>
    </row>
    <row r="17" spans="1:11" x14ac:dyDescent="0.25">
      <c r="C17" s="28">
        <v>579</v>
      </c>
      <c r="D17" s="30">
        <v>100.5</v>
      </c>
      <c r="E17" s="41">
        <v>-1.8</v>
      </c>
      <c r="F17" s="12">
        <f t="shared" si="0"/>
        <v>-18.359057676685616</v>
      </c>
      <c r="H17" s="13">
        <f t="shared" ref="H17:H21" si="3">(100+F17)/100</f>
        <v>0.81640942323314392</v>
      </c>
      <c r="I17" s="7" t="e">
        <f t="shared" si="2"/>
        <v>#VALUE!</v>
      </c>
      <c r="J17" s="7"/>
      <c r="K17" s="7"/>
    </row>
    <row r="18" spans="1:11" x14ac:dyDescent="0.25">
      <c r="C18" s="28">
        <v>591</v>
      </c>
      <c r="D18" s="9">
        <v>113</v>
      </c>
      <c r="E18" s="41">
        <v>-0.8</v>
      </c>
      <c r="F18" s="12">
        <f t="shared" si="0"/>
        <v>-8.2047116165718883</v>
      </c>
      <c r="H18" s="13">
        <f t="shared" si="3"/>
        <v>0.9179528838342812</v>
      </c>
      <c r="I18" s="7" t="e">
        <f t="shared" si="2"/>
        <v>#VALUE!</v>
      </c>
      <c r="J18" s="7"/>
      <c r="K18" s="7"/>
    </row>
    <row r="19" spans="1:11" x14ac:dyDescent="0.25">
      <c r="C19" s="28">
        <v>644</v>
      </c>
      <c r="D19" s="9">
        <v>138</v>
      </c>
      <c r="E19" s="41">
        <v>1.18</v>
      </c>
      <c r="F19" s="12">
        <f t="shared" si="0"/>
        <v>12.103980503655571</v>
      </c>
      <c r="H19" s="13">
        <f t="shared" si="3"/>
        <v>1.1210398050365558</v>
      </c>
      <c r="I19" s="7" t="e">
        <f t="shared" si="2"/>
        <v>#VALUE!</v>
      </c>
      <c r="J19" s="7"/>
      <c r="K19" s="7"/>
    </row>
    <row r="20" spans="1:11" x14ac:dyDescent="0.25">
      <c r="B20" s="24"/>
      <c r="C20" s="28">
        <v>689</v>
      </c>
      <c r="D20" s="9">
        <v>118</v>
      </c>
      <c r="E20" s="41">
        <v>-0.41</v>
      </c>
      <c r="F20" s="12">
        <f t="shared" si="0"/>
        <v>-4.1429731925263971</v>
      </c>
      <c r="H20" s="13">
        <f t="shared" si="3"/>
        <v>0.958570268074736</v>
      </c>
      <c r="I20" s="7" t="e">
        <f t="shared" si="2"/>
        <v>#VALUE!</v>
      </c>
      <c r="J20" s="7"/>
      <c r="K20" s="7"/>
    </row>
    <row r="21" spans="1:11" x14ac:dyDescent="0.25">
      <c r="A21" s="15"/>
      <c r="C21" s="28">
        <v>744</v>
      </c>
      <c r="D21" s="30">
        <v>123</v>
      </c>
      <c r="E21" s="41">
        <v>-0.01</v>
      </c>
      <c r="F21" s="12">
        <f t="shared" si="0"/>
        <v>-8.1234768480905217E-2</v>
      </c>
      <c r="H21" s="13">
        <f t="shared" si="3"/>
        <v>0.99918765231519091</v>
      </c>
      <c r="I21" s="7" t="e">
        <f t="shared" si="2"/>
        <v>#VALUE!</v>
      </c>
      <c r="J21" s="7"/>
      <c r="K21" s="7"/>
    </row>
    <row r="22" spans="1:11" x14ac:dyDescent="0.25">
      <c r="A22" s="14"/>
      <c r="C22" s="28"/>
      <c r="D22" s="9"/>
      <c r="E22" s="32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22J5zkLnaZ9bn6ey88cadqPRw0cGDZ8nNUxuvPh0naTc2+sqgWoPfkbYX5z4nKWbljDjLI1zDa7CGLBeLbli7g==" saltValue="gVYP4v6Pwj8M40DR7XpqpA==" spinCount="100000" sheet="1" objects="1" scenarios="1" selectLockedCells="1" selectUnlockedCells="1"/>
  <conditionalFormatting sqref="E11:E14 E16:E21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P57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5" t="s">
        <v>14</v>
      </c>
      <c r="E1" s="35"/>
      <c r="F1" s="3"/>
    </row>
    <row r="2" spans="1:11" ht="18" x14ac:dyDescent="0.25">
      <c r="C2" s="4" t="s">
        <v>3</v>
      </c>
      <c r="D2" s="38" t="s">
        <v>13</v>
      </c>
      <c r="E2" s="1" t="s">
        <v>4</v>
      </c>
    </row>
    <row r="3" spans="1:11" ht="18" x14ac:dyDescent="0.25">
      <c r="C3" s="4" t="s">
        <v>9</v>
      </c>
      <c r="D3" s="39">
        <v>20.11</v>
      </c>
      <c r="E3" s="1" t="s">
        <v>4</v>
      </c>
      <c r="F3" s="5"/>
    </row>
    <row r="4" spans="1:11" ht="18" x14ac:dyDescent="0.25">
      <c r="C4" s="4" t="s">
        <v>10</v>
      </c>
      <c r="D4" s="39">
        <v>0.86</v>
      </c>
      <c r="E4" s="1" t="s">
        <v>4</v>
      </c>
      <c r="F4" s="5"/>
    </row>
    <row r="5" spans="1:11" x14ac:dyDescent="0.25">
      <c r="C5" s="4" t="s">
        <v>11</v>
      </c>
      <c r="D5" s="40">
        <f>D4/D3</f>
        <v>4.2764793635007459E-2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10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18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5"/>
      <c r="B11" s="15"/>
      <c r="C11" s="28">
        <v>223</v>
      </c>
      <c r="D11" s="16">
        <v>20.6</v>
      </c>
      <c r="E11" s="41">
        <v>0.56999999999999995</v>
      </c>
      <c r="F11" s="12">
        <f>((D11-$D$3)/$D$3)*100</f>
        <v>2.4365987071109001</v>
      </c>
      <c r="H11" s="13">
        <f>(100+F11)/100</f>
        <v>1.024365987071109</v>
      </c>
      <c r="I11" s="7" t="e">
        <f>1+($D$3-$D$2)/$D$2</f>
        <v>#VALUE!</v>
      </c>
      <c r="J11" s="7"/>
      <c r="K11" s="7"/>
    </row>
    <row r="12" spans="1:11" x14ac:dyDescent="0.25">
      <c r="A12" s="15"/>
      <c r="B12" s="15"/>
      <c r="C12" s="28">
        <v>295</v>
      </c>
      <c r="D12" s="16">
        <v>19.399999999999999</v>
      </c>
      <c r="E12" s="41">
        <v>-0.83</v>
      </c>
      <c r="F12" s="12">
        <f t="shared" ref="F12:F21" si="0">((D12-$D$3)/$D$3)*100</f>
        <v>-3.5305818000994575</v>
      </c>
      <c r="H12" s="13">
        <f t="shared" ref="H12:H16" si="1">(100+F12)/100</f>
        <v>0.96469418199900547</v>
      </c>
      <c r="I12" s="7" t="e">
        <f t="shared" ref="I12:I21" si="2">1+($D$3-$D$2)/$D$2</f>
        <v>#VALUE!</v>
      </c>
      <c r="J12" s="7"/>
      <c r="K12" s="7"/>
    </row>
    <row r="13" spans="1:11" x14ac:dyDescent="0.25">
      <c r="A13" s="15"/>
      <c r="B13" s="15"/>
      <c r="C13" s="28">
        <v>339</v>
      </c>
      <c r="D13" s="16">
        <v>19.8</v>
      </c>
      <c r="E13" s="41">
        <v>-0.37</v>
      </c>
      <c r="F13" s="12">
        <f t="shared" si="0"/>
        <v>-1.5415216310293323</v>
      </c>
      <c r="H13" s="13">
        <f t="shared" si="1"/>
        <v>0.9845847836897067</v>
      </c>
      <c r="I13" s="7" t="e">
        <f t="shared" si="2"/>
        <v>#VALUE!</v>
      </c>
      <c r="J13" s="7"/>
      <c r="K13" s="7"/>
    </row>
    <row r="14" spans="1:11" x14ac:dyDescent="0.25">
      <c r="A14" s="15"/>
      <c r="B14" s="15"/>
      <c r="C14" s="28">
        <v>509</v>
      </c>
      <c r="D14" s="16">
        <v>29.7</v>
      </c>
      <c r="E14" s="41">
        <v>11.21</v>
      </c>
      <c r="F14" s="12">
        <f t="shared" si="0"/>
        <v>47.687717553455997</v>
      </c>
      <c r="H14" s="13">
        <f t="shared" si="1"/>
        <v>1.47687717553456</v>
      </c>
      <c r="I14" s="7" t="e">
        <f t="shared" si="2"/>
        <v>#VALUE!</v>
      </c>
      <c r="J14" s="7"/>
      <c r="K14" s="7"/>
    </row>
    <row r="15" spans="1:11" x14ac:dyDescent="0.25">
      <c r="A15" s="15"/>
      <c r="B15" s="15"/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A16" s="15"/>
      <c r="B16" s="15"/>
      <c r="C16" s="28">
        <v>551</v>
      </c>
      <c r="D16" s="16">
        <v>20.2</v>
      </c>
      <c r="E16" s="41">
        <v>0.1</v>
      </c>
      <c r="F16" s="12">
        <f t="shared" si="0"/>
        <v>0.44753853804077504</v>
      </c>
      <c r="H16" s="13">
        <f t="shared" si="1"/>
        <v>1.0044753853804078</v>
      </c>
      <c r="I16" s="7" t="e">
        <f t="shared" si="2"/>
        <v>#VALUE!</v>
      </c>
      <c r="J16" s="7"/>
      <c r="K16" s="7"/>
    </row>
    <row r="17" spans="1:16" x14ac:dyDescent="0.25">
      <c r="A17" s="15"/>
      <c r="B17" s="15"/>
      <c r="C17" s="28">
        <v>579</v>
      </c>
      <c r="D17" s="16">
        <v>18.5</v>
      </c>
      <c r="E17" s="41">
        <v>-1.88</v>
      </c>
      <c r="F17" s="12">
        <f t="shared" si="0"/>
        <v>-8.0059671805072075</v>
      </c>
      <c r="H17" s="13">
        <f t="shared" ref="H17:H21" si="3">(100+F17)/100</f>
        <v>0.91994032819492788</v>
      </c>
      <c r="I17" s="7" t="e">
        <f t="shared" si="2"/>
        <v>#VALUE!</v>
      </c>
      <c r="J17" s="7"/>
      <c r="K17" s="7"/>
    </row>
    <row r="18" spans="1:16" x14ac:dyDescent="0.25">
      <c r="C18" s="28">
        <v>591</v>
      </c>
      <c r="D18" s="16">
        <v>19.399999999999999</v>
      </c>
      <c r="E18" s="41">
        <v>-0.83</v>
      </c>
      <c r="F18" s="12">
        <f t="shared" si="0"/>
        <v>-3.5305818000994575</v>
      </c>
      <c r="H18" s="13">
        <f t="shared" si="3"/>
        <v>0.96469418199900547</v>
      </c>
      <c r="I18" s="7" t="e">
        <f t="shared" si="2"/>
        <v>#VALUE!</v>
      </c>
      <c r="J18" s="7"/>
      <c r="K18" s="7"/>
    </row>
    <row r="19" spans="1:16" x14ac:dyDescent="0.25">
      <c r="C19" s="28">
        <v>644</v>
      </c>
      <c r="D19" s="16">
        <v>20.399999999999999</v>
      </c>
      <c r="E19" s="41">
        <v>0.34</v>
      </c>
      <c r="F19" s="12">
        <f t="shared" si="0"/>
        <v>1.4420686225758288</v>
      </c>
      <c r="H19" s="13">
        <f t="shared" si="3"/>
        <v>1.0144206862257583</v>
      </c>
      <c r="I19" s="7" t="e">
        <f t="shared" si="2"/>
        <v>#VALUE!</v>
      </c>
      <c r="J19" s="7"/>
      <c r="K19" s="7"/>
    </row>
    <row r="20" spans="1:16" x14ac:dyDescent="0.25">
      <c r="A20" s="15"/>
      <c r="B20" s="15"/>
      <c r="C20" s="28">
        <v>689</v>
      </c>
      <c r="D20" s="16">
        <v>20.5</v>
      </c>
      <c r="E20" s="41">
        <v>0.45</v>
      </c>
      <c r="F20" s="12">
        <f t="shared" si="0"/>
        <v>1.9393336648433643</v>
      </c>
      <c r="H20" s="13">
        <f t="shared" si="3"/>
        <v>1.0193933366484336</v>
      </c>
      <c r="I20" s="7" t="e">
        <f t="shared" si="2"/>
        <v>#VALUE!</v>
      </c>
      <c r="J20" s="7"/>
      <c r="K20" s="7"/>
    </row>
    <row r="21" spans="1:16" x14ac:dyDescent="0.25">
      <c r="A21" s="14"/>
      <c r="C21" s="28">
        <v>744</v>
      </c>
      <c r="D21" s="16">
        <v>20.6</v>
      </c>
      <c r="E21" s="41">
        <v>0.56999999999999995</v>
      </c>
      <c r="F21" s="12">
        <f t="shared" si="0"/>
        <v>2.4365987071109001</v>
      </c>
      <c r="H21" s="13">
        <f t="shared" si="3"/>
        <v>1.024365987071109</v>
      </c>
      <c r="I21" s="7" t="e">
        <f t="shared" si="2"/>
        <v>#VALUE!</v>
      </c>
      <c r="J21" s="7"/>
      <c r="K21" s="7"/>
    </row>
    <row r="22" spans="1:16" x14ac:dyDescent="0.25">
      <c r="A22" s="14"/>
      <c r="C22" s="28"/>
      <c r="D22" s="16"/>
      <c r="E22" s="31"/>
      <c r="F22" s="12"/>
      <c r="H22" s="13"/>
      <c r="I22" s="7"/>
      <c r="J22" s="7"/>
      <c r="K22" s="7"/>
    </row>
    <row r="23" spans="1:16" x14ac:dyDescent="0.25">
      <c r="C23" s="14"/>
      <c r="D23" s="14"/>
      <c r="E23" s="14"/>
      <c r="F23" s="16"/>
      <c r="H23" s="7"/>
      <c r="I23" s="7"/>
      <c r="J23" s="7"/>
      <c r="K23" s="7"/>
    </row>
    <row r="24" spans="1:16" x14ac:dyDescent="0.25">
      <c r="B24" s="14"/>
      <c r="C24" s="14"/>
      <c r="D24" s="14"/>
      <c r="E24" s="14"/>
      <c r="F24" s="14"/>
      <c r="G24" s="14"/>
      <c r="H24" s="21"/>
      <c r="I24" s="21"/>
      <c r="J24" s="21"/>
      <c r="K24" s="21"/>
      <c r="L24" s="14"/>
      <c r="M24" s="14"/>
      <c r="N24" s="14"/>
      <c r="O24" s="14"/>
      <c r="P24" s="14"/>
    </row>
    <row r="25" spans="1:16" x14ac:dyDescent="0.25">
      <c r="B25" s="14"/>
      <c r="C25" s="14"/>
      <c r="D25" s="14"/>
      <c r="E25" s="14"/>
      <c r="F25" s="14"/>
      <c r="G25" s="14"/>
      <c r="H25" s="21"/>
      <c r="I25" s="21"/>
      <c r="J25" s="21"/>
      <c r="K25" s="21"/>
      <c r="L25" s="14"/>
      <c r="M25" s="14"/>
      <c r="N25" s="14"/>
      <c r="O25" s="14"/>
      <c r="P25" s="14"/>
    </row>
    <row r="26" spans="1:16" x14ac:dyDescent="0.25">
      <c r="B26" s="14"/>
      <c r="C26" s="14"/>
      <c r="D26" s="14"/>
      <c r="E26" s="14"/>
      <c r="F26" s="14"/>
      <c r="G26" s="14"/>
      <c r="H26" s="21"/>
      <c r="I26" s="21"/>
      <c r="J26" s="21"/>
      <c r="K26" s="21"/>
      <c r="L26" s="14"/>
      <c r="M26" s="14"/>
      <c r="N26" s="14"/>
      <c r="O26" s="14"/>
      <c r="P26" s="14"/>
    </row>
    <row r="27" spans="1:16" x14ac:dyDescent="0.25">
      <c r="B27" s="14"/>
      <c r="C27" s="14"/>
      <c r="D27" s="14"/>
      <c r="E27" s="14"/>
      <c r="F27" s="14"/>
      <c r="G27" s="14"/>
      <c r="H27" s="21"/>
      <c r="I27" s="21"/>
      <c r="J27" s="21"/>
      <c r="K27" s="21"/>
      <c r="L27" s="14"/>
      <c r="M27" s="14"/>
      <c r="N27" s="14"/>
      <c r="O27" s="14"/>
      <c r="P27" s="14"/>
    </row>
    <row r="28" spans="1:16" x14ac:dyDescent="0.25">
      <c r="B28" s="14"/>
      <c r="C28" s="14"/>
      <c r="D28" s="14"/>
      <c r="E28" s="14"/>
      <c r="F28" s="14"/>
      <c r="G28" s="14"/>
      <c r="H28" s="21"/>
      <c r="I28" s="21"/>
      <c r="J28" s="21"/>
      <c r="K28" s="22"/>
      <c r="L28" s="23"/>
      <c r="M28" s="14"/>
      <c r="N28" s="14"/>
      <c r="O28" s="14"/>
      <c r="P28" s="14"/>
    </row>
    <row r="29" spans="1:16" x14ac:dyDescent="0.25">
      <c r="B29" s="14"/>
      <c r="C29" s="24"/>
      <c r="D29" s="14"/>
      <c r="E29" s="14"/>
      <c r="F29" s="14"/>
      <c r="G29" s="14"/>
      <c r="H29" s="21"/>
      <c r="I29" s="21"/>
      <c r="J29" s="21"/>
      <c r="K29" s="22"/>
      <c r="L29" s="23"/>
      <c r="M29" s="14"/>
      <c r="N29" s="14"/>
      <c r="O29" s="14"/>
      <c r="P29" s="14"/>
    </row>
    <row r="30" spans="1:16" x14ac:dyDescent="0.25">
      <c r="B30" s="14"/>
      <c r="C30" s="14"/>
      <c r="D30" s="14"/>
      <c r="E30" s="14"/>
      <c r="F30" s="14"/>
      <c r="G30" s="14"/>
      <c r="H30" s="21"/>
      <c r="I30" s="21"/>
      <c r="J30" s="21"/>
      <c r="K30" s="22"/>
      <c r="L30" s="23"/>
      <c r="M30" s="14"/>
      <c r="N30" s="14"/>
      <c r="O30" s="14"/>
      <c r="P30" s="14"/>
    </row>
    <row r="31" spans="1:16" x14ac:dyDescent="0.25">
      <c r="B31" s="14"/>
      <c r="C31" s="14"/>
      <c r="D31" s="14"/>
      <c r="E31" s="14"/>
      <c r="F31" s="14"/>
      <c r="G31" s="14"/>
      <c r="H31" s="21"/>
      <c r="I31" s="21"/>
      <c r="J31" s="21"/>
      <c r="K31" s="22"/>
      <c r="L31" s="23"/>
      <c r="M31" s="14"/>
      <c r="N31" s="14"/>
      <c r="O31" s="14"/>
      <c r="P31" s="14"/>
    </row>
    <row r="32" spans="1:16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25"/>
      <c r="L33" s="23"/>
      <c r="M33" s="14"/>
      <c r="N33" s="14"/>
      <c r="O33" s="14"/>
      <c r="P33" s="14"/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23"/>
      <c r="M34" s="14"/>
      <c r="N34" s="14"/>
      <c r="O34" s="14"/>
      <c r="P34" s="14"/>
    </row>
    <row r="35" spans="2:16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25"/>
      <c r="L35" s="23"/>
      <c r="M35" s="14"/>
      <c r="N35" s="14"/>
      <c r="O35" s="14"/>
      <c r="P35" s="14"/>
    </row>
    <row r="36" spans="2:16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25"/>
      <c r="L36" s="23"/>
      <c r="M36" s="14"/>
      <c r="N36" s="14"/>
      <c r="O36" s="14"/>
      <c r="P36" s="14"/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25"/>
      <c r="L37" s="23"/>
      <c r="M37" s="14"/>
      <c r="N37" s="14"/>
      <c r="O37" s="14"/>
      <c r="P37" s="14"/>
    </row>
    <row r="38" spans="2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25"/>
      <c r="L38" s="23"/>
      <c r="M38" s="14"/>
      <c r="N38" s="14"/>
      <c r="O38" s="14"/>
      <c r="P38" s="14"/>
    </row>
    <row r="39" spans="2:16" x14ac:dyDescent="0.25">
      <c r="B39" s="14"/>
      <c r="C39" s="24"/>
      <c r="D39" s="14"/>
      <c r="E39" s="14"/>
      <c r="F39" s="14"/>
      <c r="G39" s="14"/>
      <c r="H39" s="14"/>
      <c r="I39" s="14"/>
      <c r="J39" s="14"/>
      <c r="K39" s="25"/>
      <c r="L39" s="23"/>
      <c r="M39" s="14"/>
      <c r="N39" s="14"/>
      <c r="O39" s="14"/>
      <c r="P39" s="14"/>
    </row>
    <row r="40" spans="2:16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25"/>
      <c r="L40" s="23"/>
      <c r="M40" s="14"/>
      <c r="N40" s="14"/>
      <c r="O40" s="14"/>
      <c r="P40" s="14"/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25"/>
      <c r="L41" s="23"/>
      <c r="M41" s="14"/>
      <c r="N41" s="14"/>
      <c r="O41" s="14"/>
      <c r="P41" s="14"/>
    </row>
    <row r="42" spans="2:16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25"/>
      <c r="L42" s="23"/>
      <c r="M42" s="14"/>
      <c r="N42" s="14"/>
      <c r="O42" s="14"/>
      <c r="P42" s="14"/>
    </row>
    <row r="43" spans="2:16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25"/>
      <c r="L43" s="23"/>
      <c r="M43" s="14"/>
      <c r="N43" s="14"/>
      <c r="O43" s="14"/>
      <c r="P43" s="14"/>
    </row>
    <row r="44" spans="2:16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25"/>
      <c r="L44" s="23"/>
      <c r="M44" s="14"/>
      <c r="N44" s="14"/>
      <c r="O44" s="14"/>
      <c r="P44" s="14"/>
    </row>
    <row r="45" spans="2:1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25"/>
      <c r="L45" s="23"/>
      <c r="M45" s="14"/>
      <c r="N45" s="14"/>
      <c r="O45" s="14"/>
      <c r="P45" s="14"/>
    </row>
    <row r="46" spans="2:16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25"/>
      <c r="L46" s="23"/>
      <c r="M46" s="14"/>
      <c r="N46" s="14"/>
      <c r="O46" s="14"/>
      <c r="P46" s="14"/>
    </row>
    <row r="47" spans="2:16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3"/>
      <c r="M47" s="14"/>
      <c r="N47" s="14"/>
      <c r="O47" s="14"/>
      <c r="P47" s="14"/>
    </row>
    <row r="48" spans="2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3"/>
      <c r="M48" s="14"/>
      <c r="N48" s="14"/>
      <c r="O48" s="14"/>
      <c r="P48" s="14"/>
    </row>
    <row r="49" spans="2:16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25"/>
      <c r="L49" s="23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</sheetData>
  <sheetProtection algorithmName="SHA-512" hashValue="KYu/Q9Uhtb4xlNzrd80vX7Y835BZ6n9SECHiPWcD9y3dgM3tbL1dVl+WdOU5a0IxBat77Ky5rhDi/TkatxJvow==" saltValue="Fa+MfQZ3MA9niP8PWdz6Kw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4 E16:E21">
    <cfRule type="cellIs" dxfId="29" priority="1" stopIfTrue="1" operator="between">
      <formula>-2</formula>
      <formula>2</formula>
    </cfRule>
    <cfRule type="cellIs" dxfId="28" priority="2" stopIfTrue="1" operator="between">
      <formula>-3</formula>
      <formula>3</formula>
    </cfRule>
    <cfRule type="cellIs" dxfId="27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A5A4-5CE4-4EA7-B57A-C3A5F0DCFE54}">
  <sheetPr codeName="Sheet3"/>
  <dimension ref="A1:K5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1.28515625" style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5" t="s">
        <v>27</v>
      </c>
      <c r="E1" s="35"/>
      <c r="F1" s="3" t="s">
        <v>12</v>
      </c>
    </row>
    <row r="2" spans="1:11" ht="18" x14ac:dyDescent="0.25">
      <c r="C2" s="4" t="s">
        <v>3</v>
      </c>
      <c r="D2" s="16" t="s">
        <v>13</v>
      </c>
      <c r="E2" s="1" t="s">
        <v>4</v>
      </c>
    </row>
    <row r="3" spans="1:11" ht="18" x14ac:dyDescent="0.25">
      <c r="C3" s="4" t="s">
        <v>9</v>
      </c>
      <c r="D3" s="14">
        <v>54.08</v>
      </c>
      <c r="E3" s="1" t="s">
        <v>4</v>
      </c>
      <c r="F3" s="5"/>
    </row>
    <row r="4" spans="1:11" ht="18" x14ac:dyDescent="0.25">
      <c r="C4" s="4" t="s">
        <v>10</v>
      </c>
      <c r="D4" s="14">
        <v>7.61</v>
      </c>
      <c r="E4" s="1" t="s">
        <v>4</v>
      </c>
      <c r="F4" s="5"/>
    </row>
    <row r="5" spans="1:11" x14ac:dyDescent="0.25">
      <c r="C5" s="4" t="s">
        <v>11</v>
      </c>
      <c r="D5" s="40">
        <f>D4/D3</f>
        <v>0.14071745562130178</v>
      </c>
      <c r="E5" s="1" t="s">
        <v>2</v>
      </c>
      <c r="F5" s="6"/>
    </row>
    <row r="6" spans="1:11" x14ac:dyDescent="0.25">
      <c r="C6" s="4" t="s">
        <v>6</v>
      </c>
      <c r="D6" s="37">
        <f>COUNTA(E11:E22)</f>
        <v>9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0"/>
      <c r="C11" s="28">
        <v>223</v>
      </c>
      <c r="D11" s="16">
        <v>61.4</v>
      </c>
      <c r="E11" s="41">
        <v>0.96</v>
      </c>
      <c r="F11" s="12">
        <f>((D11-$D$3)/$D$3)*100</f>
        <v>13.535502958579881</v>
      </c>
      <c r="H11" s="13">
        <f>(100+F11)/100</f>
        <v>1.1353550295857988</v>
      </c>
      <c r="I11" s="7" t="e">
        <f>1+($D$3-$D$2)/$D$2</f>
        <v>#VALUE!</v>
      </c>
      <c r="J11" s="7"/>
      <c r="K11" s="7"/>
    </row>
    <row r="12" spans="1:11" x14ac:dyDescent="0.25">
      <c r="B12" s="10"/>
      <c r="C12" s="28">
        <v>295</v>
      </c>
      <c r="D12" s="16">
        <v>48.4</v>
      </c>
      <c r="E12" s="41">
        <v>-0.75</v>
      </c>
      <c r="F12" s="12">
        <f t="shared" ref="F12:F21" si="0">((D12-$D$3)/$D$3)*100</f>
        <v>-10.502958579881657</v>
      </c>
      <c r="H12" s="13">
        <f t="shared" ref="H12:H16" si="1">(100+F12)/100</f>
        <v>0.8949704142011834</v>
      </c>
      <c r="I12" s="7" t="e">
        <f t="shared" ref="I12:I21" si="2">1+($D$3-$D$2)/$D$2</f>
        <v>#VALUE!</v>
      </c>
      <c r="J12" s="7"/>
      <c r="K12" s="7"/>
    </row>
    <row r="13" spans="1:11" x14ac:dyDescent="0.25">
      <c r="B13" s="10"/>
      <c r="C13" s="28">
        <v>339</v>
      </c>
      <c r="D13" s="16">
        <v>48.6</v>
      </c>
      <c r="E13" s="41">
        <v>-0.72</v>
      </c>
      <c r="F13" s="12">
        <f t="shared" si="0"/>
        <v>-10.133136094674551</v>
      </c>
      <c r="H13" s="13">
        <f t="shared" si="1"/>
        <v>0.89866863905325445</v>
      </c>
      <c r="I13" s="7" t="e">
        <f t="shared" si="2"/>
        <v>#VALUE!</v>
      </c>
      <c r="J13" s="7"/>
      <c r="K13" s="7"/>
    </row>
    <row r="14" spans="1:11" x14ac:dyDescent="0.25">
      <c r="B14" s="10"/>
      <c r="C14" s="28">
        <v>509</v>
      </c>
      <c r="D14" s="16">
        <v>70.400000000000006</v>
      </c>
      <c r="E14" s="41">
        <v>2.14</v>
      </c>
      <c r="F14" s="12">
        <f t="shared" si="0"/>
        <v>30.177514792899423</v>
      </c>
      <c r="H14" s="13">
        <f t="shared" si="1"/>
        <v>1.3017751479289941</v>
      </c>
      <c r="I14" s="7" t="e">
        <f t="shared" si="2"/>
        <v>#VALUE!</v>
      </c>
      <c r="J14" s="7"/>
      <c r="K14" s="7"/>
    </row>
    <row r="15" spans="1:11" x14ac:dyDescent="0.25">
      <c r="B15" s="10"/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B16" s="10"/>
      <c r="C16" s="28">
        <v>551</v>
      </c>
      <c r="D16" s="16">
        <v>50.9</v>
      </c>
      <c r="E16" s="41">
        <v>-0.42</v>
      </c>
      <c r="F16" s="12">
        <f t="shared" si="0"/>
        <v>-5.8801775147928987</v>
      </c>
      <c r="H16" s="13">
        <f t="shared" si="1"/>
        <v>0.94119822485207094</v>
      </c>
      <c r="I16" s="7" t="e">
        <f t="shared" si="2"/>
        <v>#VALUE!</v>
      </c>
      <c r="J16" s="7"/>
      <c r="K16" s="7"/>
    </row>
    <row r="17" spans="1:11" x14ac:dyDescent="0.25">
      <c r="B17" s="10"/>
      <c r="C17" s="28">
        <v>579</v>
      </c>
      <c r="D17" s="11">
        <v>48</v>
      </c>
      <c r="E17" s="41">
        <v>-0.8</v>
      </c>
      <c r="F17" s="12">
        <f t="shared" si="0"/>
        <v>-11.242603550295856</v>
      </c>
      <c r="H17" s="13">
        <f t="shared" ref="H17:H21" si="3">(100+F17)/100</f>
        <v>0.88757396449704151</v>
      </c>
      <c r="I17" s="7" t="e">
        <f t="shared" si="2"/>
        <v>#VALUE!</v>
      </c>
      <c r="J17" s="7"/>
      <c r="K17" s="7"/>
    </row>
    <row r="18" spans="1:11" x14ac:dyDescent="0.25">
      <c r="B18" s="10"/>
      <c r="C18" s="28">
        <v>591</v>
      </c>
      <c r="D18" s="11">
        <v>48.1</v>
      </c>
      <c r="E18" s="41">
        <v>-0.79</v>
      </c>
      <c r="F18" s="12">
        <f t="shared" si="0"/>
        <v>-11.057692307692301</v>
      </c>
      <c r="H18" s="13">
        <f t="shared" si="3"/>
        <v>0.88942307692307698</v>
      </c>
      <c r="I18" s="7" t="e">
        <f t="shared" si="2"/>
        <v>#VALUE!</v>
      </c>
      <c r="J18" s="7"/>
      <c r="K18" s="7"/>
    </row>
    <row r="19" spans="1:11" x14ac:dyDescent="0.25">
      <c r="A19" s="14"/>
      <c r="B19" s="10"/>
      <c r="C19" s="28">
        <v>644</v>
      </c>
      <c r="D19" s="11" t="s">
        <v>13</v>
      </c>
      <c r="E19" s="41"/>
      <c r="F19" s="12"/>
      <c r="H19" s="13"/>
      <c r="I19" s="7" t="e">
        <f t="shared" si="2"/>
        <v>#VALUE!</v>
      </c>
      <c r="J19" s="7"/>
      <c r="K19" s="7"/>
    </row>
    <row r="20" spans="1:11" x14ac:dyDescent="0.25">
      <c r="A20" s="14"/>
      <c r="B20" s="10"/>
      <c r="C20" s="28">
        <v>689</v>
      </c>
      <c r="D20" s="11">
        <v>56.8</v>
      </c>
      <c r="E20" s="41">
        <v>0.36</v>
      </c>
      <c r="F20" s="12">
        <f t="shared" si="0"/>
        <v>5.0295857988165658</v>
      </c>
      <c r="H20" s="13">
        <f t="shared" si="3"/>
        <v>1.0502958579881656</v>
      </c>
      <c r="I20" s="7" t="e">
        <f t="shared" si="2"/>
        <v>#VALUE!</v>
      </c>
      <c r="J20" s="7"/>
      <c r="K20" s="7"/>
    </row>
    <row r="21" spans="1:11" x14ac:dyDescent="0.25">
      <c r="A21" s="15"/>
      <c r="B21" s="10"/>
      <c r="C21" s="28">
        <v>744</v>
      </c>
      <c r="D21" s="11">
        <v>59</v>
      </c>
      <c r="E21" s="41">
        <v>0.65</v>
      </c>
      <c r="F21" s="12">
        <f t="shared" si="0"/>
        <v>9.0976331360946787</v>
      </c>
      <c r="H21" s="13">
        <f t="shared" si="3"/>
        <v>1.0909763313609468</v>
      </c>
      <c r="I21" s="7" t="e">
        <f t="shared" si="2"/>
        <v>#VALUE!</v>
      </c>
      <c r="J21" s="7"/>
      <c r="K21" s="7"/>
    </row>
    <row r="22" spans="1:11" x14ac:dyDescent="0.25">
      <c r="C22" s="28"/>
      <c r="D22" s="11"/>
      <c r="E22" s="31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7"/>
      <c r="I23" s="7"/>
      <c r="J23" s="7"/>
      <c r="K23" s="7"/>
    </row>
    <row r="24" spans="1:11" x14ac:dyDescent="0.25">
      <c r="C24" s="14"/>
      <c r="D24" s="14"/>
      <c r="E24" s="14"/>
      <c r="F24" s="16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C27" s="14"/>
      <c r="E27" s="14"/>
      <c r="F27" s="14"/>
      <c r="H27" s="7"/>
      <c r="I27" s="7"/>
      <c r="J27" s="7"/>
      <c r="K27" s="7"/>
    </row>
    <row r="28" spans="1:11" x14ac:dyDescent="0.25">
      <c r="C28" s="14"/>
      <c r="E28" s="14"/>
      <c r="F28" s="14"/>
      <c r="H28" s="7"/>
      <c r="I28" s="7"/>
      <c r="J28" s="7"/>
      <c r="K28" s="7"/>
    </row>
    <row r="29" spans="1:11" x14ac:dyDescent="0.25">
      <c r="C29" s="14"/>
      <c r="E29" s="14"/>
      <c r="F29" s="14"/>
      <c r="H29" s="7"/>
      <c r="I29" s="7"/>
      <c r="J29" s="7"/>
      <c r="K29" s="7"/>
    </row>
    <row r="30" spans="1:11" x14ac:dyDescent="0.25">
      <c r="C30" s="17"/>
      <c r="D30" s="17"/>
      <c r="F30" s="17"/>
      <c r="H30" s="7"/>
      <c r="I30" s="7"/>
      <c r="J30" s="7"/>
      <c r="K30" s="7"/>
    </row>
    <row r="31" spans="1:11" x14ac:dyDescent="0.25">
      <c r="C31" s="17"/>
      <c r="D31" s="17"/>
      <c r="F31" s="17"/>
      <c r="H31" s="7"/>
      <c r="I31" s="7"/>
      <c r="J31" s="7"/>
      <c r="K31" s="7"/>
    </row>
    <row r="33" spans="3:7" x14ac:dyDescent="0.25">
      <c r="C33" s="17"/>
      <c r="D33" s="17"/>
      <c r="F33" s="17"/>
    </row>
    <row r="34" spans="3:7" x14ac:dyDescent="0.25">
      <c r="C34" s="17"/>
      <c r="D34" s="17"/>
      <c r="F34" s="17"/>
    </row>
    <row r="35" spans="3:7" x14ac:dyDescent="0.25">
      <c r="C35" s="17"/>
      <c r="D35" s="17"/>
      <c r="F35" s="17"/>
    </row>
    <row r="36" spans="3:7" x14ac:dyDescent="0.25">
      <c r="C36" s="17"/>
      <c r="D36" s="17"/>
      <c r="F36" s="17"/>
    </row>
    <row r="37" spans="3:7" x14ac:dyDescent="0.25">
      <c r="C37" s="17"/>
      <c r="D37" s="17"/>
      <c r="F37" s="11"/>
    </row>
    <row r="38" spans="3:7" x14ac:dyDescent="0.25">
      <c r="C38" s="17"/>
      <c r="D38" s="17"/>
      <c r="F38" s="17"/>
      <c r="G38" s="17"/>
    </row>
    <row r="47" spans="3:7" x14ac:dyDescent="0.25">
      <c r="C47" s="14"/>
      <c r="E47" s="14"/>
      <c r="F47" s="14"/>
    </row>
    <row r="51" spans="3:8" x14ac:dyDescent="0.25">
      <c r="C51" s="14"/>
      <c r="E51" s="14"/>
      <c r="F51" s="14"/>
    </row>
    <row r="53" spans="3:8" x14ac:dyDescent="0.25">
      <c r="E53" s="14"/>
      <c r="F53" s="14"/>
    </row>
    <row r="54" spans="3:8" x14ac:dyDescent="0.25">
      <c r="E54" s="14"/>
      <c r="F54" s="14"/>
    </row>
    <row r="55" spans="3:8" x14ac:dyDescent="0.25">
      <c r="E55" s="14"/>
      <c r="F55" s="14"/>
    </row>
    <row r="56" spans="3:8" x14ac:dyDescent="0.25">
      <c r="E56" s="14"/>
      <c r="F56" s="14"/>
    </row>
    <row r="57" spans="3:8" x14ac:dyDescent="0.25">
      <c r="E57" s="14"/>
      <c r="F57" s="14"/>
    </row>
    <row r="58" spans="3:8" x14ac:dyDescent="0.25">
      <c r="C58" s="14"/>
      <c r="F58" s="14"/>
      <c r="G58" s="14"/>
      <c r="H58" s="1" t="s">
        <v>1</v>
      </c>
    </row>
  </sheetData>
  <sheetProtection algorithmName="SHA-512" hashValue="f2GVLCF9ifcYzmL/5wFK9l3y/3dONDlTP1wz77nkIMyekVlRi6DMat+yfgaI2TrHPm+5Sup1Qgot6QB9VVw4ng==" saltValue="YCOJtsJfgipEotwMUtxuoA==" spinCount="100000" sheet="1" objects="1" scenarios="1" selectLockedCells="1" selectUnlockedCells="1"/>
  <conditionalFormatting sqref="E11:E14 E16:E18 E20:E21">
    <cfRule type="cellIs" dxfId="26" priority="1" stopIfTrue="1" operator="between">
      <formula>-2</formula>
      <formula>2</formula>
    </cfRule>
    <cfRule type="cellIs" dxfId="25" priority="2" stopIfTrue="1" operator="between">
      <formula>-3</formula>
      <formula>3</formula>
    </cfRule>
    <cfRule type="cellIs" dxfId="24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P59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24</v>
      </c>
      <c r="E1" s="20"/>
      <c r="F1" s="3"/>
    </row>
    <row r="2" spans="1:11" ht="18" x14ac:dyDescent="0.25">
      <c r="C2" s="4" t="s">
        <v>3</v>
      </c>
      <c r="D2" s="36" t="s">
        <v>13</v>
      </c>
      <c r="E2" s="1" t="s">
        <v>4</v>
      </c>
    </row>
    <row r="3" spans="1:11" ht="18" x14ac:dyDescent="0.25">
      <c r="C3" s="4" t="s">
        <v>9</v>
      </c>
      <c r="D3" s="18">
        <v>91.17</v>
      </c>
      <c r="E3" s="1" t="s">
        <v>4</v>
      </c>
      <c r="F3" s="5"/>
    </row>
    <row r="4" spans="1:11" ht="18" x14ac:dyDescent="0.25">
      <c r="C4" s="4" t="s">
        <v>10</v>
      </c>
      <c r="D4" s="27">
        <v>16.61</v>
      </c>
      <c r="E4" s="1" t="s">
        <v>4</v>
      </c>
      <c r="F4" s="5"/>
    </row>
    <row r="5" spans="1:11" x14ac:dyDescent="0.25">
      <c r="C5" s="4" t="s">
        <v>11</v>
      </c>
      <c r="D5" s="40">
        <f>D4/D3</f>
        <v>0.18218712295711306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9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4"/>
      <c r="B11" s="14"/>
      <c r="C11" s="28">
        <v>223</v>
      </c>
      <c r="D11" s="16">
        <v>82.1</v>
      </c>
      <c r="E11" s="41">
        <v>-0.55000000000000004</v>
      </c>
      <c r="F11" s="12">
        <f>((D11-$D$3)/$D$3)*100</f>
        <v>-9.9484479543709625</v>
      </c>
      <c r="H11" s="13">
        <f t="shared" ref="H11:H16" si="0">(100+F11)/100</f>
        <v>0.90051552045629035</v>
      </c>
      <c r="I11" s="7" t="e">
        <f>1+($D$3-$D$2)/$D$2</f>
        <v>#VALUE!</v>
      </c>
      <c r="J11" s="7"/>
      <c r="K11" s="7"/>
    </row>
    <row r="12" spans="1:11" x14ac:dyDescent="0.25">
      <c r="A12" s="14"/>
      <c r="B12" s="14"/>
      <c r="C12" s="28">
        <v>295</v>
      </c>
      <c r="D12" s="16">
        <v>78</v>
      </c>
      <c r="E12" s="41">
        <v>-0.79</v>
      </c>
      <c r="F12" s="12">
        <f t="shared" ref="F12:F21" si="1">((D12-$D$3)/$D$3)*100</f>
        <v>-14.445541296479107</v>
      </c>
      <c r="H12" s="13">
        <f t="shared" si="0"/>
        <v>0.85554458703520897</v>
      </c>
      <c r="I12" s="7" t="e">
        <f t="shared" ref="I12:I21" si="2">1+($D$3-$D$2)/$D$2</f>
        <v>#VALUE!</v>
      </c>
      <c r="J12" s="7"/>
      <c r="K12" s="7"/>
    </row>
    <row r="13" spans="1:11" x14ac:dyDescent="0.25">
      <c r="A13" s="14"/>
      <c r="B13" s="14"/>
      <c r="C13" s="28">
        <v>339</v>
      </c>
      <c r="D13" s="16">
        <v>103</v>
      </c>
      <c r="E13" s="41">
        <v>0.71</v>
      </c>
      <c r="F13" s="12"/>
      <c r="H13" s="13">
        <f t="shared" si="0"/>
        <v>1</v>
      </c>
      <c r="I13" s="7" t="e">
        <f t="shared" si="2"/>
        <v>#VALUE!</v>
      </c>
      <c r="J13" s="7"/>
      <c r="K13" s="7"/>
    </row>
    <row r="14" spans="1:11" x14ac:dyDescent="0.25">
      <c r="A14" s="14"/>
      <c r="B14" s="14"/>
      <c r="C14" s="28">
        <v>509</v>
      </c>
      <c r="D14" s="16">
        <v>116</v>
      </c>
      <c r="E14" s="41">
        <v>1.5</v>
      </c>
      <c r="F14" s="12">
        <f t="shared" si="1"/>
        <v>27.234836020620818</v>
      </c>
      <c r="H14" s="13">
        <f t="shared" si="0"/>
        <v>1.2723483602062082</v>
      </c>
      <c r="I14" s="7" t="e">
        <f t="shared" si="2"/>
        <v>#VALUE!</v>
      </c>
      <c r="J14" s="7"/>
      <c r="K14" s="7"/>
    </row>
    <row r="15" spans="1:11" x14ac:dyDescent="0.25">
      <c r="A15" s="14"/>
      <c r="B15" s="14"/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16">
        <v>101.1</v>
      </c>
      <c r="E16" s="41">
        <v>0.6</v>
      </c>
      <c r="F16" s="12">
        <f t="shared" si="1"/>
        <v>10.891740704178998</v>
      </c>
      <c r="H16" s="13">
        <f t="shared" si="0"/>
        <v>1.10891740704179</v>
      </c>
      <c r="I16" s="7" t="e">
        <f t="shared" si="2"/>
        <v>#VALUE!</v>
      </c>
      <c r="J16" s="7"/>
      <c r="K16" s="7"/>
    </row>
    <row r="17" spans="1:16" x14ac:dyDescent="0.25">
      <c r="C17" s="28">
        <v>579</v>
      </c>
      <c r="D17" s="11">
        <v>74.8</v>
      </c>
      <c r="E17" s="41">
        <v>-0.99</v>
      </c>
      <c r="F17" s="12">
        <f t="shared" si="1"/>
        <v>-17.95546780739279</v>
      </c>
      <c r="H17" s="13">
        <f t="shared" ref="H17:H21" si="3">(100+F17)/100</f>
        <v>0.82044532192607211</v>
      </c>
      <c r="I17" s="7" t="e">
        <f t="shared" si="2"/>
        <v>#VALUE!</v>
      </c>
      <c r="J17" s="7"/>
      <c r="K17" s="7"/>
    </row>
    <row r="18" spans="1:16" x14ac:dyDescent="0.25">
      <c r="C18" s="28">
        <v>591</v>
      </c>
      <c r="D18" s="11">
        <v>81.400000000000006</v>
      </c>
      <c r="E18" s="41">
        <v>-0.59</v>
      </c>
      <c r="F18" s="12">
        <f t="shared" si="1"/>
        <v>-10.716244378633318</v>
      </c>
      <c r="H18" s="13">
        <f t="shared" si="3"/>
        <v>0.89283755621366678</v>
      </c>
      <c r="I18" s="7" t="e">
        <f t="shared" si="2"/>
        <v>#VALUE!</v>
      </c>
      <c r="J18" s="7"/>
      <c r="K18" s="7"/>
    </row>
    <row r="19" spans="1:16" x14ac:dyDescent="0.25">
      <c r="C19" s="28">
        <v>644</v>
      </c>
      <c r="D19" s="14" t="s">
        <v>13</v>
      </c>
      <c r="E19" s="41"/>
      <c r="F19" s="12"/>
      <c r="H19" s="13"/>
      <c r="I19" s="7" t="e">
        <f t="shared" si="2"/>
        <v>#VALUE!</v>
      </c>
      <c r="J19" s="7"/>
      <c r="K19" s="7"/>
    </row>
    <row r="20" spans="1:16" x14ac:dyDescent="0.25">
      <c r="C20" s="28">
        <v>689</v>
      </c>
      <c r="D20" s="11">
        <v>103</v>
      </c>
      <c r="E20" s="41">
        <v>0.71</v>
      </c>
      <c r="F20" s="12">
        <f t="shared" si="1"/>
        <v>12.975759570034</v>
      </c>
      <c r="H20" s="13">
        <f t="shared" si="3"/>
        <v>1.1297575957003401</v>
      </c>
      <c r="I20" s="7" t="e">
        <f t="shared" si="2"/>
        <v>#VALUE!</v>
      </c>
      <c r="J20" s="7"/>
      <c r="K20" s="7"/>
    </row>
    <row r="21" spans="1:16" x14ac:dyDescent="0.25">
      <c r="A21" s="15"/>
      <c r="B21" s="26"/>
      <c r="C21" s="28">
        <v>744</v>
      </c>
      <c r="D21" s="11">
        <v>81.099999999999994</v>
      </c>
      <c r="E21" s="41">
        <v>-0.61</v>
      </c>
      <c r="F21" s="12">
        <f t="shared" si="1"/>
        <v>-11.045299989031488</v>
      </c>
      <c r="H21" s="13">
        <f t="shared" si="3"/>
        <v>0.88954700010968513</v>
      </c>
      <c r="I21" s="7" t="e">
        <f t="shared" si="2"/>
        <v>#VALUE!</v>
      </c>
      <c r="J21" s="7"/>
      <c r="K21" s="7"/>
    </row>
    <row r="22" spans="1:16" x14ac:dyDescent="0.25">
      <c r="A22" s="15"/>
      <c r="C22" s="28"/>
      <c r="D22" s="11"/>
      <c r="E22" s="31"/>
      <c r="F22" s="12"/>
      <c r="H22" s="13"/>
      <c r="I22" s="7"/>
      <c r="J22" s="7"/>
      <c r="K22" s="7"/>
    </row>
    <row r="23" spans="1:16" x14ac:dyDescent="0.25">
      <c r="C23" s="14"/>
      <c r="D23" s="10"/>
      <c r="E23" s="14"/>
      <c r="F23" s="16"/>
      <c r="H23" s="7"/>
      <c r="I23" s="7"/>
      <c r="J23" s="7"/>
      <c r="K23" s="7"/>
    </row>
    <row r="24" spans="1:16" x14ac:dyDescent="0.25">
      <c r="C24" s="14"/>
      <c r="D24" s="14"/>
      <c r="E24" s="14"/>
      <c r="F24" s="16"/>
      <c r="H24" s="7"/>
      <c r="I24" s="7"/>
      <c r="J24" s="7"/>
      <c r="K24" s="7"/>
    </row>
    <row r="25" spans="1:16" x14ac:dyDescent="0.25">
      <c r="C25" s="14"/>
      <c r="E25" s="14"/>
      <c r="F25" s="16"/>
      <c r="H25" s="7"/>
      <c r="I25" s="7"/>
      <c r="J25" s="7"/>
      <c r="K25" s="7"/>
    </row>
    <row r="26" spans="1:16" x14ac:dyDescent="0.25">
      <c r="B26" s="14"/>
      <c r="C26" s="14"/>
      <c r="D26" s="14"/>
      <c r="E26" s="14"/>
      <c r="F26" s="14"/>
      <c r="G26" s="14"/>
      <c r="H26" s="21"/>
      <c r="I26" s="21"/>
      <c r="J26" s="21"/>
      <c r="K26" s="21"/>
      <c r="L26" s="14"/>
      <c r="M26" s="14"/>
      <c r="N26" s="14"/>
      <c r="O26" s="14"/>
      <c r="P26" s="14"/>
    </row>
    <row r="27" spans="1:16" x14ac:dyDescent="0.25">
      <c r="B27" s="14"/>
      <c r="C27" s="14"/>
      <c r="D27" s="14"/>
      <c r="E27" s="14"/>
      <c r="F27" s="14"/>
      <c r="G27" s="14"/>
      <c r="H27" s="21"/>
      <c r="I27" s="21"/>
      <c r="J27" s="21"/>
      <c r="K27" s="21"/>
      <c r="L27" s="14"/>
      <c r="M27" s="14"/>
      <c r="N27" s="14"/>
      <c r="O27" s="14"/>
      <c r="P27" s="14"/>
    </row>
    <row r="28" spans="1:16" x14ac:dyDescent="0.25">
      <c r="B28" s="14"/>
      <c r="C28" s="14"/>
      <c r="D28" s="14"/>
      <c r="E28" s="14"/>
      <c r="F28" s="14"/>
      <c r="G28" s="14"/>
      <c r="H28" s="21"/>
      <c r="I28" s="21"/>
      <c r="J28" s="21"/>
      <c r="K28" s="22"/>
      <c r="L28" s="23"/>
      <c r="M28" s="14"/>
      <c r="N28" s="14"/>
      <c r="O28" s="14"/>
      <c r="P28" s="14"/>
    </row>
    <row r="29" spans="1:16" x14ac:dyDescent="0.25">
      <c r="B29" s="14"/>
      <c r="C29" s="24"/>
      <c r="D29" s="14"/>
      <c r="E29" s="14"/>
      <c r="F29" s="14"/>
      <c r="G29" s="14"/>
      <c r="H29" s="21"/>
      <c r="I29" s="21"/>
      <c r="J29" s="21"/>
      <c r="K29" s="22"/>
      <c r="L29" s="23"/>
      <c r="M29" s="14"/>
      <c r="N29" s="14"/>
      <c r="O29" s="14"/>
      <c r="P29" s="14"/>
    </row>
    <row r="30" spans="1:16" x14ac:dyDescent="0.25">
      <c r="B30" s="14"/>
      <c r="C30" s="14"/>
      <c r="D30" s="14"/>
      <c r="E30" s="14"/>
      <c r="F30" s="14"/>
      <c r="G30" s="14"/>
      <c r="H30" s="21"/>
      <c r="I30" s="21"/>
      <c r="J30" s="21"/>
      <c r="K30" s="22"/>
      <c r="L30" s="23"/>
      <c r="M30" s="14"/>
      <c r="N30" s="14"/>
      <c r="O30" s="14"/>
      <c r="P30" s="14"/>
    </row>
    <row r="31" spans="1:16" x14ac:dyDescent="0.25">
      <c r="B31" s="14"/>
      <c r="C31" s="14"/>
      <c r="D31" s="14"/>
      <c r="E31" s="14"/>
      <c r="F31" s="14"/>
      <c r="G31" s="14"/>
      <c r="H31" s="21"/>
      <c r="I31" s="21"/>
      <c r="J31" s="21"/>
      <c r="K31" s="22"/>
      <c r="L31" s="23"/>
      <c r="M31" s="14"/>
      <c r="N31" s="14"/>
      <c r="O31" s="14"/>
      <c r="P31" s="14"/>
    </row>
    <row r="32" spans="1:16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24"/>
      <c r="D33" s="14"/>
      <c r="E33" s="14"/>
      <c r="F33" s="14"/>
      <c r="G33" s="14"/>
      <c r="H33" s="14"/>
      <c r="I33" s="14"/>
      <c r="J33" s="14"/>
      <c r="K33" s="25"/>
      <c r="L33" s="23"/>
      <c r="M33" s="14"/>
      <c r="N33" s="14"/>
      <c r="O33" s="14"/>
      <c r="P33" s="14"/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23"/>
      <c r="M34" s="14"/>
      <c r="N34" s="14"/>
      <c r="O34" s="14"/>
      <c r="P34" s="14"/>
    </row>
    <row r="35" spans="2:16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25"/>
      <c r="L35" s="23"/>
      <c r="M35" s="14"/>
      <c r="N35" s="14"/>
      <c r="O35" s="14"/>
      <c r="P35" s="14"/>
    </row>
    <row r="36" spans="2:16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25"/>
      <c r="L36" s="23"/>
      <c r="M36" s="14"/>
      <c r="N36" s="14"/>
      <c r="O36" s="14"/>
      <c r="P36" s="14"/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25"/>
      <c r="L37" s="23"/>
      <c r="M37" s="14"/>
      <c r="N37" s="14"/>
      <c r="O37" s="14"/>
      <c r="P37" s="14"/>
    </row>
    <row r="38" spans="2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25"/>
      <c r="L38" s="23"/>
      <c r="M38" s="14"/>
      <c r="N38" s="14"/>
      <c r="O38" s="14"/>
      <c r="P38" s="14"/>
    </row>
    <row r="39" spans="2:16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25"/>
      <c r="L39" s="23"/>
      <c r="M39" s="14"/>
      <c r="N39" s="14"/>
      <c r="O39" s="14"/>
      <c r="P39" s="14"/>
    </row>
    <row r="40" spans="2:16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25"/>
      <c r="L40" s="23"/>
      <c r="M40" s="14"/>
      <c r="N40" s="14"/>
      <c r="O40" s="14"/>
      <c r="P40" s="14"/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25"/>
      <c r="L41" s="23"/>
      <c r="M41" s="14"/>
      <c r="N41" s="14"/>
      <c r="O41" s="14"/>
      <c r="P41" s="14"/>
    </row>
    <row r="42" spans="2:16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25"/>
      <c r="L42" s="23"/>
      <c r="M42" s="14"/>
      <c r="N42" s="14"/>
      <c r="O42" s="14"/>
      <c r="P42" s="14"/>
    </row>
    <row r="43" spans="2:16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25"/>
      <c r="L43" s="23"/>
      <c r="M43" s="14"/>
      <c r="N43" s="14"/>
      <c r="O43" s="14"/>
      <c r="P43" s="14"/>
    </row>
    <row r="44" spans="2:16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25"/>
      <c r="L44" s="23"/>
      <c r="M44" s="14"/>
      <c r="N44" s="14"/>
      <c r="O44" s="14"/>
      <c r="P44" s="14"/>
    </row>
    <row r="45" spans="2:1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25"/>
      <c r="L45" s="23"/>
      <c r="M45" s="14"/>
      <c r="N45" s="14"/>
      <c r="O45" s="14"/>
      <c r="P45" s="14"/>
    </row>
    <row r="46" spans="2:16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25"/>
      <c r="L46" s="23"/>
      <c r="M46" s="14"/>
      <c r="N46" s="14"/>
      <c r="O46" s="14"/>
      <c r="P46" s="14"/>
    </row>
    <row r="47" spans="2:16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3"/>
      <c r="M47" s="14"/>
      <c r="N47" s="14"/>
      <c r="O47" s="14"/>
      <c r="P47" s="14"/>
    </row>
    <row r="48" spans="2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3"/>
      <c r="M48" s="14"/>
      <c r="N48" s="14"/>
      <c r="O48" s="14"/>
      <c r="P48" s="14"/>
    </row>
    <row r="49" spans="2:16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25"/>
      <c r="L49" s="23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C52" s="14"/>
      <c r="E52" s="14"/>
      <c r="F52" s="14"/>
    </row>
    <row r="54" spans="2:16" x14ac:dyDescent="0.25">
      <c r="E54" s="14"/>
      <c r="F54" s="14"/>
    </row>
    <row r="55" spans="2:16" x14ac:dyDescent="0.25">
      <c r="E55" s="14"/>
      <c r="F55" s="14"/>
    </row>
    <row r="56" spans="2:16" x14ac:dyDescent="0.25">
      <c r="E56" s="14"/>
      <c r="F56" s="14"/>
    </row>
    <row r="57" spans="2:16" x14ac:dyDescent="0.25">
      <c r="E57" s="14"/>
      <c r="F57" s="14"/>
    </row>
    <row r="58" spans="2:16" x14ac:dyDescent="0.25">
      <c r="E58" s="14"/>
      <c r="F58" s="14"/>
    </row>
    <row r="59" spans="2:16" x14ac:dyDescent="0.25">
      <c r="C59" s="14"/>
      <c r="F59" s="14"/>
      <c r="G59" s="14"/>
      <c r="H59" s="1" t="s">
        <v>1</v>
      </c>
    </row>
  </sheetData>
  <sheetProtection algorithmName="SHA-512" hashValue="Xk/ittfVQtDv6YhmGnT9OI+hsbRtbQ8ZXXWLNKEno04+u2knnRdAgn8orteU9H7gOrGz/HxYtsgq9/zpH7a5RA==" saltValue="gbqk6RBMRfLJPMWAhbu0KA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4 E16:E18 E20:E21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1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2" t="s">
        <v>15</v>
      </c>
      <c r="E1" s="42"/>
      <c r="F1" s="3"/>
    </row>
    <row r="2" spans="1:11" ht="18" x14ac:dyDescent="0.25">
      <c r="C2" s="4" t="s">
        <v>3</v>
      </c>
      <c r="D2" s="36" t="s">
        <v>13</v>
      </c>
      <c r="E2" s="1" t="s">
        <v>4</v>
      </c>
    </row>
    <row r="3" spans="1:11" ht="18" x14ac:dyDescent="0.25">
      <c r="C3" s="4" t="s">
        <v>9</v>
      </c>
      <c r="D3" s="18">
        <v>28.78</v>
      </c>
      <c r="E3" s="1" t="s">
        <v>4</v>
      </c>
      <c r="F3" s="5"/>
    </row>
    <row r="4" spans="1:11" ht="18" x14ac:dyDescent="0.25">
      <c r="C4" s="4" t="s">
        <v>10</v>
      </c>
      <c r="D4" s="18">
        <v>3.3</v>
      </c>
      <c r="E4" s="1" t="s">
        <v>4</v>
      </c>
      <c r="F4" s="5"/>
    </row>
    <row r="5" spans="1:11" x14ac:dyDescent="0.25">
      <c r="C5" s="4" t="s">
        <v>11</v>
      </c>
      <c r="D5" s="40">
        <f>D4/D3</f>
        <v>0.11466296038915913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9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18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4"/>
      <c r="B11" s="14"/>
      <c r="C11" s="28">
        <v>223</v>
      </c>
      <c r="D11" s="16">
        <v>29.1</v>
      </c>
      <c r="E11" s="41">
        <v>0.1</v>
      </c>
      <c r="F11" s="12">
        <f>((D11-$D$3)/$D$3)*100</f>
        <v>1.1118832522585138</v>
      </c>
      <c r="H11" s="13">
        <f>(100+F11)/100</f>
        <v>1.0111188325225851</v>
      </c>
      <c r="I11" s="7" t="e">
        <f>1+($D$3-$D$2)/$D$2</f>
        <v>#VALUE!</v>
      </c>
      <c r="J11" s="7"/>
      <c r="K11" s="7"/>
    </row>
    <row r="12" spans="1:11" x14ac:dyDescent="0.25">
      <c r="A12" s="14"/>
      <c r="B12" s="14"/>
      <c r="C12" s="28">
        <v>295</v>
      </c>
      <c r="D12" s="16">
        <v>28.2</v>
      </c>
      <c r="E12" s="41">
        <v>-0.18</v>
      </c>
      <c r="F12" s="12">
        <f t="shared" ref="F12:F21" si="0">((D12-$D$3)/$D$3)*100</f>
        <v>-2.0152883947185609</v>
      </c>
      <c r="H12" s="13">
        <f t="shared" ref="H12:H16" si="1">(100+F12)/100</f>
        <v>0.97984711605281438</v>
      </c>
      <c r="I12" s="7" t="e">
        <f t="shared" ref="I12:I21" si="2">1+($D$3-$D$2)/$D$2</f>
        <v>#VALUE!</v>
      </c>
      <c r="J12" s="7"/>
      <c r="K12" s="7"/>
    </row>
    <row r="13" spans="1:11" x14ac:dyDescent="0.25">
      <c r="A13" s="14"/>
      <c r="B13" s="14"/>
      <c r="C13" s="28">
        <v>339</v>
      </c>
      <c r="D13" s="16">
        <v>31.7</v>
      </c>
      <c r="E13" s="41">
        <v>0.88</v>
      </c>
      <c r="F13" s="12">
        <f t="shared" si="0"/>
        <v>10.145934676858923</v>
      </c>
      <c r="H13" s="13">
        <f t="shared" si="1"/>
        <v>1.1014593467685894</v>
      </c>
      <c r="I13" s="7" t="e">
        <f t="shared" si="2"/>
        <v>#VALUE!</v>
      </c>
      <c r="J13" s="7"/>
      <c r="K13" s="7"/>
    </row>
    <row r="14" spans="1:11" x14ac:dyDescent="0.25">
      <c r="C14" s="28">
        <v>509</v>
      </c>
      <c r="D14" s="16">
        <v>33.299999999999997</v>
      </c>
      <c r="E14" s="41">
        <v>1.37</v>
      </c>
      <c r="F14" s="12">
        <f t="shared" si="0"/>
        <v>15.705350938151479</v>
      </c>
      <c r="H14" s="13">
        <f t="shared" si="1"/>
        <v>1.1570535093815149</v>
      </c>
      <c r="I14" s="7" t="e">
        <f t="shared" si="2"/>
        <v>#VALUE!</v>
      </c>
      <c r="J14" s="7"/>
      <c r="K14" s="7"/>
    </row>
    <row r="15" spans="1:11" x14ac:dyDescent="0.25"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16">
        <v>30.9</v>
      </c>
      <c r="E16" s="41">
        <v>0.64</v>
      </c>
      <c r="F16" s="12">
        <f t="shared" si="0"/>
        <v>7.3662265462126379</v>
      </c>
      <c r="H16" s="13">
        <f t="shared" si="1"/>
        <v>1.0736622654621264</v>
      </c>
      <c r="I16" s="7" t="e">
        <f t="shared" si="2"/>
        <v>#VALUE!</v>
      </c>
      <c r="J16" s="7"/>
      <c r="K16" s="7"/>
    </row>
    <row r="17" spans="1:11" x14ac:dyDescent="0.25">
      <c r="C17" s="28">
        <v>579</v>
      </c>
      <c r="D17" s="11">
        <v>22.7</v>
      </c>
      <c r="E17" s="41">
        <v>-1.84</v>
      </c>
      <c r="F17" s="12">
        <f t="shared" si="0"/>
        <v>-21.125781792911749</v>
      </c>
      <c r="H17" s="13">
        <f t="shared" ref="H17:H21" si="3">(100+F17)/100</f>
        <v>0.78874218207088242</v>
      </c>
      <c r="I17" s="7" t="e">
        <f t="shared" si="2"/>
        <v>#VALUE!</v>
      </c>
      <c r="J17" s="7"/>
      <c r="K17" s="7"/>
    </row>
    <row r="18" spans="1:11" x14ac:dyDescent="0.25">
      <c r="C18" s="28">
        <v>591</v>
      </c>
      <c r="D18" s="11">
        <v>27.5</v>
      </c>
      <c r="E18" s="41">
        <v>-0.39</v>
      </c>
      <c r="F18" s="12">
        <f t="shared" si="0"/>
        <v>-4.4475330090340552</v>
      </c>
      <c r="H18" s="13">
        <f t="shared" si="3"/>
        <v>0.95552466990965934</v>
      </c>
      <c r="I18" s="7" t="e">
        <f t="shared" si="2"/>
        <v>#VALUE!</v>
      </c>
      <c r="J18" s="7"/>
      <c r="K18" s="7"/>
    </row>
    <row r="19" spans="1:11" x14ac:dyDescent="0.25">
      <c r="C19" s="28">
        <v>644</v>
      </c>
      <c r="D19" s="14" t="s">
        <v>13</v>
      </c>
      <c r="E19" s="41"/>
      <c r="F19" s="12"/>
      <c r="H19" s="13"/>
      <c r="I19" s="7" t="e">
        <f t="shared" si="2"/>
        <v>#VALUE!</v>
      </c>
      <c r="J19" s="7"/>
      <c r="K19" s="7"/>
    </row>
    <row r="20" spans="1:11" x14ac:dyDescent="0.25">
      <c r="C20" s="28">
        <v>689</v>
      </c>
      <c r="D20" s="11">
        <v>26</v>
      </c>
      <c r="E20" s="41">
        <v>-0.84</v>
      </c>
      <c r="F20" s="12">
        <f t="shared" si="0"/>
        <v>-9.659485753995833</v>
      </c>
      <c r="H20" s="13">
        <f t="shared" si="3"/>
        <v>0.90340514246004167</v>
      </c>
      <c r="I20" s="7" t="e">
        <f t="shared" si="2"/>
        <v>#VALUE!</v>
      </c>
      <c r="J20" s="7"/>
      <c r="K20" s="7"/>
    </row>
    <row r="21" spans="1:11" x14ac:dyDescent="0.25">
      <c r="A21" s="14"/>
      <c r="C21" s="28">
        <v>744</v>
      </c>
      <c r="D21" s="11">
        <v>28.5</v>
      </c>
      <c r="E21" s="41">
        <v>-0.08</v>
      </c>
      <c r="F21" s="12">
        <f t="shared" si="0"/>
        <v>-0.97289784572620264</v>
      </c>
      <c r="H21" s="13">
        <f t="shared" si="3"/>
        <v>0.99027102154273794</v>
      </c>
      <c r="I21" s="7" t="e">
        <f t="shared" si="2"/>
        <v>#VALUE!</v>
      </c>
      <c r="J21" s="7"/>
      <c r="K21" s="7"/>
    </row>
    <row r="22" spans="1:11" x14ac:dyDescent="0.25">
      <c r="C22" s="28"/>
      <c r="D22" s="11"/>
      <c r="E22" s="31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4"/>
      <c r="H23" s="7"/>
      <c r="I23" s="7"/>
      <c r="J23" s="7"/>
      <c r="K23" s="7"/>
    </row>
    <row r="24" spans="1:11" x14ac:dyDescent="0.25">
      <c r="C24" s="14"/>
      <c r="D24" s="14"/>
      <c r="E24" s="14"/>
      <c r="F24" s="14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E27" s="14"/>
      <c r="F27" s="14"/>
      <c r="H27" s="7"/>
      <c r="I27" s="7"/>
      <c r="J27" s="7"/>
      <c r="K27" s="7"/>
    </row>
    <row r="28" spans="1:11" x14ac:dyDescent="0.25">
      <c r="E28" s="14"/>
      <c r="F28" s="14"/>
      <c r="H28" s="7"/>
      <c r="I28" s="7"/>
      <c r="J28" s="7"/>
      <c r="K28" s="7"/>
    </row>
    <row r="29" spans="1:11" x14ac:dyDescent="0.25">
      <c r="C29" s="14"/>
      <c r="F29" s="14"/>
      <c r="G29" s="14"/>
      <c r="H29" s="7" t="s">
        <v>1</v>
      </c>
      <c r="I29" s="7"/>
      <c r="J29" s="7"/>
      <c r="K29" s="7"/>
    </row>
    <row r="30" spans="1:11" x14ac:dyDescent="0.25">
      <c r="H30" s="7"/>
      <c r="I30" s="7"/>
      <c r="J30" s="7"/>
      <c r="K30" s="7"/>
    </row>
    <row r="31" spans="1:11" x14ac:dyDescent="0.25">
      <c r="H31" s="7"/>
      <c r="I31" s="7"/>
      <c r="J31" s="7"/>
      <c r="K31" s="7"/>
    </row>
  </sheetData>
  <sheetProtection algorithmName="SHA-512" hashValue="+y+FfLyfhDh0bz+0Wu1k+WblqwghvyhW7rgPAfBAlR04y5DEGH+jHdrEl5wbkBrw5QKb+lmxDGdTmzi/juXlow==" saltValue="BVzl1nzJXVHZY2geEmzBog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D1:E1"/>
  </mergeCells>
  <conditionalFormatting sqref="E11:E14 E16:E18 E20:E21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31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5" t="s">
        <v>26</v>
      </c>
      <c r="E1" s="35"/>
    </row>
    <row r="2" spans="1:11" ht="18" x14ac:dyDescent="0.25">
      <c r="C2" s="4" t="s">
        <v>3</v>
      </c>
      <c r="D2" s="16" t="s">
        <v>13</v>
      </c>
      <c r="E2" s="1" t="s">
        <v>4</v>
      </c>
    </row>
    <row r="3" spans="1:11" ht="18" x14ac:dyDescent="0.25">
      <c r="C3" s="4" t="s">
        <v>9</v>
      </c>
      <c r="D3" s="16">
        <v>77.28</v>
      </c>
      <c r="E3" s="1" t="s">
        <v>4</v>
      </c>
      <c r="F3" s="43"/>
      <c r="G3" s="43"/>
      <c r="H3" s="43"/>
    </row>
    <row r="4" spans="1:11" ht="18" x14ac:dyDescent="0.25">
      <c r="C4" s="4" t="s">
        <v>10</v>
      </c>
      <c r="D4" s="14">
        <v>8.98</v>
      </c>
      <c r="E4" s="1" t="s">
        <v>4</v>
      </c>
      <c r="F4" s="43"/>
      <c r="G4" s="43"/>
      <c r="H4" s="43"/>
    </row>
    <row r="5" spans="1:11" x14ac:dyDescent="0.25">
      <c r="C5" s="4" t="s">
        <v>11</v>
      </c>
      <c r="D5" s="40">
        <f>D4/D3</f>
        <v>0.1162008281573499</v>
      </c>
      <c r="E5" s="1" t="s">
        <v>2</v>
      </c>
      <c r="F5" s="43"/>
      <c r="G5" s="43"/>
      <c r="H5" s="43"/>
    </row>
    <row r="6" spans="1:11" x14ac:dyDescent="0.25">
      <c r="C6" s="4" t="s">
        <v>6</v>
      </c>
      <c r="D6" s="37">
        <f>COUNTA(E11:E22)</f>
        <v>9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4"/>
      <c r="B11" s="14"/>
      <c r="C11" s="28">
        <v>223</v>
      </c>
      <c r="D11" s="16">
        <v>93.1</v>
      </c>
      <c r="E11" s="41">
        <v>1.76</v>
      </c>
      <c r="F11" s="12">
        <f>((D11-$D$3)/$D$3)*100</f>
        <v>20.471014492753614</v>
      </c>
      <c r="H11" s="13">
        <f>(100+F11)/100</f>
        <v>1.2047101449275361</v>
      </c>
      <c r="I11" s="7" t="e">
        <f>1+($D$3-$D$2)/$D$2</f>
        <v>#VALUE!</v>
      </c>
      <c r="J11" s="7"/>
      <c r="K11" s="7"/>
    </row>
    <row r="12" spans="1:11" x14ac:dyDescent="0.25">
      <c r="A12" s="14"/>
      <c r="B12" s="14"/>
      <c r="C12" s="28">
        <v>295</v>
      </c>
      <c r="D12" s="16">
        <v>79.400000000000006</v>
      </c>
      <c r="E12" s="41">
        <v>0.24</v>
      </c>
      <c r="F12" s="12">
        <f t="shared" ref="F12:F21" si="0">((D12-$D$3)/$D$3)*100</f>
        <v>2.7432712215320971</v>
      </c>
      <c r="H12" s="13">
        <f t="shared" ref="H12:H16" si="1">(100+F12)/100</f>
        <v>1.0274327122153211</v>
      </c>
      <c r="I12" s="7" t="e">
        <f t="shared" ref="I12:I21" si="2">1+($D$3-$D$2)/$D$2</f>
        <v>#VALUE!</v>
      </c>
      <c r="J12" s="7"/>
      <c r="K12" s="7"/>
    </row>
    <row r="13" spans="1:11" x14ac:dyDescent="0.25">
      <c r="C13" s="28">
        <v>339</v>
      </c>
      <c r="D13" s="16">
        <v>86.1</v>
      </c>
      <c r="E13" s="41">
        <v>0.98</v>
      </c>
      <c r="F13" s="12">
        <f t="shared" si="0"/>
        <v>11.41304347826086</v>
      </c>
      <c r="H13" s="13">
        <f t="shared" si="1"/>
        <v>1.1141304347826086</v>
      </c>
      <c r="I13" s="7" t="e">
        <f t="shared" si="2"/>
        <v>#VALUE!</v>
      </c>
      <c r="J13" s="7"/>
      <c r="K13" s="7"/>
    </row>
    <row r="14" spans="1:11" x14ac:dyDescent="0.25">
      <c r="C14" s="28">
        <v>509</v>
      </c>
      <c r="D14" s="16">
        <v>68</v>
      </c>
      <c r="E14" s="41">
        <v>-1.03</v>
      </c>
      <c r="F14" s="12">
        <f t="shared" si="0"/>
        <v>-12.008281573498966</v>
      </c>
      <c r="H14" s="13">
        <f t="shared" si="1"/>
        <v>0.87991718426501042</v>
      </c>
      <c r="I14" s="7" t="e">
        <f t="shared" si="2"/>
        <v>#VALUE!</v>
      </c>
      <c r="J14" s="7"/>
      <c r="K14" s="7"/>
    </row>
    <row r="15" spans="1:11" x14ac:dyDescent="0.25"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16">
        <v>69</v>
      </c>
      <c r="E16" s="41">
        <v>-0.92</v>
      </c>
      <c r="F16" s="12">
        <f t="shared" si="0"/>
        <v>-10.714285714285715</v>
      </c>
      <c r="H16" s="13">
        <f t="shared" si="1"/>
        <v>0.89285714285714279</v>
      </c>
      <c r="I16" s="7" t="e">
        <f t="shared" si="2"/>
        <v>#VALUE!</v>
      </c>
      <c r="J16" s="7"/>
      <c r="K16" s="7"/>
    </row>
    <row r="17" spans="1:11" x14ac:dyDescent="0.25">
      <c r="C17" s="28">
        <v>579</v>
      </c>
      <c r="D17" s="11">
        <v>72.400000000000006</v>
      </c>
      <c r="E17" s="41">
        <v>-0.54</v>
      </c>
      <c r="F17" s="12">
        <f t="shared" si="0"/>
        <v>-6.3146997929606572</v>
      </c>
      <c r="H17" s="13">
        <f t="shared" ref="H17:H21" si="3">(100+F17)/100</f>
        <v>0.93685300207039346</v>
      </c>
      <c r="I17" s="7" t="e">
        <f t="shared" si="2"/>
        <v>#VALUE!</v>
      </c>
      <c r="J17" s="7"/>
      <c r="K17" s="7"/>
    </row>
    <row r="18" spans="1:11" x14ac:dyDescent="0.25">
      <c r="C18" s="28">
        <v>591</v>
      </c>
      <c r="D18" s="11">
        <v>70.7</v>
      </c>
      <c r="E18" s="41">
        <v>-0.73</v>
      </c>
      <c r="F18" s="12">
        <f t="shared" si="0"/>
        <v>-8.5144927536231858</v>
      </c>
      <c r="H18" s="13">
        <f t="shared" si="3"/>
        <v>0.91485507246376807</v>
      </c>
      <c r="I18" s="7" t="e">
        <f t="shared" si="2"/>
        <v>#VALUE!</v>
      </c>
      <c r="J18" s="7"/>
      <c r="K18" s="7"/>
    </row>
    <row r="19" spans="1:11" x14ac:dyDescent="0.25">
      <c r="C19" s="28">
        <v>644</v>
      </c>
      <c r="D19" s="14" t="s">
        <v>13</v>
      </c>
      <c r="E19" s="41"/>
      <c r="F19" s="12"/>
      <c r="H19" s="13">
        <f t="shared" si="3"/>
        <v>1</v>
      </c>
      <c r="I19" s="7" t="e">
        <f t="shared" si="2"/>
        <v>#VALUE!</v>
      </c>
      <c r="J19" s="7"/>
      <c r="K19" s="7"/>
    </row>
    <row r="20" spans="1:11" x14ac:dyDescent="0.25">
      <c r="C20" s="28">
        <v>689</v>
      </c>
      <c r="D20" s="11">
        <v>78</v>
      </c>
      <c r="E20" s="41">
        <v>0.08</v>
      </c>
      <c r="F20" s="12">
        <f t="shared" si="0"/>
        <v>0.9316770186335388</v>
      </c>
      <c r="H20" s="13">
        <f t="shared" si="3"/>
        <v>1.0093167701863353</v>
      </c>
      <c r="I20" s="7" t="e">
        <f t="shared" si="2"/>
        <v>#VALUE!</v>
      </c>
      <c r="J20" s="7"/>
      <c r="K20" s="7"/>
    </row>
    <row r="21" spans="1:11" x14ac:dyDescent="0.25">
      <c r="A21" s="14"/>
      <c r="C21" s="28">
        <v>744</v>
      </c>
      <c r="D21" s="11">
        <v>81.2</v>
      </c>
      <c r="E21" s="41">
        <v>0.44</v>
      </c>
      <c r="F21" s="12">
        <f t="shared" si="0"/>
        <v>5.0724637681159441</v>
      </c>
      <c r="H21" s="13">
        <f t="shared" si="3"/>
        <v>1.0507246376811594</v>
      </c>
      <c r="I21" s="7" t="e">
        <f t="shared" si="2"/>
        <v>#VALUE!</v>
      </c>
      <c r="J21" s="7"/>
      <c r="K21" s="7"/>
    </row>
    <row r="22" spans="1:11" x14ac:dyDescent="0.25">
      <c r="A22" s="14"/>
      <c r="C22" s="28"/>
      <c r="D22" s="11"/>
      <c r="E22" s="14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13"/>
      <c r="I23" s="7"/>
      <c r="J23" s="7"/>
      <c r="K23" s="7"/>
    </row>
    <row r="24" spans="1:11" x14ac:dyDescent="0.25">
      <c r="C24" s="14"/>
      <c r="D24" s="14"/>
      <c r="E24" s="14"/>
      <c r="F24" s="14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E27" s="14"/>
      <c r="F27" s="14"/>
      <c r="H27" s="7"/>
      <c r="I27" s="7"/>
      <c r="J27" s="7"/>
      <c r="K27" s="7"/>
    </row>
    <row r="28" spans="1:11" x14ac:dyDescent="0.25">
      <c r="E28" s="14"/>
      <c r="F28" s="14"/>
      <c r="H28" s="7"/>
      <c r="I28" s="7"/>
      <c r="J28" s="7"/>
      <c r="K28" s="7"/>
    </row>
    <row r="29" spans="1:11" x14ac:dyDescent="0.25">
      <c r="E29" s="14"/>
      <c r="F29" s="14"/>
      <c r="H29" s="7"/>
      <c r="I29" s="7"/>
      <c r="J29" s="7"/>
      <c r="K29" s="7"/>
    </row>
    <row r="30" spans="1:11" x14ac:dyDescent="0.25">
      <c r="C30" s="14"/>
      <c r="F30" s="14"/>
      <c r="G30" s="14"/>
      <c r="H30" s="7" t="s">
        <v>1</v>
      </c>
      <c r="I30" s="7"/>
      <c r="J30" s="7"/>
      <c r="K30" s="7"/>
    </row>
    <row r="31" spans="1:11" x14ac:dyDescent="0.25">
      <c r="H31" s="7"/>
      <c r="I31" s="7"/>
      <c r="J31" s="7"/>
      <c r="K31" s="7"/>
    </row>
  </sheetData>
  <sheetProtection algorithmName="SHA-512" hashValue="xA+g8fJkL9yPybi1mRPM/x/XtPv5qFEzafZSBUi0PqWRNRNAHimJJN/uQtbgJS6BO5qesknSzrFBCpLOKFOPXw==" saltValue="vBQAycsNbo/AmommPAA6hQ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F3:H5"/>
  </mergeCells>
  <conditionalFormatting sqref="E11:E14 E16:E18 E20:E21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K31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5" t="s">
        <v>23</v>
      </c>
      <c r="E1" s="35"/>
      <c r="F1" s="3"/>
    </row>
    <row r="2" spans="1:11" ht="18" x14ac:dyDescent="0.25">
      <c r="C2" s="4" t="s">
        <v>3</v>
      </c>
      <c r="D2" s="10" t="s">
        <v>13</v>
      </c>
      <c r="E2" s="1" t="s">
        <v>4</v>
      </c>
    </row>
    <row r="3" spans="1:11" ht="18" x14ac:dyDescent="0.25">
      <c r="C3" s="4" t="s">
        <v>9</v>
      </c>
      <c r="D3" s="18">
        <v>154.30000000000001</v>
      </c>
      <c r="E3" s="1" t="s">
        <v>4</v>
      </c>
      <c r="F3" s="5"/>
    </row>
    <row r="4" spans="1:11" ht="18" x14ac:dyDescent="0.25">
      <c r="C4" s="4" t="s">
        <v>10</v>
      </c>
      <c r="D4" s="18">
        <v>10.7</v>
      </c>
      <c r="E4" s="1" t="s">
        <v>4</v>
      </c>
      <c r="F4" s="5"/>
    </row>
    <row r="5" spans="1:11" x14ac:dyDescent="0.25">
      <c r="C5" s="4" t="s">
        <v>11</v>
      </c>
      <c r="D5" s="40">
        <f>D4/D3</f>
        <v>6.9345430978613079E-2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10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8">
        <v>223</v>
      </c>
      <c r="D11" s="16">
        <v>95.6</v>
      </c>
      <c r="E11" s="41">
        <v>-5.51</v>
      </c>
      <c r="F11" s="12">
        <f>((D11-$D$3)/$D$3)*100</f>
        <v>-38.042773817239151</v>
      </c>
      <c r="H11" s="13">
        <f t="shared" ref="H11:H16" si="0">(100+F11)/100</f>
        <v>0.61957226182760849</v>
      </c>
      <c r="I11" s="7" t="e">
        <f>1+($D$3-$D$2)/$D$2</f>
        <v>#VALUE!</v>
      </c>
      <c r="J11" s="7"/>
      <c r="K11" s="7"/>
    </row>
    <row r="12" spans="1:11" x14ac:dyDescent="0.25">
      <c r="B12" s="14"/>
      <c r="C12" s="28">
        <v>295</v>
      </c>
      <c r="D12" s="15">
        <v>145.1</v>
      </c>
      <c r="E12" s="41">
        <v>-0.87</v>
      </c>
      <c r="F12" s="12">
        <f t="shared" ref="F12:F21" si="1">((D12-$D$3)/$D$3)*100</f>
        <v>-5.9624108878807629</v>
      </c>
      <c r="H12" s="13">
        <f t="shared" si="0"/>
        <v>0.94037589112119235</v>
      </c>
      <c r="I12" s="7" t="e">
        <f t="shared" ref="I12:I21" si="2">1+($D$3-$D$2)/$D$2</f>
        <v>#VALUE!</v>
      </c>
      <c r="J12" s="7"/>
      <c r="K12" s="7"/>
    </row>
    <row r="13" spans="1:11" x14ac:dyDescent="0.25">
      <c r="C13" s="28">
        <v>339</v>
      </c>
      <c r="D13" s="16">
        <v>157</v>
      </c>
      <c r="E13" s="41">
        <v>0.25</v>
      </c>
      <c r="F13" s="12">
        <f t="shared" si="1"/>
        <v>1.7498379779649957</v>
      </c>
      <c r="H13" s="13">
        <f t="shared" si="0"/>
        <v>1.01749837977965</v>
      </c>
      <c r="I13" s="7" t="e">
        <f t="shared" si="2"/>
        <v>#VALUE!</v>
      </c>
      <c r="J13" s="7"/>
      <c r="K13" s="7"/>
    </row>
    <row r="14" spans="1:11" x14ac:dyDescent="0.25">
      <c r="C14" s="28">
        <v>509</v>
      </c>
      <c r="D14" s="15">
        <v>158</v>
      </c>
      <c r="E14" s="41">
        <v>0.34</v>
      </c>
      <c r="F14" s="12">
        <f t="shared" si="1"/>
        <v>2.3979261179520339</v>
      </c>
      <c r="H14" s="13">
        <f t="shared" si="0"/>
        <v>1.0239792611795204</v>
      </c>
      <c r="I14" s="7" t="e">
        <f t="shared" si="2"/>
        <v>#VALUE!</v>
      </c>
      <c r="J14" s="7"/>
      <c r="K14" s="7"/>
    </row>
    <row r="15" spans="1:11" x14ac:dyDescent="0.25"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16">
        <v>159</v>
      </c>
      <c r="E16" s="41">
        <v>0.44</v>
      </c>
      <c r="F16" s="12">
        <f t="shared" si="1"/>
        <v>3.0460142579390723</v>
      </c>
      <c r="H16" s="13">
        <f t="shared" si="0"/>
        <v>1.0304601425793907</v>
      </c>
      <c r="I16" s="7" t="e">
        <f t="shared" si="2"/>
        <v>#VALUE!</v>
      </c>
      <c r="J16" s="7"/>
      <c r="K16" s="7"/>
    </row>
    <row r="17" spans="1:11" x14ac:dyDescent="0.25">
      <c r="C17" s="28">
        <v>579</v>
      </c>
      <c r="D17" s="11">
        <v>144.5</v>
      </c>
      <c r="E17" s="41">
        <v>-0.92</v>
      </c>
      <c r="F17" s="12">
        <f t="shared" si="1"/>
        <v>-6.3512637718729819</v>
      </c>
      <c r="H17" s="13">
        <f t="shared" ref="H17:H21" si="3">(100+F17)/100</f>
        <v>0.93648736228127016</v>
      </c>
      <c r="I17" s="7" t="e">
        <f t="shared" si="2"/>
        <v>#VALUE!</v>
      </c>
      <c r="J17" s="7"/>
      <c r="K17" s="7"/>
    </row>
    <row r="18" spans="1:11" x14ac:dyDescent="0.25">
      <c r="C18" s="28">
        <v>591</v>
      </c>
      <c r="D18" s="26">
        <v>154</v>
      </c>
      <c r="E18" s="41">
        <v>-0.03</v>
      </c>
      <c r="F18" s="12">
        <f t="shared" si="1"/>
        <v>-0.19442644199611883</v>
      </c>
      <c r="H18" s="13">
        <f t="shared" si="3"/>
        <v>0.99805573558003891</v>
      </c>
      <c r="I18" s="7" t="e">
        <f t="shared" si="2"/>
        <v>#VALUE!</v>
      </c>
      <c r="J18" s="7"/>
      <c r="K18" s="7"/>
    </row>
    <row r="19" spans="1:11" x14ac:dyDescent="0.25">
      <c r="C19" s="28">
        <v>644</v>
      </c>
      <c r="D19" s="11">
        <v>162</v>
      </c>
      <c r="E19" s="41">
        <v>0.72</v>
      </c>
      <c r="F19" s="12">
        <f t="shared" si="1"/>
        <v>4.9902786779001866</v>
      </c>
      <c r="H19" s="13">
        <f t="shared" si="3"/>
        <v>1.0499027867790018</v>
      </c>
      <c r="I19" s="7" t="e">
        <f t="shared" si="2"/>
        <v>#VALUE!</v>
      </c>
      <c r="J19" s="7"/>
      <c r="K19" s="7"/>
    </row>
    <row r="20" spans="1:11" x14ac:dyDescent="0.25">
      <c r="C20" s="28">
        <v>689</v>
      </c>
      <c r="D20" s="26">
        <v>155</v>
      </c>
      <c r="E20" s="41">
        <v>0.06</v>
      </c>
      <c r="F20" s="12">
        <f t="shared" si="1"/>
        <v>0.45366169799091938</v>
      </c>
      <c r="H20" s="13">
        <f t="shared" si="3"/>
        <v>1.0045366169799093</v>
      </c>
      <c r="I20" s="7" t="e">
        <f t="shared" si="2"/>
        <v>#VALUE!</v>
      </c>
      <c r="J20" s="7"/>
      <c r="K20" s="7"/>
    </row>
    <row r="21" spans="1:11" x14ac:dyDescent="0.25">
      <c r="A21" s="14"/>
      <c r="C21" s="28">
        <v>744</v>
      </c>
      <c r="D21" s="11">
        <v>179</v>
      </c>
      <c r="E21" s="41">
        <v>2.3199999999999998</v>
      </c>
      <c r="F21" s="12">
        <f t="shared" si="1"/>
        <v>16.007777057679835</v>
      </c>
      <c r="H21" s="13">
        <f t="shared" si="3"/>
        <v>1.1600777705767984</v>
      </c>
      <c r="I21" s="7" t="e">
        <f t="shared" si="2"/>
        <v>#VALUE!</v>
      </c>
      <c r="J21" s="7"/>
      <c r="K21" s="7"/>
    </row>
    <row r="22" spans="1:11" x14ac:dyDescent="0.25">
      <c r="A22" s="14"/>
      <c r="C22" s="28"/>
      <c r="D22" s="26"/>
      <c r="E22" s="32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7"/>
      <c r="I23" s="7"/>
      <c r="J23" s="7"/>
      <c r="K23" s="7"/>
    </row>
    <row r="24" spans="1:11" x14ac:dyDescent="0.25">
      <c r="C24" s="14"/>
      <c r="D24" s="14"/>
      <c r="E24" s="14"/>
      <c r="F24" s="14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E27" s="14"/>
      <c r="F27" s="14"/>
      <c r="H27" s="7"/>
      <c r="I27" s="7"/>
      <c r="J27" s="7"/>
      <c r="K27" s="7"/>
    </row>
    <row r="28" spans="1:11" x14ac:dyDescent="0.25">
      <c r="E28" s="14"/>
      <c r="F28" s="14"/>
      <c r="H28" s="7"/>
      <c r="I28" s="7"/>
      <c r="J28" s="7"/>
      <c r="K28" s="7"/>
    </row>
    <row r="29" spans="1:11" x14ac:dyDescent="0.25">
      <c r="E29" s="14"/>
      <c r="F29" s="14"/>
      <c r="H29" s="7"/>
      <c r="I29" s="7"/>
      <c r="J29" s="7"/>
      <c r="K29" s="7"/>
    </row>
    <row r="30" spans="1:11" x14ac:dyDescent="0.25">
      <c r="C30" s="14"/>
      <c r="F30" s="14"/>
      <c r="G30" s="14"/>
      <c r="H30" s="7" t="s">
        <v>1</v>
      </c>
      <c r="I30" s="7"/>
      <c r="J30" s="7"/>
      <c r="K30" s="7"/>
    </row>
    <row r="31" spans="1:11" x14ac:dyDescent="0.25">
      <c r="H31" s="7"/>
      <c r="I31" s="7"/>
      <c r="J31" s="7"/>
      <c r="K31" s="7"/>
    </row>
  </sheetData>
  <sheetProtection algorithmName="SHA-512" hashValue="j4iO7LWdr13Nn9vZRIHiULHQ+pbEuX3AehJOLRkaRS88wZELIS29obCJN0LJ/1pZwlT9Kse96urYTRirRhPs3g==" saltValue="xOX8Fq+8AWbJoBHvHH7L+A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4 E16:E21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DE5A-D793-4956-BEC2-5CBC2028D008}">
  <sheetPr codeName="Sheet8"/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22</v>
      </c>
      <c r="E1" s="29"/>
      <c r="F1" s="3"/>
    </row>
    <row r="2" spans="1:11" ht="18" x14ac:dyDescent="0.25">
      <c r="C2" s="4" t="s">
        <v>3</v>
      </c>
      <c r="D2" s="37" t="s">
        <v>13</v>
      </c>
      <c r="E2" s="1" t="s">
        <v>4</v>
      </c>
    </row>
    <row r="3" spans="1:11" ht="18" x14ac:dyDescent="0.25">
      <c r="C3" s="4" t="s">
        <v>9</v>
      </c>
      <c r="D3" s="39">
        <v>81.36</v>
      </c>
      <c r="E3" s="1" t="s">
        <v>4</v>
      </c>
      <c r="F3" s="5"/>
    </row>
    <row r="4" spans="1:11" ht="18" x14ac:dyDescent="0.25">
      <c r="C4" s="4" t="s">
        <v>10</v>
      </c>
      <c r="D4" s="39">
        <v>6.44</v>
      </c>
      <c r="E4" s="1" t="s">
        <v>4</v>
      </c>
      <c r="F4" s="5"/>
    </row>
    <row r="5" spans="1:11" x14ac:dyDescent="0.25">
      <c r="C5" s="4" t="s">
        <v>11</v>
      </c>
      <c r="D5" s="40">
        <f>D4/D3</f>
        <v>7.9154375614552616E-2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9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8">
        <v>223</v>
      </c>
      <c r="D11" s="36">
        <v>84.7</v>
      </c>
      <c r="E11" s="41">
        <v>0.52</v>
      </c>
      <c r="F11" s="12">
        <f>((D11-$D$3)/$D$3)*100</f>
        <v>4.105211406096366</v>
      </c>
      <c r="H11" s="13">
        <f>(100+F11)/100</f>
        <v>1.0410521140609637</v>
      </c>
      <c r="I11" s="7" t="e">
        <f>1+($D$3-$D$2)/$D$2</f>
        <v>#VALUE!</v>
      </c>
      <c r="J11" s="7"/>
      <c r="K11" s="7"/>
    </row>
    <row r="12" spans="1:11" x14ac:dyDescent="0.25">
      <c r="B12" s="14"/>
      <c r="C12" s="28">
        <v>295</v>
      </c>
      <c r="D12" s="10">
        <v>80.3</v>
      </c>
      <c r="E12" s="41">
        <v>-0.16</v>
      </c>
      <c r="F12" s="12">
        <f t="shared" ref="F12:F21" si="0">((D12-$D$3)/$D$3)*100</f>
        <v>-1.302851524090465</v>
      </c>
      <c r="H12" s="13">
        <f t="shared" ref="H12:H16" si="1">(100+F12)/100</f>
        <v>0.98697148475909524</v>
      </c>
      <c r="I12" s="7" t="e">
        <f t="shared" ref="I12:I21" si="2">1+($D$3-$D$2)/$D$2</f>
        <v>#VALUE!</v>
      </c>
      <c r="J12" s="7"/>
      <c r="K12" s="7"/>
    </row>
    <row r="13" spans="1:11" x14ac:dyDescent="0.25">
      <c r="B13" s="14"/>
      <c r="C13" s="28">
        <v>339</v>
      </c>
      <c r="D13" s="36">
        <v>81.099999999999994</v>
      </c>
      <c r="E13" s="41">
        <v>-0.04</v>
      </c>
      <c r="F13" s="12">
        <f t="shared" si="0"/>
        <v>-0.3195673549655913</v>
      </c>
      <c r="H13" s="13">
        <f t="shared" si="1"/>
        <v>0.99680432645034411</v>
      </c>
      <c r="I13" s="7" t="e">
        <f t="shared" si="2"/>
        <v>#VALUE!</v>
      </c>
      <c r="J13" s="7"/>
      <c r="K13" s="7"/>
    </row>
    <row r="14" spans="1:11" x14ac:dyDescent="0.25">
      <c r="C14" s="28">
        <v>509</v>
      </c>
      <c r="D14" s="10">
        <v>96.1</v>
      </c>
      <c r="E14" s="41">
        <v>2.29</v>
      </c>
      <c r="F14" s="12">
        <f t="shared" si="0"/>
        <v>18.117010816125852</v>
      </c>
      <c r="H14" s="13">
        <f t="shared" si="1"/>
        <v>1.1811701081612584</v>
      </c>
      <c r="I14" s="7" t="e">
        <f t="shared" si="2"/>
        <v>#VALUE!</v>
      </c>
      <c r="J14" s="7"/>
      <c r="K14" s="7"/>
    </row>
    <row r="15" spans="1:11" x14ac:dyDescent="0.25"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36">
        <v>75.900000000000006</v>
      </c>
      <c r="E16" s="41">
        <v>-0.85</v>
      </c>
      <c r="F16" s="12">
        <f t="shared" si="0"/>
        <v>-6.7109144542772778</v>
      </c>
      <c r="H16" s="13">
        <f t="shared" si="1"/>
        <v>0.93289085545722727</v>
      </c>
      <c r="I16" s="7" t="e">
        <f t="shared" si="2"/>
        <v>#VALUE!</v>
      </c>
      <c r="J16" s="7"/>
      <c r="K16" s="7"/>
    </row>
    <row r="17" spans="1:11" x14ac:dyDescent="0.25">
      <c r="C17" s="28">
        <v>579</v>
      </c>
      <c r="D17" s="30">
        <v>88</v>
      </c>
      <c r="E17" s="41">
        <v>1.03</v>
      </c>
      <c r="F17" s="12">
        <f t="shared" si="0"/>
        <v>8.1612586037364814</v>
      </c>
      <c r="H17" s="13">
        <f t="shared" ref="H17:H21" si="3">(100+F17)/100</f>
        <v>1.0816125860373649</v>
      </c>
      <c r="I17" s="7" t="e">
        <f t="shared" si="2"/>
        <v>#VALUE!</v>
      </c>
      <c r="J17" s="7"/>
      <c r="K17" s="7"/>
    </row>
    <row r="18" spans="1:11" x14ac:dyDescent="0.25">
      <c r="C18" s="28">
        <v>591</v>
      </c>
      <c r="D18" s="9">
        <v>73.8</v>
      </c>
      <c r="E18" s="41">
        <v>-1.17</v>
      </c>
      <c r="F18" s="12">
        <f t="shared" si="0"/>
        <v>-9.2920353982300909</v>
      </c>
      <c r="H18" s="13">
        <f t="shared" si="3"/>
        <v>0.90707964601769897</v>
      </c>
      <c r="I18" s="7" t="e">
        <f t="shared" si="2"/>
        <v>#VALUE!</v>
      </c>
      <c r="J18" s="7"/>
      <c r="K18" s="7"/>
    </row>
    <row r="19" spans="1:11" x14ac:dyDescent="0.25">
      <c r="C19" s="28">
        <v>644</v>
      </c>
      <c r="D19" s="14" t="s">
        <v>13</v>
      </c>
      <c r="E19" s="41"/>
      <c r="F19" s="12"/>
      <c r="H19" s="13"/>
      <c r="I19" s="7" t="e">
        <f t="shared" si="2"/>
        <v>#VALUE!</v>
      </c>
      <c r="J19" s="7"/>
      <c r="K19" s="7"/>
    </row>
    <row r="20" spans="1:11" x14ac:dyDescent="0.25">
      <c r="B20" s="24"/>
      <c r="C20" s="28">
        <v>689</v>
      </c>
      <c r="D20" s="30">
        <v>80.599999999999994</v>
      </c>
      <c r="E20" s="41">
        <v>-0.12</v>
      </c>
      <c r="F20" s="12">
        <f t="shared" si="0"/>
        <v>-0.93411996066863956</v>
      </c>
      <c r="H20" s="13">
        <f t="shared" si="3"/>
        <v>0.99065880039331367</v>
      </c>
      <c r="I20" s="7" t="e">
        <f t="shared" si="2"/>
        <v>#VALUE!</v>
      </c>
      <c r="J20" s="7"/>
      <c r="K20" s="7"/>
    </row>
    <row r="21" spans="1:11" x14ac:dyDescent="0.25">
      <c r="A21" s="15"/>
      <c r="C21" s="28">
        <v>744</v>
      </c>
      <c r="D21" s="30">
        <v>76.8</v>
      </c>
      <c r="E21" s="41">
        <v>-0.71</v>
      </c>
      <c r="F21" s="12">
        <f t="shared" si="0"/>
        <v>-5.6047197640118025</v>
      </c>
      <c r="H21" s="13">
        <f t="shared" si="3"/>
        <v>0.94395280235988199</v>
      </c>
      <c r="I21" s="7" t="e">
        <f t="shared" si="2"/>
        <v>#VALUE!</v>
      </c>
      <c r="J21" s="7"/>
      <c r="K21" s="7"/>
    </row>
    <row r="22" spans="1:11" x14ac:dyDescent="0.25">
      <c r="A22" s="14"/>
      <c r="C22" s="28"/>
      <c r="D22" s="30"/>
      <c r="E22" s="31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0G3Xnx/eoNaA+svySzAi/M2mbBTlfJUJEqqV31BayRlGe21oB4IRd6M+2KPuWiTtTG+A9j1rXx+lnxZmx6e6KA==" saltValue="RW9pAXzrahkii+Qp77PExg==" spinCount="100000" sheet="1" objects="1" scenarios="1" selectLockedCells="1" selectUnlockedCells="1"/>
  <conditionalFormatting sqref="E11:E14 E16:E18 E20:E21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16</v>
      </c>
      <c r="E1" s="20"/>
      <c r="F1" s="3"/>
    </row>
    <row r="2" spans="1:11" ht="18" x14ac:dyDescent="0.25">
      <c r="C2" s="4" t="s">
        <v>3</v>
      </c>
      <c r="D2" s="37" t="s">
        <v>13</v>
      </c>
      <c r="E2" s="1" t="s">
        <v>4</v>
      </c>
    </row>
    <row r="3" spans="1:11" ht="18" x14ac:dyDescent="0.25">
      <c r="C3" s="4" t="s">
        <v>9</v>
      </c>
      <c r="D3" s="39">
        <v>81.94</v>
      </c>
      <c r="E3" s="1" t="s">
        <v>4</v>
      </c>
      <c r="F3" s="5"/>
    </row>
    <row r="4" spans="1:11" ht="18" x14ac:dyDescent="0.25">
      <c r="C4" s="4" t="s">
        <v>10</v>
      </c>
      <c r="D4" s="39">
        <v>11.24</v>
      </c>
      <c r="E4" s="1" t="s">
        <v>4</v>
      </c>
      <c r="F4" s="5"/>
    </row>
    <row r="5" spans="1:11" x14ac:dyDescent="0.25">
      <c r="C5" s="4" t="s">
        <v>11</v>
      </c>
      <c r="D5" s="40">
        <f>D4/D3</f>
        <v>0.13717354161581646</v>
      </c>
      <c r="E5" s="1" t="s">
        <v>2</v>
      </c>
      <c r="F5" s="5"/>
    </row>
    <row r="6" spans="1:11" x14ac:dyDescent="0.25">
      <c r="C6" s="4" t="s">
        <v>6</v>
      </c>
      <c r="D6" s="37">
        <f>COUNTA(E11:E22)</f>
        <v>9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28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8">
        <v>223</v>
      </c>
      <c r="D11" s="36">
        <v>70.400000000000006</v>
      </c>
      <c r="E11" s="41">
        <v>-1.03</v>
      </c>
      <c r="F11" s="12">
        <f>((D11-$D$3)/$D$3)*100</f>
        <v>-14.083475713937018</v>
      </c>
      <c r="H11" s="13">
        <f>(100+F11)/100</f>
        <v>0.85916524286062979</v>
      </c>
      <c r="I11" s="7" t="e">
        <f>1+($D$3-$D$2)/$D$2</f>
        <v>#VALUE!</v>
      </c>
      <c r="J11" s="7"/>
      <c r="K11" s="7"/>
    </row>
    <row r="12" spans="1:11" x14ac:dyDescent="0.25">
      <c r="B12" s="14"/>
      <c r="C12" s="28">
        <v>295</v>
      </c>
      <c r="D12" s="10">
        <v>91.1</v>
      </c>
      <c r="E12" s="41">
        <v>0.81</v>
      </c>
      <c r="F12" s="12">
        <f t="shared" ref="F12:F21" si="0">((D12-$D$3)/$D$3)*100</f>
        <v>11.178911398584326</v>
      </c>
      <c r="H12" s="13">
        <f t="shared" ref="H12:H16" si="1">(100+F12)/100</f>
        <v>1.1117891139858431</v>
      </c>
      <c r="I12" s="7" t="e">
        <f t="shared" ref="I12:I21" si="2">1+($D$3-$D$2)/$D$2</f>
        <v>#VALUE!</v>
      </c>
      <c r="J12" s="7"/>
      <c r="K12" s="7"/>
    </row>
    <row r="13" spans="1:11" x14ac:dyDescent="0.25">
      <c r="B13" s="14"/>
      <c r="C13" s="28">
        <v>339</v>
      </c>
      <c r="D13" s="36">
        <v>89.7</v>
      </c>
      <c r="E13" s="41">
        <v>0.69</v>
      </c>
      <c r="F13" s="12">
        <f t="shared" si="0"/>
        <v>9.4703441542592213</v>
      </c>
      <c r="H13" s="13">
        <f t="shared" si="1"/>
        <v>1.0947034415425922</v>
      </c>
      <c r="I13" s="7" t="e">
        <f t="shared" si="2"/>
        <v>#VALUE!</v>
      </c>
      <c r="J13" s="7"/>
      <c r="K13" s="7"/>
    </row>
    <row r="14" spans="1:11" x14ac:dyDescent="0.25">
      <c r="C14" s="28">
        <v>509</v>
      </c>
      <c r="D14" s="10">
        <v>96.4</v>
      </c>
      <c r="E14" s="41">
        <v>1.29</v>
      </c>
      <c r="F14" s="12">
        <f t="shared" si="0"/>
        <v>17.64705882352942</v>
      </c>
      <c r="H14" s="13">
        <f t="shared" si="1"/>
        <v>1.1764705882352942</v>
      </c>
      <c r="I14" s="7" t="e">
        <f t="shared" si="2"/>
        <v>#VALUE!</v>
      </c>
      <c r="J14" s="7"/>
      <c r="K14" s="7"/>
    </row>
    <row r="15" spans="1:11" x14ac:dyDescent="0.25">
      <c r="C15" s="28">
        <v>512</v>
      </c>
      <c r="D15" s="14" t="s">
        <v>13</v>
      </c>
      <c r="E15" s="41"/>
      <c r="F15" s="12"/>
      <c r="H15" s="13"/>
      <c r="I15" s="7" t="e">
        <f t="shared" si="2"/>
        <v>#VALUE!</v>
      </c>
      <c r="J15" s="7"/>
      <c r="K15" s="7"/>
    </row>
    <row r="16" spans="1:11" x14ac:dyDescent="0.25">
      <c r="C16" s="28">
        <v>551</v>
      </c>
      <c r="D16" s="36">
        <v>81.3</v>
      </c>
      <c r="E16" s="41">
        <v>-0.06</v>
      </c>
      <c r="F16" s="12">
        <f t="shared" si="0"/>
        <v>-0.78105931169148224</v>
      </c>
      <c r="H16" s="13">
        <f t="shared" si="1"/>
        <v>0.99218940688308521</v>
      </c>
      <c r="I16" s="7" t="e">
        <f t="shared" si="2"/>
        <v>#VALUE!</v>
      </c>
      <c r="J16" s="7"/>
      <c r="K16" s="7"/>
    </row>
    <row r="17" spans="1:11" x14ac:dyDescent="0.25">
      <c r="C17" s="28">
        <v>579</v>
      </c>
      <c r="D17" s="30">
        <v>64.400000000000006</v>
      </c>
      <c r="E17" s="41">
        <v>-1.56</v>
      </c>
      <c r="F17" s="12">
        <f t="shared" si="0"/>
        <v>-21.405906761044658</v>
      </c>
      <c r="H17" s="13">
        <f t="shared" ref="H17:H21" si="3">(100+F17)/100</f>
        <v>0.78594093238955343</v>
      </c>
      <c r="I17" s="7" t="e">
        <f t="shared" si="2"/>
        <v>#VALUE!</v>
      </c>
      <c r="J17" s="7"/>
      <c r="K17" s="7"/>
    </row>
    <row r="18" spans="1:11" x14ac:dyDescent="0.25">
      <c r="C18" s="28">
        <v>591</v>
      </c>
      <c r="D18" s="9">
        <v>78.2</v>
      </c>
      <c r="E18" s="41">
        <v>-0.33</v>
      </c>
      <c r="F18" s="12">
        <f t="shared" si="0"/>
        <v>-4.5643153526970899</v>
      </c>
      <c r="H18" s="13">
        <f t="shared" si="3"/>
        <v>0.9543568464730291</v>
      </c>
      <c r="I18" s="7" t="e">
        <f t="shared" si="2"/>
        <v>#VALUE!</v>
      </c>
      <c r="J18" s="7"/>
      <c r="K18" s="7"/>
    </row>
    <row r="19" spans="1:11" x14ac:dyDescent="0.25">
      <c r="C19" s="28">
        <v>644</v>
      </c>
      <c r="D19" s="14" t="s">
        <v>13</v>
      </c>
      <c r="E19" s="41"/>
      <c r="F19" s="12"/>
      <c r="H19" s="13"/>
      <c r="I19" s="7" t="e">
        <f t="shared" si="2"/>
        <v>#VALUE!</v>
      </c>
      <c r="J19" s="7"/>
      <c r="K19" s="7"/>
    </row>
    <row r="20" spans="1:11" x14ac:dyDescent="0.25">
      <c r="B20" s="24"/>
      <c r="C20" s="28">
        <v>689</v>
      </c>
      <c r="D20" s="9">
        <v>82.6</v>
      </c>
      <c r="E20" s="41">
        <v>0.06</v>
      </c>
      <c r="F20" s="12">
        <f t="shared" si="0"/>
        <v>0.80546741518183629</v>
      </c>
      <c r="H20" s="13">
        <f t="shared" si="3"/>
        <v>1.0080546741518184</v>
      </c>
      <c r="I20" s="7" t="e">
        <f t="shared" si="2"/>
        <v>#VALUE!</v>
      </c>
      <c r="J20" s="7"/>
      <c r="K20" s="7"/>
    </row>
    <row r="21" spans="1:11" x14ac:dyDescent="0.25">
      <c r="A21" s="15"/>
      <c r="C21" s="28">
        <v>744</v>
      </c>
      <c r="D21" s="30">
        <v>82.7</v>
      </c>
      <c r="E21" s="41">
        <v>7.0000000000000007E-2</v>
      </c>
      <c r="F21" s="12">
        <f t="shared" si="0"/>
        <v>0.92750793263364062</v>
      </c>
      <c r="H21" s="13">
        <f t="shared" si="3"/>
        <v>1.0092750793263365</v>
      </c>
      <c r="I21" s="7" t="e">
        <f t="shared" si="2"/>
        <v>#VALUE!</v>
      </c>
      <c r="J21" s="7"/>
      <c r="K21" s="7"/>
    </row>
    <row r="22" spans="1:11" x14ac:dyDescent="0.25">
      <c r="A22" s="14"/>
      <c r="C22" s="28"/>
      <c r="D22" s="9"/>
      <c r="E22" s="32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mKaBr96huo3whc2duToIFP5+dJrMkFJlqrcuwXh4k6I6wruM4pDRwpQefJXEcaQ7YRYd06Im9KJOUSM3Z6f/vw==" saltValue="42zf+OCIyYplV/wwTAEekw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4 E16:E18 E20:E21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3</DEEL>
    <Ringtest xmlns="eba2475f-4c5c-418a-90c2-2b36802fc485">LABS</Ringtest>
    <Jaar xmlns="08cda046-0f15-45eb-a9d5-77306d3264cd">2023</Jaar>
    <Publicatiedatum xmlns="dda9e79c-c62e-445e-b991-197574827cb3">2024-06-06T15:49:30+00:00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A9D22ADD-2804-40A9-B08D-224EB43AC0E2}"/>
</file>

<file path=customXml/itemProps2.xml><?xml version="1.0" encoding="utf-8"?>
<ds:datastoreItem xmlns:ds="http://schemas.openxmlformats.org/officeDocument/2006/customXml" ds:itemID="{D173FC23-A3E7-4AE8-A0C0-FFEDB8BA9F30}"/>
</file>

<file path=customXml/itemProps3.xml><?xml version="1.0" encoding="utf-8"?>
<ds:datastoreItem xmlns:ds="http://schemas.openxmlformats.org/officeDocument/2006/customXml" ds:itemID="{CA39DD4C-7D91-42ED-856A-AFD09168F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Chloorbenzeen</vt:lpstr>
      <vt:lpstr>Trichloormethaan</vt:lpstr>
      <vt:lpstr>2-chloorpropaan</vt:lpstr>
      <vt:lpstr>Methylacetaat</vt:lpstr>
      <vt:lpstr>Ethylacetaat</vt:lpstr>
      <vt:lpstr>2,6-Dimethylheptaan-4-on</vt:lpstr>
      <vt:lpstr>Aceton</vt:lpstr>
      <vt:lpstr>Tetrahydrofuraan</vt:lpstr>
      <vt:lpstr>D-n-buthylether</vt:lpstr>
      <vt:lpstr>Ethanol</vt:lpstr>
      <vt:lpstr>Propanol</vt:lpstr>
      <vt:lpstr>'2,6-Dimethylheptaan-4-on'!Print_Area</vt:lpstr>
      <vt:lpstr>'2-chloorpropaan'!Print_Area</vt:lpstr>
      <vt:lpstr>Aceton!Print_Area</vt:lpstr>
      <vt:lpstr>Chloorbenzeen!Print_Area</vt:lpstr>
      <vt:lpstr>'D-n-buthylether'!Print_Area</vt:lpstr>
      <vt:lpstr>Ethanol!Print_Area</vt:lpstr>
      <vt:lpstr>Ethylacetaat!Print_Area</vt:lpstr>
      <vt:lpstr>Methylacetaat!Print_Area</vt:lpstr>
      <vt:lpstr>Propanol!Print_Area</vt:lpstr>
      <vt:lpstr>Tetrahydrofuraan!Print_Area</vt:lpstr>
      <vt:lpstr>Trichloormethaan!Print_Area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2023-1</dc:title>
  <dc:creator>BAEYENSB</dc:creator>
  <cp:lastModifiedBy>Bart Baeyens</cp:lastModifiedBy>
  <cp:lastPrinted>2013-08-28T07:21:24Z</cp:lastPrinted>
  <dcterms:created xsi:type="dcterms:W3CDTF">2010-09-21T12:11:22Z</dcterms:created>
  <dcterms:modified xsi:type="dcterms:W3CDTF">2024-05-07T12:21:26Z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