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LABS2023\8. rapportering\Eindrapport\Bijlagen\Deel 2 per labo\"/>
    </mc:Choice>
  </mc:AlternateContent>
  <xr:revisionPtr revIDLastSave="0" documentId="13_ncr:1_{6FE8925C-374A-42E5-95F0-F5704CD06271}" xr6:coauthVersionLast="47" xr6:coauthVersionMax="47" xr10:uidLastSave="{00000000-0000-0000-0000-000000000000}"/>
  <bookViews>
    <workbookView xWindow="-120" yWindow="-120" windowWidth="29040" windowHeight="15225" tabRatio="927" activeTab="14" xr2:uid="{00000000-000D-0000-FFFF-FFFF00000000}"/>
  </bookViews>
  <sheets>
    <sheet name="223" sheetId="38" r:id="rId1"/>
    <sheet name="225" sheetId="45" r:id="rId2"/>
    <sheet name="295" sheetId="32" r:id="rId3"/>
    <sheet name="339" sheetId="41" r:id="rId4"/>
    <sheet name="446" sheetId="30" r:id="rId5"/>
    <sheet name="509" sheetId="39" r:id="rId6"/>
    <sheet name="512" sheetId="31" r:id="rId7"/>
    <sheet name="551" sheetId="27" r:id="rId8"/>
    <sheet name="579" sheetId="43" r:id="rId9"/>
    <sheet name="591" sheetId="40" r:id="rId10"/>
    <sheet name="644" sheetId="36" r:id="rId11"/>
    <sheet name="689" sheetId="37" r:id="rId12"/>
    <sheet name="744" sheetId="42" r:id="rId13"/>
    <sheet name="807" sheetId="44" r:id="rId14"/>
    <sheet name=" 928" sheetId="29" r:id="rId15"/>
  </sheets>
  <definedNames>
    <definedName name="_xlnm.Print_Area" localSheetId="14">' 928'!$A$1:$W$21</definedName>
    <definedName name="_xlnm.Print_Area" localSheetId="0">'223'!$A$1:$W$22</definedName>
    <definedName name="_xlnm.Print_Area" localSheetId="1">'225'!$A$1:$W$21</definedName>
    <definedName name="_xlnm.Print_Area" localSheetId="2">'295'!$A$1:$W$22</definedName>
    <definedName name="_xlnm.Print_Area" localSheetId="3">'339'!$A$1:$W$22</definedName>
    <definedName name="_xlnm.Print_Area" localSheetId="4">'446'!$A$1:$W$22</definedName>
    <definedName name="_xlnm.Print_Area" localSheetId="5">'509'!$A$1:$W$21</definedName>
    <definedName name="_xlnm.Print_Area" localSheetId="6">'512'!$A$1:$W$21</definedName>
    <definedName name="_xlnm.Print_Area" localSheetId="7">'551'!$A$1:$W$21</definedName>
    <definedName name="_xlnm.Print_Area" localSheetId="8">'579'!$A$1:$W$22</definedName>
    <definedName name="_xlnm.Print_Area" localSheetId="9">'591'!$A$1:$W$21</definedName>
    <definedName name="_xlnm.Print_Area" localSheetId="10">'644'!$A$1:$W$22</definedName>
    <definedName name="_xlnm.Print_Area" localSheetId="11">'689'!$A$1:$W$20</definedName>
    <definedName name="_xlnm.Print_Area" localSheetId="12">'744'!$A$1:$W$20</definedName>
    <definedName name="_xlnm.Print_Area" localSheetId="13">'807'!$A$1:$W$21</definedName>
    <definedName name="_xlnm.Print_Titles" localSheetId="14">' 928'!$2:$6</definedName>
    <definedName name="_xlnm.Print_Titles" localSheetId="0">'223'!$2:$6</definedName>
    <definedName name="_xlnm.Print_Titles" localSheetId="1">'225'!$2:$6</definedName>
    <definedName name="_xlnm.Print_Titles" localSheetId="2">'295'!$2:$6</definedName>
    <definedName name="_xlnm.Print_Titles" localSheetId="3">'339'!$2:$6</definedName>
    <definedName name="_xlnm.Print_Titles" localSheetId="4">'446'!$2:$6</definedName>
    <definedName name="_xlnm.Print_Titles" localSheetId="5">'509'!$2:$6</definedName>
    <definedName name="_xlnm.Print_Titles" localSheetId="6">'512'!$2:$6</definedName>
    <definedName name="_xlnm.Print_Titles" localSheetId="7">'551'!$2:$6</definedName>
    <definedName name="_xlnm.Print_Titles" localSheetId="8">'579'!$2:$6</definedName>
    <definedName name="_xlnm.Print_Titles" localSheetId="9">'591'!$2:$6</definedName>
    <definedName name="_xlnm.Print_Titles" localSheetId="10">'644'!$2:$6</definedName>
    <definedName name="_xlnm.Print_Titles" localSheetId="11">'689'!$2:$6</definedName>
    <definedName name="_xlnm.Print_Titles" localSheetId="12">'744'!$2:$6</definedName>
    <definedName name="_xlnm.Print_Titles" localSheetId="13">'807'!$2:$6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45" l="1"/>
  <c r="R15" i="45"/>
  <c r="J15" i="45"/>
  <c r="H15" i="45"/>
  <c r="K15" i="45" s="1"/>
  <c r="R14" i="45"/>
  <c r="V14" i="45" s="1"/>
  <c r="J14" i="45"/>
  <c r="H14" i="45"/>
  <c r="K14" i="45" s="1"/>
  <c r="V13" i="45"/>
  <c r="R13" i="45"/>
  <c r="J13" i="45"/>
  <c r="H13" i="45"/>
  <c r="K13" i="45" s="1"/>
  <c r="R15" i="44"/>
  <c r="V15" i="44" s="1"/>
  <c r="J15" i="44"/>
  <c r="H15" i="44"/>
  <c r="K15" i="44" s="1"/>
  <c r="R14" i="44"/>
  <c r="V14" i="44" s="1"/>
  <c r="J14" i="44"/>
  <c r="H14" i="44"/>
  <c r="K14" i="44" s="1"/>
  <c r="R13" i="44"/>
  <c r="V13" i="44" s="1"/>
  <c r="J13" i="44"/>
  <c r="H13" i="44"/>
  <c r="K13" i="44" s="1"/>
  <c r="R15" i="43" l="1"/>
  <c r="J15" i="43"/>
  <c r="H15" i="43"/>
  <c r="K15" i="43" s="1"/>
  <c r="R14" i="43"/>
  <c r="J14" i="43"/>
  <c r="H14" i="43"/>
  <c r="K14" i="43" s="1"/>
  <c r="R13" i="43"/>
  <c r="V13" i="43" s="1"/>
  <c r="J13" i="43"/>
  <c r="H13" i="43"/>
  <c r="K13" i="43" s="1"/>
  <c r="R15" i="42"/>
  <c r="V15" i="42" s="1"/>
  <c r="J15" i="42"/>
  <c r="H15" i="42"/>
  <c r="K15" i="42" s="1"/>
  <c r="R14" i="42"/>
  <c r="J14" i="42"/>
  <c r="H14" i="42"/>
  <c r="K14" i="42" s="1"/>
  <c r="R13" i="42"/>
  <c r="V13" i="42" s="1"/>
  <c r="J13" i="42"/>
  <c r="H13" i="42"/>
  <c r="K13" i="42" s="1"/>
  <c r="R15" i="41"/>
  <c r="J15" i="41"/>
  <c r="H15" i="41"/>
  <c r="K15" i="41" s="1"/>
  <c r="R14" i="41"/>
  <c r="V14" i="41" s="1"/>
  <c r="J14" i="41"/>
  <c r="H14" i="41"/>
  <c r="K14" i="41" s="1"/>
  <c r="R13" i="41"/>
  <c r="V13" i="41" s="1"/>
  <c r="J13" i="41"/>
  <c r="H13" i="41"/>
  <c r="K13" i="41" s="1"/>
  <c r="R15" i="40"/>
  <c r="J15" i="40"/>
  <c r="H15" i="40"/>
  <c r="K15" i="40" s="1"/>
  <c r="R14" i="40"/>
  <c r="J14" i="40"/>
  <c r="H14" i="40"/>
  <c r="K14" i="40" s="1"/>
  <c r="R13" i="40"/>
  <c r="V13" i="40" s="1"/>
  <c r="J13" i="40"/>
  <c r="H13" i="40"/>
  <c r="K13" i="40" s="1"/>
  <c r="R15" i="39"/>
  <c r="J15" i="39"/>
  <c r="H15" i="39"/>
  <c r="K15" i="39" s="1"/>
  <c r="R14" i="39"/>
  <c r="J14" i="39"/>
  <c r="H14" i="39"/>
  <c r="K14" i="39" s="1"/>
  <c r="R13" i="39"/>
  <c r="V13" i="39" s="1"/>
  <c r="J13" i="39"/>
  <c r="H13" i="39"/>
  <c r="K13" i="39" s="1"/>
  <c r="R15" i="38"/>
  <c r="V15" i="38" s="1"/>
  <c r="J15" i="38"/>
  <c r="H15" i="38"/>
  <c r="K15" i="38" s="1"/>
  <c r="R14" i="38"/>
  <c r="J14" i="38"/>
  <c r="H14" i="38"/>
  <c r="K14" i="38" s="1"/>
  <c r="R13" i="38"/>
  <c r="V13" i="38" s="1"/>
  <c r="J13" i="38"/>
  <c r="H13" i="38"/>
  <c r="K13" i="38" s="1"/>
  <c r="R15" i="37"/>
  <c r="J15" i="37"/>
  <c r="H15" i="37"/>
  <c r="K15" i="37" s="1"/>
  <c r="R14" i="37"/>
  <c r="V14" i="37" s="1"/>
  <c r="J14" i="37"/>
  <c r="H14" i="37"/>
  <c r="K14" i="37" s="1"/>
  <c r="R13" i="37"/>
  <c r="V13" i="37" s="1"/>
  <c r="J13" i="37"/>
  <c r="H13" i="37"/>
  <c r="K13" i="37" s="1"/>
  <c r="R15" i="36"/>
  <c r="J15" i="36"/>
  <c r="H15" i="36"/>
  <c r="K15" i="36" s="1"/>
  <c r="R14" i="36"/>
  <c r="V14" i="36" s="1"/>
  <c r="J14" i="36"/>
  <c r="H14" i="36"/>
  <c r="K14" i="36" s="1"/>
  <c r="R13" i="36"/>
  <c r="V13" i="36" s="1"/>
  <c r="J13" i="36"/>
  <c r="H13" i="36"/>
  <c r="K13" i="36" s="1"/>
  <c r="R15" i="32"/>
  <c r="J15" i="32"/>
  <c r="H15" i="32"/>
  <c r="K15" i="32" s="1"/>
  <c r="R14" i="32"/>
  <c r="V14" i="32" s="1"/>
  <c r="J14" i="32"/>
  <c r="H14" i="32"/>
  <c r="K14" i="32" s="1"/>
  <c r="R13" i="32"/>
  <c r="V13" i="32" s="1"/>
  <c r="J13" i="32"/>
  <c r="H13" i="32"/>
  <c r="K13" i="32" s="1"/>
  <c r="R15" i="31"/>
  <c r="J15" i="31"/>
  <c r="H15" i="31"/>
  <c r="K15" i="31" s="1"/>
  <c r="R14" i="31"/>
  <c r="J14" i="31"/>
  <c r="H14" i="31"/>
  <c r="K14" i="31" s="1"/>
  <c r="R13" i="31"/>
  <c r="V13" i="31" s="1"/>
  <c r="J13" i="31"/>
  <c r="H13" i="31"/>
  <c r="K13" i="31" s="1"/>
  <c r="R15" i="30"/>
  <c r="V15" i="30" s="1"/>
  <c r="J15" i="30"/>
  <c r="H15" i="30"/>
  <c r="K15" i="30" s="1"/>
  <c r="R14" i="30"/>
  <c r="J14" i="30"/>
  <c r="H14" i="30"/>
  <c r="K14" i="30" s="1"/>
  <c r="R13" i="30"/>
  <c r="V13" i="30" s="1"/>
  <c r="J13" i="30"/>
  <c r="H13" i="30"/>
  <c r="K13" i="30" s="1"/>
  <c r="R15" i="29"/>
  <c r="J15" i="29"/>
  <c r="H15" i="29"/>
  <c r="K15" i="29" s="1"/>
  <c r="R14" i="29"/>
  <c r="J14" i="29"/>
  <c r="H14" i="29"/>
  <c r="K14" i="29" s="1"/>
  <c r="R13" i="29"/>
  <c r="V13" i="29" s="1"/>
  <c r="J13" i="29"/>
  <c r="H13" i="29"/>
  <c r="K13" i="29" s="1"/>
  <c r="V14" i="43" l="1"/>
  <c r="V15" i="40"/>
  <c r="V14" i="39"/>
  <c r="V15" i="37"/>
  <c r="V15" i="32"/>
  <c r="V15" i="41"/>
  <c r="V14" i="40"/>
  <c r="V15" i="36"/>
  <c r="V15" i="39"/>
  <c r="V14" i="42"/>
  <c r="V15" i="43"/>
  <c r="V14" i="38"/>
  <c r="V14" i="30"/>
  <c r="V15" i="31"/>
  <c r="V14" i="31"/>
  <c r="V15" i="29"/>
  <c r="V14" i="29"/>
  <c r="J15" i="27" l="1"/>
  <c r="R15" i="27" l="1"/>
  <c r="H15" i="27"/>
  <c r="K15" i="27" s="1"/>
  <c r="R14" i="27"/>
  <c r="J14" i="27"/>
  <c r="H14" i="27"/>
  <c r="K14" i="27" s="1"/>
  <c r="R13" i="27"/>
  <c r="V13" i="27" s="1"/>
  <c r="J13" i="27"/>
  <c r="H13" i="27"/>
  <c r="K13" i="27" s="1"/>
  <c r="V14" i="27" l="1"/>
  <c r="V15" i="27"/>
</calcChain>
</file>

<file path=xl/sharedStrings.xml><?xml version="1.0" encoding="utf-8"?>
<sst xmlns="http://schemas.openxmlformats.org/spreadsheetml/2006/main" count="795" uniqueCount="25">
  <si>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</si>
  <si>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</si>
  <si>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</si>
  <si>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</si>
  <si>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</si>
  <si>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</si>
  <si>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</si>
  <si>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</si>
  <si>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</si>
  <si>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</si>
  <si>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</si>
  <si>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</si>
  <si>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</si>
  <si>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</si>
  <si>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</si>
  <si>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EVALUATIE TOV REFERENTIEWAARDE</t>
  </si>
  <si>
    <t>INFORMATIEVE STATISTISCHE VERWERKING</t>
  </si>
  <si>
    <t>Referentie-
waarde</t>
  </si>
  <si>
    <t>Versie :1</t>
  </si>
  <si>
    <t>mg/Nm³</t>
  </si>
  <si>
    <t>HCl - 1</t>
  </si>
  <si>
    <t>HCl - 2</t>
  </si>
  <si>
    <t>HCl - 3</t>
  </si>
  <si>
    <t>HCl</t>
  </si>
  <si>
    <t>Rapportnr. : 2023/HEALTH/R/3061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</si>
</sst>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2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11" fillId="2" borderId="19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14" fontId="11" fillId="2" borderId="0" xfId="0" applyNumberFormat="1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/>
    <xf numFmtId="0" fontId="11" fillId="3" borderId="0" xfId="0" applyFont="1" applyFill="1" applyAlignment="1">
      <alignment horizontal="left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49" fontId="0" fillId="3" borderId="22" xfId="0" applyNumberFormat="1" applyFill="1" applyBorder="1"/>
    <xf numFmtId="49" fontId="0" fillId="3" borderId="4" xfId="0" applyNumberForma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horizontal="center"/>
    </xf>
    <xf numFmtId="2" fontId="0" fillId="3" borderId="0" xfId="0" applyNumberFormat="1" applyFill="1"/>
    <xf numFmtId="49" fontId="0" fillId="3" borderId="6" xfId="0" quotePrefix="1" applyNumberFormat="1" applyFill="1" applyBorder="1"/>
    <xf numFmtId="49" fontId="0" fillId="3" borderId="7" xfId="0" applyNumberFormat="1" applyFill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49" fontId="0" fillId="3" borderId="7" xfId="0" quotePrefix="1" applyNumberFormat="1" applyFont="1" applyFill="1" applyBorder="1" applyAlignment="1">
      <alignment horizontal="left"/>
    </xf>
    <xf numFmtId="49" fontId="0" fillId="3" borderId="7" xfId="0" applyNumberFormat="1" applyFont="1" applyFill="1" applyBorder="1" applyAlignment="1">
      <alignment horizontal="center"/>
    </xf>
    <xf numFmtId="166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left"/>
    </xf>
    <xf numFmtId="2" fontId="0" fillId="3" borderId="7" xfId="0" applyNumberFormat="1" applyFont="1" applyFill="1" applyBorder="1" applyAlignment="1">
      <alignment horizontal="center"/>
    </xf>
    <xf numFmtId="49" fontId="0" fillId="3" borderId="23" xfId="0" applyNumberFormat="1" applyFont="1" applyFill="1" applyBorder="1" applyAlignment="1">
      <alignment horizontal="left"/>
    </xf>
    <xf numFmtId="49" fontId="0" fillId="3" borderId="8" xfId="0" applyNumberFormat="1" applyFont="1" applyFill="1" applyBorder="1" applyAlignment="1">
      <alignment horizontal="center"/>
    </xf>
    <xf numFmtId="49" fontId="0" fillId="3" borderId="8" xfId="0" applyNumberFormat="1" applyFill="1" applyBorder="1" applyAlignment="1">
      <alignment horizontal="left"/>
    </xf>
    <xf numFmtId="2" fontId="0" fillId="3" borderId="8" xfId="0" applyNumberFormat="1" applyFont="1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left"/>
    </xf>
    <xf numFmtId="0" fontId="0" fillId="3" borderId="12" xfId="0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49" fontId="0" fillId="3" borderId="6" xfId="0" applyNumberFormat="1" applyFill="1" applyBorder="1"/>
    <xf numFmtId="167" fontId="0" fillId="3" borderId="8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20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135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B481-D887-4839-AC50-D3CD288AAA69}">
  <sheetPr codeName="Sheet11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223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0">
        <v>1</v>
      </c>
      <c r="D13" s="31" t="s">
        <v>23</v>
      </c>
      <c r="E13" s="32" t="s">
        <v>19</v>
      </c>
      <c r="F13" s="33">
        <v>32.9</v>
      </c>
      <c r="G13" s="33">
        <v>31.9</v>
      </c>
      <c r="H13" s="37">
        <f>0.1*G13</f>
        <v>3.19</v>
      </c>
      <c r="I13" s="32">
        <v>4</v>
      </c>
      <c r="J13" s="34">
        <f>((F13-G13)/G13)*100</f>
        <v>3.1347962382445145</v>
      </c>
      <c r="K13" s="35">
        <f>(F13-G13)/H13</f>
        <v>0.31347962382445144</v>
      </c>
      <c r="L13" s="27"/>
      <c r="M13" s="28" t="s">
        <v>20</v>
      </c>
      <c r="N13" s="29" t="s">
        <v>14</v>
      </c>
      <c r="O13" s="30">
        <v>1</v>
      </c>
      <c r="P13" s="31" t="s">
        <v>23</v>
      </c>
      <c r="Q13" s="32" t="s">
        <v>19</v>
      </c>
      <c r="R13" s="33">
        <f>F13</f>
        <v>32.9</v>
      </c>
      <c r="S13" s="37">
        <v>32.54</v>
      </c>
      <c r="T13" s="37">
        <v>1.87</v>
      </c>
      <c r="U13" s="32">
        <v>1</v>
      </c>
      <c r="V13" s="34">
        <f>((R13-S13)/S13)*100</f>
        <v>1.1063306699446818</v>
      </c>
      <c r="W13" s="35">
        <v>0.19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3">
        <v>10.3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3.0000000000000071</v>
      </c>
      <c r="K14" s="35">
        <f t="shared" ref="K14:K15" si="2">(F14-G14)/H14</f>
        <v>0.30000000000000071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3">
        <f t="shared" ref="R14:R15" si="3">F14</f>
        <v>10.3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0.88148873653280946</v>
      </c>
      <c r="W14" s="35">
        <v>0.12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2.5499999999999998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17.511520737327185</v>
      </c>
      <c r="K15" s="43">
        <f t="shared" si="2"/>
        <v>1.7511520737327184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2.5499999999999998</v>
      </c>
      <c r="S15" s="55">
        <v>2.363</v>
      </c>
      <c r="T15" s="55">
        <v>0.312</v>
      </c>
      <c r="U15" s="39">
        <v>1</v>
      </c>
      <c r="V15" s="42">
        <f t="shared" si="4"/>
        <v>7.913669064748194</v>
      </c>
      <c r="W15" s="43">
        <v>0.6</v>
      </c>
    </row>
    <row r="36" spans="5:5" x14ac:dyDescent="0.25">
      <c r="E36" s="12" t="s">
        <v>13</v>
      </c>
    </row>
  </sheetData>
  <sheetProtection algorithmName="SHA-512" hashValue="z2dYu4fE+9ukO/Xb2VwddeVRsOjAt5JSv1n0uV8h18DTgKAc6+GySQ1hW9BjnpVb48gCpA47fQmKtaGu4YKjVw==" saltValue="AhnZhvoPMI0ZPkOB5w2I3w==" spinCount="100000" sheet="1" objects="1" scenarios="1" selectLockedCells="1" selectUnlockedCells="1"/>
  <mergeCells count="3">
    <mergeCell ref="A2:K2"/>
    <mergeCell ref="A8:K8"/>
    <mergeCell ref="M8:W8"/>
  </mergeCells>
  <phoneticPr fontId="13" type="noConversion"/>
  <conditionalFormatting sqref="K13:K15">
    <cfRule type="cellIs" dxfId="134" priority="7" stopIfTrue="1" operator="between">
      <formula>-2</formula>
      <formula>2</formula>
    </cfRule>
    <cfRule type="cellIs" dxfId="133" priority="8" stopIfTrue="1" operator="between">
      <formula>-3</formula>
      <formula>3</formula>
    </cfRule>
    <cfRule type="cellIs" dxfId="132" priority="9" operator="notBetween">
      <formula>-3</formula>
      <formula>3</formula>
    </cfRule>
  </conditionalFormatting>
  <conditionalFormatting sqref="W14:W15">
    <cfRule type="cellIs" dxfId="131" priority="1" stopIfTrue="1" operator="between">
      <formula>-2</formula>
      <formula>2</formula>
    </cfRule>
    <cfRule type="cellIs" dxfId="130" priority="2" stopIfTrue="1" operator="between">
      <formula>-3</formula>
      <formula>3</formula>
    </cfRule>
    <cfRule type="cellIs" dxfId="129" priority="3" operator="notBetween">
      <formula>-3</formula>
      <formula>3</formula>
    </cfRule>
  </conditionalFormatting>
  <conditionalFormatting sqref="W13:W15">
    <cfRule type="cellIs" dxfId="128" priority="4" stopIfTrue="1" operator="between">
      <formula>-2</formula>
      <formula>2</formula>
    </cfRule>
    <cfRule type="cellIs" dxfId="127" priority="5" stopIfTrue="1" operator="between">
      <formula>-3</formula>
      <formula>3</formula>
    </cfRule>
    <cfRule type="cellIs" dxfId="126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5D812-D696-4E4A-968E-C022C642867F}">
  <sheetPr codeName="Sheet13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591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32</v>
      </c>
      <c r="G13" s="33">
        <v>31.9</v>
      </c>
      <c r="H13" s="37">
        <f>0.1*G13</f>
        <v>3.19</v>
      </c>
      <c r="I13" s="32">
        <v>4</v>
      </c>
      <c r="J13" s="34">
        <f>((F13-G13)/G13)*100</f>
        <v>0.31347962382445588</v>
      </c>
      <c r="K13" s="35">
        <f>(F13-G13)/H13</f>
        <v>3.1347962382445589E-2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32</v>
      </c>
      <c r="S13" s="37">
        <v>32.54</v>
      </c>
      <c r="T13" s="37">
        <v>1.87</v>
      </c>
      <c r="U13" s="32">
        <v>1</v>
      </c>
      <c r="V13" s="34">
        <f>((R13-S13)/S13)*100</f>
        <v>-1.6594960049170226</v>
      </c>
      <c r="W13" s="35">
        <v>-0.28999999999999998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3">
        <v>10.7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6.999999999999992</v>
      </c>
      <c r="K14" s="35">
        <f t="shared" ref="K14:K15" si="2">(F14-G14)/H14</f>
        <v>0.69999999999999929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3">
        <f t="shared" ref="R14:R15" si="3">F14</f>
        <v>10.7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4.7992164544563991</v>
      </c>
      <c r="W14" s="35">
        <v>0.66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3.12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43.778801843317986</v>
      </c>
      <c r="K15" s="43">
        <f t="shared" si="2"/>
        <v>4.377880184331798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3.12</v>
      </c>
      <c r="S15" s="55">
        <v>2.363</v>
      </c>
      <c r="T15" s="55">
        <v>0.312</v>
      </c>
      <c r="U15" s="39">
        <v>1</v>
      </c>
      <c r="V15" s="42">
        <f t="shared" si="4"/>
        <v>32.035548032162509</v>
      </c>
      <c r="W15" s="43">
        <v>2.4300000000000002</v>
      </c>
    </row>
    <row r="36" spans="5:5" x14ac:dyDescent="0.25">
      <c r="E36" s="12" t="s">
        <v>13</v>
      </c>
    </row>
  </sheetData>
  <sheetProtection algorithmName="SHA-512" hashValue="ajNGzwAbHlAcleunJWfscQgrD7jXpafe6V4SaTl123ieNn6ZUhzFIkliEwAq6akCJM58+eFvTRKITJvI8mDvTA==" saltValue="A0KbuRbcCB2ufzE4yZttAA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53" priority="7" stopIfTrue="1" operator="between">
      <formula>-2</formula>
      <formula>2</formula>
    </cfRule>
    <cfRule type="cellIs" dxfId="52" priority="8" stopIfTrue="1" operator="between">
      <formula>-3</formula>
      <formula>3</formula>
    </cfRule>
    <cfRule type="cellIs" dxfId="51" priority="9" operator="notBetween">
      <formula>-3</formula>
      <formula>3</formula>
    </cfRule>
  </conditionalFormatting>
  <conditionalFormatting sqref="W14:W15">
    <cfRule type="cellIs" dxfId="50" priority="1" stopIfTrue="1" operator="between">
      <formula>-2</formula>
      <formula>2</formula>
    </cfRule>
    <cfRule type="cellIs" dxfId="49" priority="2" stopIfTrue="1" operator="between">
      <formula>-3</formula>
      <formula>3</formula>
    </cfRule>
    <cfRule type="cellIs" dxfId="48" priority="3" operator="notBetween">
      <formula>-3</formula>
      <formula>3</formula>
    </cfRule>
  </conditionalFormatting>
  <conditionalFormatting sqref="W13:W15">
    <cfRule type="cellIs" dxfId="47" priority="4" stopIfTrue="1" operator="between">
      <formula>-2</formula>
      <formula>2</formula>
    </cfRule>
    <cfRule type="cellIs" dxfId="46" priority="5" stopIfTrue="1" operator="between">
      <formula>-3</formula>
      <formula>3</formula>
    </cfRule>
    <cfRule type="cellIs" dxfId="45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2F70-15F5-45B4-9F87-C0372E214CCF}">
  <sheetPr codeName="Sheet9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644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7">
        <v>39.229999999999997</v>
      </c>
      <c r="G13" s="33">
        <v>31.9</v>
      </c>
      <c r="H13" s="37">
        <f>0.1*G13</f>
        <v>3.19</v>
      </c>
      <c r="I13" s="32">
        <v>4</v>
      </c>
      <c r="J13" s="34">
        <f>((F13-G13)/G13)*100</f>
        <v>22.978056426332284</v>
      </c>
      <c r="K13" s="35">
        <f>(F13-G13)/H13</f>
        <v>2.2978056426332283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7">
        <f>F13</f>
        <v>39.229999999999997</v>
      </c>
      <c r="S13" s="37">
        <v>32.54</v>
      </c>
      <c r="T13" s="37">
        <v>1.87</v>
      </c>
      <c r="U13" s="32">
        <v>1</v>
      </c>
      <c r="V13" s="34">
        <f>((R13-S13)/S13)*100</f>
        <v>20.55931161647203</v>
      </c>
      <c r="W13" s="35">
        <v>3.57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7">
        <v>13.31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33.100000000000009</v>
      </c>
      <c r="K14" s="35">
        <f t="shared" ref="K14:K15" si="2">(F14-G14)/H14</f>
        <v>3.3100000000000005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7">
        <f t="shared" ref="R14:R15" si="3">F14</f>
        <v>13.31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30.362389813907924</v>
      </c>
      <c r="W14" s="35">
        <v>4.16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2.62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20.737327188940103</v>
      </c>
      <c r="K15" s="43">
        <f t="shared" si="2"/>
        <v>2.0737327188940102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2.62</v>
      </c>
      <c r="S15" s="55">
        <v>2.363</v>
      </c>
      <c r="T15" s="55">
        <v>0.312</v>
      </c>
      <c r="U15" s="39">
        <v>1</v>
      </c>
      <c r="V15" s="42">
        <f t="shared" si="4"/>
        <v>10.876005078290314</v>
      </c>
      <c r="W15" s="43">
        <v>0.82</v>
      </c>
    </row>
    <row r="36" spans="5:5" x14ac:dyDescent="0.25">
      <c r="E36" s="12" t="s">
        <v>13</v>
      </c>
    </row>
  </sheetData>
  <sheetProtection algorithmName="SHA-512" hashValue="wUbjnP/pISpmn9nY3Cb6eMLHDk0QjAYwb5spGYjwUF1wIZgALuS4QXd6CeJ5VZ8YTEwGO50A8AKnVwX5SijkvQ==" saltValue="B2JpAld5yhv2nUBMYNScFg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44" priority="7" stopIfTrue="1" operator="between">
      <formula>-2</formula>
      <formula>2</formula>
    </cfRule>
    <cfRule type="cellIs" dxfId="43" priority="8" stopIfTrue="1" operator="between">
      <formula>-3</formula>
      <formula>3</formula>
    </cfRule>
    <cfRule type="cellIs" dxfId="42" priority="9" operator="notBetween">
      <formula>-3</formula>
      <formula>3</formula>
    </cfRule>
  </conditionalFormatting>
  <conditionalFormatting sqref="W14:W15">
    <cfRule type="cellIs" dxfId="41" priority="1" stopIfTrue="1" operator="between">
      <formula>-2</formula>
      <formula>2</formula>
    </cfRule>
    <cfRule type="cellIs" dxfId="40" priority="2" stopIfTrue="1" operator="between">
      <formula>-3</formula>
      <formula>3</formula>
    </cfRule>
    <cfRule type="cellIs" dxfId="39" priority="3" operator="notBetween">
      <formula>-3</formula>
      <formula>3</formula>
    </cfRule>
  </conditionalFormatting>
  <conditionalFormatting sqref="W13:W15">
    <cfRule type="cellIs" dxfId="38" priority="4" stopIfTrue="1" operator="between">
      <formula>-2</formula>
      <formula>2</formula>
    </cfRule>
    <cfRule type="cellIs" dxfId="37" priority="5" stopIfTrue="1" operator="between">
      <formula>-3</formula>
      <formula>3</formula>
    </cfRule>
    <cfRule type="cellIs" dxfId="36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50AB-6924-4BAC-9B9D-60EEB5C18DD6}">
  <sheetPr codeName="Sheet10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689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30.2</v>
      </c>
      <c r="G13" s="33">
        <v>31.9</v>
      </c>
      <c r="H13" s="37">
        <f>0.1*G13</f>
        <v>3.19</v>
      </c>
      <c r="I13" s="32">
        <v>4</v>
      </c>
      <c r="J13" s="34">
        <f>((F13-G13)/G13)*100</f>
        <v>-5.329153605015672</v>
      </c>
      <c r="K13" s="35">
        <f>(F13-G13)/H13</f>
        <v>-0.53291536050156718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30.2</v>
      </c>
      <c r="S13" s="37">
        <v>32.54</v>
      </c>
      <c r="T13" s="37">
        <v>1.87</v>
      </c>
      <c r="U13" s="32">
        <v>1</v>
      </c>
      <c r="V13" s="34">
        <f>((R13-S13)/S13)*100</f>
        <v>-7.1911493546404426</v>
      </c>
      <c r="W13" s="35">
        <v>-1.25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7">
        <v>9.83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-1.6999999999999995</v>
      </c>
      <c r="K14" s="35">
        <f t="shared" ref="K14:K15" si="2">(F14-G14)/H14</f>
        <v>-0.16999999999999993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7">
        <f t="shared" ref="R14:R15" si="3">F14</f>
        <v>9.83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-3.7218413320274313</v>
      </c>
      <c r="W14" s="35">
        <v>-0.51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2.15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-0.9216589861751161</v>
      </c>
      <c r="K15" s="43">
        <f t="shared" si="2"/>
        <v>-9.2165898617511607E-2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2.15</v>
      </c>
      <c r="S15" s="55">
        <v>2.363</v>
      </c>
      <c r="T15" s="55">
        <v>0.312</v>
      </c>
      <c r="U15" s="39">
        <v>1</v>
      </c>
      <c r="V15" s="42">
        <f t="shared" si="4"/>
        <v>-9.0139652983495591</v>
      </c>
      <c r="W15" s="43">
        <v>-0.68</v>
      </c>
    </row>
    <row r="36" spans="5:5" x14ac:dyDescent="0.25">
      <c r="E36" s="12" t="s">
        <v>13</v>
      </c>
    </row>
  </sheetData>
  <sheetProtection algorithmName="SHA-512" hashValue="TDqMS97ko/RY5rmpRZLyqe+FZG69k9ShnehOPJWU71Ac82UKKOQS7BFan+G60+xJFRWBSWEtQum8j+hJQnOosQ==" saltValue="tPMOhUW/3lV7A1MWHgV3Mw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35" priority="7" stopIfTrue="1" operator="between">
      <formula>-2</formula>
      <formula>2</formula>
    </cfRule>
    <cfRule type="cellIs" dxfId="34" priority="8" stopIfTrue="1" operator="between">
      <formula>-3</formula>
      <formula>3</formula>
    </cfRule>
    <cfRule type="cellIs" dxfId="33" priority="9" operator="notBetween">
      <formula>-3</formula>
      <formula>3</formula>
    </cfRule>
  </conditionalFormatting>
  <conditionalFormatting sqref="W14:W15">
    <cfRule type="cellIs" dxfId="32" priority="1" stopIfTrue="1" operator="between">
      <formula>-2</formula>
      <formula>2</formula>
    </cfRule>
    <cfRule type="cellIs" dxfId="31" priority="2" stopIfTrue="1" operator="between">
      <formula>-3</formula>
      <formula>3</formula>
    </cfRule>
    <cfRule type="cellIs" dxfId="30" priority="3" operator="notBetween">
      <formula>-3</formula>
      <formula>3</formula>
    </cfRule>
  </conditionalFormatting>
  <conditionalFormatting sqref="W13:W15">
    <cfRule type="cellIs" dxfId="29" priority="4" stopIfTrue="1" operator="between">
      <formula>-2</formula>
      <formula>2</formula>
    </cfRule>
    <cfRule type="cellIs" dxfId="28" priority="5" stopIfTrue="1" operator="between">
      <formula>-3</formula>
      <formula>3</formula>
    </cfRule>
    <cfRule type="cellIs" dxfId="27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FE04-8BE6-4CEF-A082-D85A870370DA}">
  <sheetPr codeName="Sheet15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744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28.9</v>
      </c>
      <c r="G13" s="33">
        <v>31.9</v>
      </c>
      <c r="H13" s="37">
        <f>0.1*G13</f>
        <v>3.19</v>
      </c>
      <c r="I13" s="32">
        <v>4</v>
      </c>
      <c r="J13" s="34">
        <f>((F13-G13)/G13)*100</f>
        <v>-9.4043887147335425</v>
      </c>
      <c r="K13" s="35">
        <f>(F13-G13)/H13</f>
        <v>-0.94043887147335425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28.9</v>
      </c>
      <c r="S13" s="37">
        <v>32.54</v>
      </c>
      <c r="T13" s="37">
        <v>1.87</v>
      </c>
      <c r="U13" s="32">
        <v>1</v>
      </c>
      <c r="V13" s="34">
        <f>((R13-S13)/S13)*100</f>
        <v>-11.18623232944069</v>
      </c>
      <c r="W13" s="35">
        <v>-1.94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7">
        <v>8.89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-11.099999999999994</v>
      </c>
      <c r="K14" s="35">
        <f t="shared" ref="K14:K15" si="2">(F14-G14)/H14</f>
        <v>-1.1099999999999994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7">
        <f t="shared" ref="R14:R15" si="3">F14</f>
        <v>8.89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-12.928501469147896</v>
      </c>
      <c r="W14" s="35">
        <v>-1.77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1.76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-18.894009216589858</v>
      </c>
      <c r="K15" s="43">
        <f t="shared" si="2"/>
        <v>-1.8894009216589858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1.76</v>
      </c>
      <c r="S15" s="55">
        <v>2.363</v>
      </c>
      <c r="T15" s="55">
        <v>0.312</v>
      </c>
      <c r="U15" s="39">
        <v>1</v>
      </c>
      <c r="V15" s="42">
        <f t="shared" si="4"/>
        <v>-25.518408802369869</v>
      </c>
      <c r="W15" s="43">
        <v>-1.93</v>
      </c>
    </row>
    <row r="36" spans="5:5" x14ac:dyDescent="0.25">
      <c r="E36" s="12" t="s">
        <v>13</v>
      </c>
    </row>
  </sheetData>
  <sheetProtection algorithmName="SHA-512" hashValue="TjOj8vnJ70CKBpTsIwZAfkK5ljr36JIMG+Ne+IoWx6xqQJKsaMbhdadhnhl4LRnQhNFx4Di6nBjcfIfRF36gaA==" saltValue="fBL9LY5E66fOIxVh1iVbLA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26" priority="7" stopIfTrue="1" operator="between">
      <formula>-2</formula>
      <formula>2</formula>
    </cfRule>
    <cfRule type="cellIs" dxfId="25" priority="8" stopIfTrue="1" operator="between">
      <formula>-3</formula>
      <formula>3</formula>
    </cfRule>
    <cfRule type="cellIs" dxfId="24" priority="9" operator="notBetween">
      <formula>-3</formula>
      <formula>3</formula>
    </cfRule>
  </conditionalFormatting>
  <conditionalFormatting sqref="W14:W15">
    <cfRule type="cellIs" dxfId="23" priority="1" stopIfTrue="1" operator="between">
      <formula>-2</formula>
      <formula>2</formula>
    </cfRule>
    <cfRule type="cellIs" dxfId="22" priority="2" stopIfTrue="1" operator="between">
      <formula>-3</formula>
      <formula>3</formula>
    </cfRule>
    <cfRule type="cellIs" dxfId="21" priority="3" operator="notBetween">
      <formula>-3</formula>
      <formula>3</formula>
    </cfRule>
  </conditionalFormatting>
  <conditionalFormatting sqref="W13:W15">
    <cfRule type="cellIs" dxfId="20" priority="4" stopIfTrue="1" operator="between">
      <formula>-2</formula>
      <formula>2</formula>
    </cfRule>
    <cfRule type="cellIs" dxfId="19" priority="5" stopIfTrue="1" operator="between">
      <formula>-3</formula>
      <formula>3</formula>
    </cfRule>
    <cfRule type="cellIs" dxfId="18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4985-96D5-4FAF-B72A-F1E1EC2CDED3}">
  <sheetPr codeName="Sheet7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807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31.63</v>
      </c>
      <c r="G13" s="33">
        <v>31.9</v>
      </c>
      <c r="H13" s="37">
        <f>0.1*G13</f>
        <v>3.19</v>
      </c>
      <c r="I13" s="32">
        <v>4</v>
      </c>
      <c r="J13" s="34">
        <f>((F13-G13)/G13)*100</f>
        <v>-0.84639498432601756</v>
      </c>
      <c r="K13" s="35">
        <f>(F13-G13)/H13</f>
        <v>-8.4639498432601754E-2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31.63</v>
      </c>
      <c r="S13" s="37">
        <v>32.54</v>
      </c>
      <c r="T13" s="37">
        <v>1.87</v>
      </c>
      <c r="U13" s="32">
        <v>1</v>
      </c>
      <c r="V13" s="34">
        <f>((R13-S13)/S13)*100</f>
        <v>-2.7965580823601726</v>
      </c>
      <c r="W13" s="35">
        <v>-0.48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7">
        <v>9.9499999999999993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-0.50000000000000711</v>
      </c>
      <c r="K14" s="35">
        <f t="shared" ref="K14:K15" si="2">(F14-G14)/H14</f>
        <v>-5.0000000000000711E-2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7">
        <f t="shared" ref="R14:R15" si="3">F14</f>
        <v>9.9499999999999993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-2.5465230166503581</v>
      </c>
      <c r="W14" s="35">
        <v>-0.35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2.17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0</v>
      </c>
      <c r="K15" s="43">
        <f t="shared" si="2"/>
        <v>0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2.17</v>
      </c>
      <c r="S15" s="55">
        <v>2.363</v>
      </c>
      <c r="T15" s="55">
        <v>0.312</v>
      </c>
      <c r="U15" s="39">
        <v>1</v>
      </c>
      <c r="V15" s="42">
        <f t="shared" si="4"/>
        <v>-8.1675835801946697</v>
      </c>
      <c r="W15" s="43">
        <v>-0.62</v>
      </c>
    </row>
    <row r="36" spans="5:5" x14ac:dyDescent="0.25">
      <c r="E36" s="12" t="s">
        <v>13</v>
      </c>
    </row>
  </sheetData>
  <sheetProtection algorithmName="SHA-512" hashValue="T8wr3OWyStxdwWJEtBmN0N5NhtbWRETfSGgKwxpp/kl8HVQj3Q9s3ckRBXY+USJi7qW4qzt/Fa7qWmWshEs1Dw==" saltValue="/Hkg8aq2/OBKb/2V1vKPqA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17" priority="7" stopIfTrue="1" operator="between">
      <formula>-2</formula>
      <formula>2</formula>
    </cfRule>
    <cfRule type="cellIs" dxfId="16" priority="8" stopIfTrue="1" operator="between">
      <formula>-3</formula>
      <formula>3</formula>
    </cfRule>
    <cfRule type="cellIs" dxfId="15" priority="9" operator="notBetween">
      <formula>-3</formula>
      <formula>3</formula>
    </cfRule>
  </conditionalFormatting>
  <conditionalFormatting sqref="W14:W15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conditionalFormatting sqref="W13:W15">
    <cfRule type="cellIs" dxfId="11" priority="4" stopIfTrue="1" operator="between">
      <formula>-2</formula>
      <formula>2</formula>
    </cfRule>
    <cfRule type="cellIs" dxfId="10" priority="5" stopIfTrue="1" operator="between">
      <formula>-3</formula>
      <formula>3</formula>
    </cfRule>
    <cfRule type="cellIs" dxfId="9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6924-4397-4078-ABF0-A35E905AD369}">
  <sheetPr codeName="Sheet1">
    <pageSetUpPr fitToPage="1"/>
  </sheetPr>
  <dimension ref="A1:W36"/>
  <sheetViews>
    <sheetView tabSelected="1"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928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7">
        <v>10.741</v>
      </c>
      <c r="G13" s="33">
        <v>31.9</v>
      </c>
      <c r="H13" s="37">
        <f>0.1*G13</f>
        <v>3.19</v>
      </c>
      <c r="I13" s="32">
        <v>4</v>
      </c>
      <c r="J13" s="34">
        <f>((F13-G13)/G13)*100</f>
        <v>-66.329153605015676</v>
      </c>
      <c r="K13" s="35">
        <f>(F13-G13)/H13</f>
        <v>-6.6329153605015669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7">
        <f>F13</f>
        <v>10.741</v>
      </c>
      <c r="S13" s="37">
        <v>32.54</v>
      </c>
      <c r="T13" s="37">
        <v>1.87</v>
      </c>
      <c r="U13" s="32">
        <v>1</v>
      </c>
      <c r="V13" s="34">
        <f>((R13-S13)/S13)*100</f>
        <v>-66.991395205900432</v>
      </c>
      <c r="W13" s="35">
        <v>-11.64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7">
        <v>34.119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241.19000000000003</v>
      </c>
      <c r="K14" s="35">
        <f t="shared" ref="K14:K15" si="2">(F14-G14)/H14</f>
        <v>24.119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7">
        <f t="shared" ref="R14:R15" si="3">F14</f>
        <v>34.119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234.17238001958859</v>
      </c>
      <c r="W14" s="35">
        <v>32.1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2.1949999999999998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1.1520737327188899</v>
      </c>
      <c r="K15" s="43">
        <f t="shared" si="2"/>
        <v>0.115207373271889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2.1949999999999998</v>
      </c>
      <c r="S15" s="55">
        <v>2.363</v>
      </c>
      <c r="T15" s="55">
        <v>0.312</v>
      </c>
      <c r="U15" s="39">
        <v>1</v>
      </c>
      <c r="V15" s="42">
        <f t="shared" si="4"/>
        <v>-7.1096064325010646</v>
      </c>
      <c r="W15" s="43">
        <v>-0.54</v>
      </c>
    </row>
    <row r="36" spans="5:5" x14ac:dyDescent="0.25">
      <c r="E36" s="12" t="s">
        <v>13</v>
      </c>
    </row>
  </sheetData>
  <sheetProtection algorithmName="SHA-512" hashValue="ov+AZK/gYy03E0ylWidMFbwC3EZ9+LzExQfmOGMvuVGrFwWNz/MbEuk8a0BXU2zWze36nE8SzCmw/APqQBywGg==" saltValue="jes07RmNrz8V7r0cw4xRMQ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8" priority="7" stopIfTrue="1" operator="between">
      <formula>-2</formula>
      <formula>2</formula>
    </cfRule>
    <cfRule type="cellIs" dxfId="7" priority="8" stopIfTrue="1" operator="between">
      <formula>-3</formula>
      <formula>3</formula>
    </cfRule>
    <cfRule type="cellIs" dxfId="6" priority="9" operator="notBetween">
      <formula>-3</formula>
      <formula>3</formula>
    </cfRule>
  </conditionalFormatting>
  <conditionalFormatting sqref="W14:W15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conditionalFormatting sqref="W13:W15">
    <cfRule type="cellIs" dxfId="2" priority="4" stopIfTrue="1" operator="between">
      <formula>-2</formula>
      <formula>2</formula>
    </cfRule>
    <cfRule type="cellIs" dxfId="1" priority="5" stopIfTrue="1" operator="between">
      <formula>-3</formula>
      <formula>3</formula>
    </cfRule>
    <cfRule type="cellIs" dxfId="0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2629-3F72-4CD4-91F0-E71B88E05650}">
  <sheetPr codeName="Sheet6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225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32.4</v>
      </c>
      <c r="G13" s="33">
        <v>31.9</v>
      </c>
      <c r="H13" s="37">
        <f>0.1*G13</f>
        <v>3.19</v>
      </c>
      <c r="I13" s="32">
        <v>4</v>
      </c>
      <c r="J13" s="34">
        <f>((F13-G13)/G13)*100</f>
        <v>1.5673981191222572</v>
      </c>
      <c r="K13" s="35">
        <f>(F13-G13)/H13</f>
        <v>0.15673981191222572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32.4</v>
      </c>
      <c r="S13" s="37">
        <v>32.54</v>
      </c>
      <c r="T13" s="37">
        <v>1.87</v>
      </c>
      <c r="U13" s="32">
        <v>1</v>
      </c>
      <c r="V13" s="34">
        <f>((R13-S13)/S13)*100</f>
        <v>-0.43023970497848979</v>
      </c>
      <c r="W13" s="35">
        <v>-7.0000000000000007E-2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3">
        <v>10.5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5</v>
      </c>
      <c r="K14" s="35">
        <f t="shared" ref="K14:K15" si="2">(F14-G14)/H14</f>
        <v>0.5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3">
        <f t="shared" ref="R14:R15" si="3">F14</f>
        <v>10.5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2.8403525954946045</v>
      </c>
      <c r="W14" s="35">
        <v>0.39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2.5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15.207373271889404</v>
      </c>
      <c r="K15" s="43">
        <f t="shared" si="2"/>
        <v>1.5207373271889404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2.5</v>
      </c>
      <c r="S15" s="55">
        <v>2.363</v>
      </c>
      <c r="T15" s="55">
        <v>0.312</v>
      </c>
      <c r="U15" s="39">
        <v>1</v>
      </c>
      <c r="V15" s="42">
        <f t="shared" si="4"/>
        <v>5.7977147693609821</v>
      </c>
      <c r="W15" s="43">
        <v>0.44</v>
      </c>
    </row>
    <row r="36" spans="5:5" x14ac:dyDescent="0.25">
      <c r="E36" s="12" t="s">
        <v>13</v>
      </c>
    </row>
  </sheetData>
  <sheetProtection algorithmName="SHA-512" hashValue="Lsnz8/MoDq6v6kFr1i7ZlS48qgi0vml7eeDKN1wjG56/r8aD9NoTgibonqCLrQ2RF1ef9bR6GeJt07IBN5n1lg==" saltValue="6S/CnVG7vuc3/0qlp2IfBw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125" priority="7" stopIfTrue="1" operator="between">
      <formula>-2</formula>
      <formula>2</formula>
    </cfRule>
    <cfRule type="cellIs" dxfId="124" priority="8" stopIfTrue="1" operator="between">
      <formula>-3</formula>
      <formula>3</formula>
    </cfRule>
    <cfRule type="cellIs" dxfId="123" priority="9" operator="notBetween">
      <formula>-3</formula>
      <formula>3</formula>
    </cfRule>
  </conditionalFormatting>
  <conditionalFormatting sqref="W14:W15">
    <cfRule type="cellIs" dxfId="122" priority="1" stopIfTrue="1" operator="between">
      <formula>-2</formula>
      <formula>2</formula>
    </cfRule>
    <cfRule type="cellIs" dxfId="121" priority="2" stopIfTrue="1" operator="between">
      <formula>-3</formula>
      <formula>3</formula>
    </cfRule>
    <cfRule type="cellIs" dxfId="120" priority="3" operator="notBetween">
      <formula>-3</formula>
      <formula>3</formula>
    </cfRule>
  </conditionalFormatting>
  <conditionalFormatting sqref="W13:W15">
    <cfRule type="cellIs" dxfId="119" priority="4" stopIfTrue="1" operator="between">
      <formula>-2</formula>
      <formula>2</formula>
    </cfRule>
    <cfRule type="cellIs" dxfId="118" priority="5" stopIfTrue="1" operator="between">
      <formula>-3</formula>
      <formula>3</formula>
    </cfRule>
    <cfRule type="cellIs" dxfId="117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64C7A-6C58-4380-815C-65BFCFB8EFCC}">
  <sheetPr codeName="Sheet5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295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32.200000000000003</v>
      </c>
      <c r="G13" s="33">
        <v>31.9</v>
      </c>
      <c r="H13" s="37">
        <f>0.1*G13</f>
        <v>3.19</v>
      </c>
      <c r="I13" s="32">
        <v>4</v>
      </c>
      <c r="J13" s="34">
        <f>((F13-G13)/G13)*100</f>
        <v>0.94043887147336769</v>
      </c>
      <c r="K13" s="35">
        <f>(F13-G13)/H13</f>
        <v>9.404388714733676E-2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32.200000000000003</v>
      </c>
      <c r="S13" s="37">
        <v>32.54</v>
      </c>
      <c r="T13" s="37">
        <v>1.87</v>
      </c>
      <c r="U13" s="32">
        <v>1</v>
      </c>
      <c r="V13" s="34">
        <f>((R13-S13)/S13)*100</f>
        <v>-1.0448678549477453</v>
      </c>
      <c r="W13" s="35">
        <v>-0.18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3">
        <v>10.199999999999999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1.9999999999999927</v>
      </c>
      <c r="K14" s="35">
        <f t="shared" ref="K14:K15" si="2">(F14-G14)/H14</f>
        <v>0.19999999999999929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3">
        <f t="shared" ref="R14:R15" si="3">F14</f>
        <v>10.199999999999999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-9.7943192948105426E-2</v>
      </c>
      <c r="W14" s="35">
        <v>-0.01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2.58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18.894009216589868</v>
      </c>
      <c r="K15" s="43">
        <f t="shared" si="2"/>
        <v>1.8894009216589869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2.58</v>
      </c>
      <c r="S15" s="55">
        <v>2.363</v>
      </c>
      <c r="T15" s="55">
        <v>0.312</v>
      </c>
      <c r="U15" s="39">
        <v>1</v>
      </c>
      <c r="V15" s="42">
        <f t="shared" si="4"/>
        <v>9.1832416419805369</v>
      </c>
      <c r="W15" s="43">
        <v>0.7</v>
      </c>
    </row>
    <row r="36" spans="5:5" x14ac:dyDescent="0.25">
      <c r="E36" s="12" t="s">
        <v>13</v>
      </c>
    </row>
  </sheetData>
  <sheetProtection algorithmName="SHA-512" hashValue="LfyzgHuEPcsozALW1iMRxtLbpPaH6yvH+Avu3HznEcrfymZQ+6QTHzvxBWhjbu9SVGr3bLr2tl4v903BLloQnw==" saltValue="kSfqgJU2eKhKU2Co9rcuVQ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116" priority="7" stopIfTrue="1" operator="between">
      <formula>-2</formula>
      <formula>2</formula>
    </cfRule>
    <cfRule type="cellIs" dxfId="115" priority="8" stopIfTrue="1" operator="between">
      <formula>-3</formula>
      <formula>3</formula>
    </cfRule>
    <cfRule type="cellIs" dxfId="114" priority="9" operator="notBetween">
      <formula>-3</formula>
      <formula>3</formula>
    </cfRule>
  </conditionalFormatting>
  <conditionalFormatting sqref="W14:W15">
    <cfRule type="cellIs" dxfId="113" priority="1" stopIfTrue="1" operator="between">
      <formula>-2</formula>
      <formula>2</formula>
    </cfRule>
    <cfRule type="cellIs" dxfId="112" priority="2" stopIfTrue="1" operator="between">
      <formula>-3</formula>
      <formula>3</formula>
    </cfRule>
    <cfRule type="cellIs" dxfId="111" priority="3" operator="notBetween">
      <formula>-3</formula>
      <formula>3</formula>
    </cfRule>
  </conditionalFormatting>
  <conditionalFormatting sqref="W13:W15">
    <cfRule type="cellIs" dxfId="110" priority="4" stopIfTrue="1" operator="between">
      <formula>-2</formula>
      <formula>2</formula>
    </cfRule>
    <cfRule type="cellIs" dxfId="109" priority="5" stopIfTrue="1" operator="between">
      <formula>-3</formula>
      <formula>3</formula>
    </cfRule>
    <cfRule type="cellIs" dxfId="108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C055-1C8E-4788-869B-63B117DB5975}">
  <sheetPr codeName="Sheet14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339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32.700000000000003</v>
      </c>
      <c r="G13" s="33">
        <v>31.9</v>
      </c>
      <c r="H13" s="37">
        <f>0.1*G13</f>
        <v>3.19</v>
      </c>
      <c r="I13" s="32">
        <v>4</v>
      </c>
      <c r="J13" s="34">
        <f>((F13-G13)/G13)*100</f>
        <v>2.5078369905956248</v>
      </c>
      <c r="K13" s="35">
        <f>(F13-G13)/H13</f>
        <v>0.25078369905956249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32.700000000000003</v>
      </c>
      <c r="S13" s="37">
        <v>32.54</v>
      </c>
      <c r="T13" s="37">
        <v>1.87</v>
      </c>
      <c r="U13" s="32">
        <v>1</v>
      </c>
      <c r="V13" s="34">
        <f>((R13-S13)/S13)*100</f>
        <v>0.4917025199754263</v>
      </c>
      <c r="W13" s="35">
        <v>0.09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3">
        <v>10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0</v>
      </c>
      <c r="K14" s="35">
        <f t="shared" ref="K14:K15" si="2">(F14-G14)/H14</f>
        <v>0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3">
        <f t="shared" ref="R14:R15" si="3">F14</f>
        <v>10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-2.0568070519099004</v>
      </c>
      <c r="W14" s="35">
        <v>-0.28000000000000003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2.4700000000000002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13.82488479262674</v>
      </c>
      <c r="K15" s="43">
        <f t="shared" si="2"/>
        <v>1.3824884792626742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2.4700000000000002</v>
      </c>
      <c r="S15" s="55">
        <v>2.363</v>
      </c>
      <c r="T15" s="55">
        <v>0.312</v>
      </c>
      <c r="U15" s="39">
        <v>1</v>
      </c>
      <c r="V15" s="42">
        <f t="shared" si="4"/>
        <v>4.5281421921286586</v>
      </c>
      <c r="W15" s="43">
        <v>0.34</v>
      </c>
    </row>
    <row r="36" spans="5:5" x14ac:dyDescent="0.25">
      <c r="E36" s="12" t="s">
        <v>13</v>
      </c>
    </row>
  </sheetData>
  <sheetProtection algorithmName="SHA-512" hashValue="GP9BS1QdO2N8rSjZey0TePvx3aUwe3AqLmCEqZnwSJ8+u11cvKFocDMOrLQl12Ij0/unyvGWr6CfJrarTbYCJQ==" saltValue="m9FTPXF29h/+K6SkhY/96w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107" priority="7" stopIfTrue="1" operator="between">
      <formula>-2</formula>
      <formula>2</formula>
    </cfRule>
    <cfRule type="cellIs" dxfId="106" priority="8" stopIfTrue="1" operator="between">
      <formula>-3</formula>
      <formula>3</formula>
    </cfRule>
    <cfRule type="cellIs" dxfId="105" priority="9" operator="notBetween">
      <formula>-3</formula>
      <formula>3</formula>
    </cfRule>
  </conditionalFormatting>
  <conditionalFormatting sqref="W14:W15">
    <cfRule type="cellIs" dxfId="104" priority="1" stopIfTrue="1" operator="between">
      <formula>-2</formula>
      <formula>2</formula>
    </cfRule>
    <cfRule type="cellIs" dxfId="103" priority="2" stopIfTrue="1" operator="between">
      <formula>-3</formula>
      <formula>3</formula>
    </cfRule>
    <cfRule type="cellIs" dxfId="102" priority="3" operator="notBetween">
      <formula>-3</formula>
      <formula>3</formula>
    </cfRule>
  </conditionalFormatting>
  <conditionalFormatting sqref="W13:W15">
    <cfRule type="cellIs" dxfId="101" priority="4" stopIfTrue="1" operator="between">
      <formula>-2</formula>
      <formula>2</formula>
    </cfRule>
    <cfRule type="cellIs" dxfId="100" priority="5" stopIfTrue="1" operator="between">
      <formula>-3</formula>
      <formula>3</formula>
    </cfRule>
    <cfRule type="cellIs" dxfId="99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FC23-E236-4412-B3CA-D0BF4B9B2614}">
  <sheetPr codeName="Sheet3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446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32.200000000000003</v>
      </c>
      <c r="G13" s="33">
        <v>31.9</v>
      </c>
      <c r="H13" s="37">
        <f>0.1*G13</f>
        <v>3.19</v>
      </c>
      <c r="I13" s="32">
        <v>4</v>
      </c>
      <c r="J13" s="34">
        <f>((F13-G13)/G13)*100</f>
        <v>0.94043887147336769</v>
      </c>
      <c r="K13" s="35">
        <f>(F13-G13)/H13</f>
        <v>9.404388714733676E-2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32.200000000000003</v>
      </c>
      <c r="S13" s="37">
        <v>32.54</v>
      </c>
      <c r="T13" s="37">
        <v>1.87</v>
      </c>
      <c r="U13" s="32">
        <v>1</v>
      </c>
      <c r="V13" s="34">
        <f>((R13-S13)/S13)*100</f>
        <v>-1.0448678549477453</v>
      </c>
      <c r="W13" s="35">
        <v>-0.18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3">
        <v>10.6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5.9999999999999964</v>
      </c>
      <c r="K14" s="35">
        <f t="shared" ref="K14:K15" si="2">(F14-G14)/H14</f>
        <v>0.59999999999999964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3">
        <f t="shared" ref="R14:R15" si="3">F14</f>
        <v>10.6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3.8197845249755025</v>
      </c>
      <c r="W14" s="35">
        <v>0.53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2.38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9.6774193548387082</v>
      </c>
      <c r="K15" s="43">
        <f t="shared" si="2"/>
        <v>0.96774193548387077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2.38</v>
      </c>
      <c r="S15" s="55">
        <v>2.363</v>
      </c>
      <c r="T15" s="55">
        <v>0.312</v>
      </c>
      <c r="U15" s="39">
        <v>1</v>
      </c>
      <c r="V15" s="42">
        <f t="shared" si="4"/>
        <v>0.71942446043165065</v>
      </c>
      <c r="W15" s="43">
        <v>0.06</v>
      </c>
    </row>
    <row r="36" spans="5:5" x14ac:dyDescent="0.25">
      <c r="E36" s="12" t="s">
        <v>13</v>
      </c>
    </row>
  </sheetData>
  <mergeCells count="3">
    <mergeCell ref="A2:K2"/>
    <mergeCell ref="A8:K8"/>
    <mergeCell ref="M8:W8"/>
  </mergeCells>
  <conditionalFormatting sqref="K13:K15">
    <cfRule type="cellIs" dxfId="98" priority="7" stopIfTrue="1" operator="between">
      <formula>-2</formula>
      <formula>2</formula>
    </cfRule>
    <cfRule type="cellIs" dxfId="97" priority="8" stopIfTrue="1" operator="between">
      <formula>-3</formula>
      <formula>3</formula>
    </cfRule>
    <cfRule type="cellIs" dxfId="96" priority="9" operator="notBetween">
      <formula>-3</formula>
      <formula>3</formula>
    </cfRule>
  </conditionalFormatting>
  <conditionalFormatting sqref="W14:W15">
    <cfRule type="cellIs" dxfId="95" priority="1" stopIfTrue="1" operator="between">
      <formula>-2</formula>
      <formula>2</formula>
    </cfRule>
    <cfRule type="cellIs" dxfId="94" priority="2" stopIfTrue="1" operator="between">
      <formula>-3</formula>
      <formula>3</formula>
    </cfRule>
    <cfRule type="cellIs" dxfId="93" priority="3" operator="notBetween">
      <formula>-3</formula>
      <formula>3</formula>
    </cfRule>
  </conditionalFormatting>
  <conditionalFormatting sqref="W13:W15">
    <cfRule type="cellIs" dxfId="92" priority="4" stopIfTrue="1" operator="between">
      <formula>-2</formula>
      <formula>2</formula>
    </cfRule>
    <cfRule type="cellIs" dxfId="91" priority="5" stopIfTrue="1" operator="between">
      <formula>-3</formula>
      <formula>3</formula>
    </cfRule>
    <cfRule type="cellIs" dxfId="90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A08FA-4356-4BEC-9480-1C6BB4161936}">
  <sheetPr codeName="Sheet12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509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31.8</v>
      </c>
      <c r="G13" s="33">
        <v>31.9</v>
      </c>
      <c r="H13" s="37">
        <f>0.1*G13</f>
        <v>3.19</v>
      </c>
      <c r="I13" s="32">
        <v>4</v>
      </c>
      <c r="J13" s="34">
        <f>((F13-G13)/G13)*100</f>
        <v>-0.31347962382444478</v>
      </c>
      <c r="K13" s="35">
        <f>(F13-G13)/H13</f>
        <v>-3.1347962382444472E-2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31.8</v>
      </c>
      <c r="S13" s="37">
        <v>32.54</v>
      </c>
      <c r="T13" s="37">
        <v>1.87</v>
      </c>
      <c r="U13" s="32">
        <v>1</v>
      </c>
      <c r="V13" s="34">
        <f>((R13-S13)/S13)*100</f>
        <v>-2.2741241548862892</v>
      </c>
      <c r="W13" s="35">
        <v>-0.39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3">
        <v>10.1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0.99999999999999634</v>
      </c>
      <c r="K14" s="35">
        <f t="shared" ref="K14:K15" si="2">(F14-G14)/H14</f>
        <v>9.9999999999999645E-2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3">
        <f t="shared" ref="R14:R15" si="3">F14</f>
        <v>10.1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-1.0773751224290029</v>
      </c>
      <c r="W14" s="35">
        <v>-0.15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2.25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3.6866359447004644</v>
      </c>
      <c r="K15" s="43">
        <f t="shared" si="2"/>
        <v>0.36866359447004643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2.25</v>
      </c>
      <c r="S15" s="55">
        <v>2.363</v>
      </c>
      <c r="T15" s="55">
        <v>0.312</v>
      </c>
      <c r="U15" s="39">
        <v>1</v>
      </c>
      <c r="V15" s="42">
        <f t="shared" si="4"/>
        <v>-4.7820567075751157</v>
      </c>
      <c r="W15" s="43">
        <v>-0.36</v>
      </c>
    </row>
    <row r="36" spans="5:5" x14ac:dyDescent="0.25">
      <c r="E36" s="12" t="s">
        <v>13</v>
      </c>
    </row>
  </sheetData>
  <sheetProtection algorithmName="SHA-512" hashValue="mXCJZZxQTlb92sPRbW1grz4OPpWIhTv6EGYLEKSG4n5/h/+1m79xk26hOlgBkdLvXBFRg14C7hqPSVprvm5HSQ==" saltValue="iIFEkn7DRdciER7jkvlYUg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89" priority="7" stopIfTrue="1" operator="between">
      <formula>-2</formula>
      <formula>2</formula>
    </cfRule>
    <cfRule type="cellIs" dxfId="88" priority="8" stopIfTrue="1" operator="between">
      <formula>-3</formula>
      <formula>3</formula>
    </cfRule>
    <cfRule type="cellIs" dxfId="87" priority="9" operator="notBetween">
      <formula>-3</formula>
      <formula>3</formula>
    </cfRule>
  </conditionalFormatting>
  <conditionalFormatting sqref="W14:W15">
    <cfRule type="cellIs" dxfId="86" priority="1" stopIfTrue="1" operator="between">
      <formula>-2</formula>
      <formula>2</formula>
    </cfRule>
    <cfRule type="cellIs" dxfId="85" priority="2" stopIfTrue="1" operator="between">
      <formula>-3</formula>
      <formula>3</formula>
    </cfRule>
    <cfRule type="cellIs" dxfId="84" priority="3" operator="notBetween">
      <formula>-3</formula>
      <formula>3</formula>
    </cfRule>
  </conditionalFormatting>
  <conditionalFormatting sqref="W13:W15">
    <cfRule type="cellIs" dxfId="83" priority="4" stopIfTrue="1" operator="between">
      <formula>-2</formula>
      <formula>2</formula>
    </cfRule>
    <cfRule type="cellIs" dxfId="82" priority="5" stopIfTrue="1" operator="between">
      <formula>-3</formula>
      <formula>3</formula>
    </cfRule>
    <cfRule type="cellIs" dxfId="81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DD2F-195E-4CB9-ACE2-74E22F213B5D}">
  <sheetPr codeName="Sheet4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512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32.479999999999997</v>
      </c>
      <c r="G13" s="33">
        <v>31.9</v>
      </c>
      <c r="H13" s="37">
        <f>0.1*G13</f>
        <v>3.19</v>
      </c>
      <c r="I13" s="32">
        <v>4</v>
      </c>
      <c r="J13" s="34">
        <f>((F13-G13)/G13)*100</f>
        <v>1.8181818181818128</v>
      </c>
      <c r="K13" s="35">
        <f>(F13-G13)/H13</f>
        <v>0.1818181818181813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32.479999999999997</v>
      </c>
      <c r="S13" s="37">
        <v>32.54</v>
      </c>
      <c r="T13" s="37">
        <v>1.87</v>
      </c>
      <c r="U13" s="32">
        <v>1</v>
      </c>
      <c r="V13" s="34">
        <f>((R13-S13)/S13)*100</f>
        <v>-0.18438844499078758</v>
      </c>
      <c r="W13" s="35">
        <v>-0.03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7">
        <v>9.27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-7.3000000000000034</v>
      </c>
      <c r="K14" s="35">
        <f t="shared" ref="K14:K15" si="2">(F14-G14)/H14</f>
        <v>-0.73000000000000043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7">
        <f t="shared" ref="R14:R15" si="3">F14</f>
        <v>9.27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-9.2066601371204815</v>
      </c>
      <c r="W14" s="35">
        <v>-1.26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2.08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-4.1474654377880125</v>
      </c>
      <c r="K15" s="43">
        <f t="shared" si="2"/>
        <v>-0.41474654377880121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2.08</v>
      </c>
      <c r="S15" s="55">
        <v>2.363</v>
      </c>
      <c r="T15" s="55">
        <v>0.312</v>
      </c>
      <c r="U15" s="39">
        <v>1</v>
      </c>
      <c r="V15" s="42">
        <f t="shared" si="4"/>
        <v>-11.97630131189166</v>
      </c>
      <c r="W15" s="43">
        <v>-0.91</v>
      </c>
    </row>
    <row r="36" spans="5:5" x14ac:dyDescent="0.25">
      <c r="E36" s="12" t="s">
        <v>13</v>
      </c>
    </row>
  </sheetData>
  <sheetProtection algorithmName="SHA-512" hashValue="/XUQxqUqUcyoiFtsb0RYio7xhcbsVb2ka8qsOh8tg0oy5WASDIqswJdMQTBNTJSfJkbpR1f2N1lLEJAeN0nPDw==" saltValue="lTDDP3gbxVCdfml/dM02Qw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80" priority="7" stopIfTrue="1" operator="between">
      <formula>-2</formula>
      <formula>2</formula>
    </cfRule>
    <cfRule type="cellIs" dxfId="79" priority="8" stopIfTrue="1" operator="between">
      <formula>-3</formula>
      <formula>3</formula>
    </cfRule>
    <cfRule type="cellIs" dxfId="78" priority="9" operator="notBetween">
      <formula>-3</formula>
      <formula>3</formula>
    </cfRule>
  </conditionalFormatting>
  <conditionalFormatting sqref="W14:W15">
    <cfRule type="cellIs" dxfId="77" priority="1" stopIfTrue="1" operator="between">
      <formula>-2</formula>
      <formula>2</formula>
    </cfRule>
    <cfRule type="cellIs" dxfId="76" priority="2" stopIfTrue="1" operator="between">
      <formula>-3</formula>
      <formula>3</formula>
    </cfRule>
    <cfRule type="cellIs" dxfId="75" priority="3" operator="notBetween">
      <formula>-3</formula>
      <formula>3</formula>
    </cfRule>
  </conditionalFormatting>
  <conditionalFormatting sqref="W13:W15">
    <cfRule type="cellIs" dxfId="74" priority="4" stopIfTrue="1" operator="between">
      <formula>-2</formula>
      <formula>2</formula>
    </cfRule>
    <cfRule type="cellIs" dxfId="73" priority="5" stopIfTrue="1" operator="between">
      <formula>-3</formula>
      <formula>3</formula>
    </cfRule>
    <cfRule type="cellIs" dxfId="72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0680-80C2-424C-AFE8-12B197B2A92B}">
  <sheetPr codeName="Sheet2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551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40.299999999999997</v>
      </c>
      <c r="G13" s="33">
        <v>31.9</v>
      </c>
      <c r="H13" s="37">
        <f>0.1*G13</f>
        <v>3.19</v>
      </c>
      <c r="I13" s="32">
        <v>4</v>
      </c>
      <c r="J13" s="34">
        <f>((F13-G13)/G13)*100</f>
        <v>26.332288401253916</v>
      </c>
      <c r="K13" s="35">
        <f>(F13-G13)/H13</f>
        <v>2.6332288401253914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40.299999999999997</v>
      </c>
      <c r="S13" s="37">
        <v>32.54</v>
      </c>
      <c r="T13" s="37">
        <v>1.87</v>
      </c>
      <c r="U13" s="32">
        <v>1</v>
      </c>
      <c r="V13" s="34">
        <f>((R13-S13)/S13)*100</f>
        <v>23.847572218807617</v>
      </c>
      <c r="W13" s="35">
        <v>4.1399999999999997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3">
        <v>11.5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" si="1">((F14-G14)/G14)*100</f>
        <v>15</v>
      </c>
      <c r="K14" s="35">
        <f t="shared" ref="K14:K15" si="2">(F14-G14)/H14</f>
        <v>1.5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3">
        <f t="shared" ref="R14:R15" si="3">F14</f>
        <v>11.5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12.634671890303615</v>
      </c>
      <c r="W14" s="35">
        <v>1.73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2.73</v>
      </c>
      <c r="G15" s="41">
        <v>2.17</v>
      </c>
      <c r="H15" s="41">
        <f t="shared" si="0"/>
        <v>0.217</v>
      </c>
      <c r="I15" s="39">
        <v>4</v>
      </c>
      <c r="J15" s="42">
        <f t="shared" ref="J15" si="5">((F15-G15)/G15)*100</f>
        <v>25.806451612903231</v>
      </c>
      <c r="K15" s="43">
        <f t="shared" si="2"/>
        <v>2.580645161290323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2.73</v>
      </c>
      <c r="S15" s="55">
        <v>2.363</v>
      </c>
      <c r="T15" s="55">
        <v>0.312</v>
      </c>
      <c r="U15" s="39">
        <v>1</v>
      </c>
      <c r="V15" s="42">
        <f t="shared" si="4"/>
        <v>15.531104528142192</v>
      </c>
      <c r="W15" s="43">
        <v>1.18</v>
      </c>
    </row>
    <row r="36" spans="5:5" x14ac:dyDescent="0.25">
      <c r="E36" s="12" t="s">
        <v>13</v>
      </c>
    </row>
  </sheetData>
  <sheetProtection algorithmName="SHA-512" hashValue="fsUwLW4JWtEWNjbh9Lh+mdGkNvJouSl6xx63HSXSCJ3TsKtyDkitym4LfaFGa8tx8SPNdIECsMRTiAL4ySsmbw==" saltValue="14VE3WzuSUAHzwQY/cmzoQ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71" priority="7" stopIfTrue="1" operator="between">
      <formula>-2</formula>
      <formula>2</formula>
    </cfRule>
    <cfRule type="cellIs" dxfId="70" priority="8" stopIfTrue="1" operator="between">
      <formula>-3</formula>
      <formula>3</formula>
    </cfRule>
    <cfRule type="cellIs" dxfId="69" priority="9" operator="notBetween">
      <formula>-3</formula>
      <formula>3</formula>
    </cfRule>
  </conditionalFormatting>
  <conditionalFormatting sqref="W14:W15">
    <cfRule type="cellIs" dxfId="68" priority="1" stopIfTrue="1" operator="between">
      <formula>-2</formula>
      <formula>2</formula>
    </cfRule>
    <cfRule type="cellIs" dxfId="67" priority="2" stopIfTrue="1" operator="between">
      <formula>-3</formula>
      <formula>3</formula>
    </cfRule>
    <cfRule type="cellIs" dxfId="66" priority="3" operator="notBetween">
      <formula>-3</formula>
      <formula>3</formula>
    </cfRule>
  </conditionalFormatting>
  <conditionalFormatting sqref="W13:W15">
    <cfRule type="cellIs" dxfId="65" priority="4" stopIfTrue="1" operator="between">
      <formula>-2</formula>
      <formula>2</formula>
    </cfRule>
    <cfRule type="cellIs" dxfId="64" priority="5" stopIfTrue="1" operator="between">
      <formula>-3</formula>
      <formula>3</formula>
    </cfRule>
    <cfRule type="cellIs" dxfId="63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9A3D-9020-4B28-8E68-337ABE4AEBB3}">
  <sheetPr codeName="Sheet16">
    <pageSetUpPr fitToPage="1"/>
  </sheetPr>
  <dimension ref="A1:W36"/>
  <sheetViews>
    <sheetView topLeftCell="A2" zoomScale="90" zoomScaleNormal="90" zoomScalePageLayoutView="85" workbookViewId="0">
      <selection activeCell="A2" sqref="A2:K2"/>
    </sheetView>
  </sheetViews>
  <sheetFormatPr defaultColWidth="9.140625" defaultRowHeight="15" x14ac:dyDescent="0.25"/>
  <cols>
    <col min="1" max="1" width="10" style="12" customWidth="1"/>
    <col min="2" max="2" width="11.5703125" style="44" customWidth="1"/>
    <col min="3" max="3" width="4.7109375" style="44" customWidth="1"/>
    <col min="4" max="4" width="11.140625" style="12" bestFit="1" customWidth="1"/>
    <col min="5" max="5" width="12.42578125" style="12" customWidth="1"/>
    <col min="6" max="6" width="11" style="12" customWidth="1"/>
    <col min="7" max="8" width="8" style="12" customWidth="1"/>
    <col min="9" max="9" width="9.5703125" style="12" customWidth="1"/>
    <col min="10" max="10" width="13.28515625" style="12" customWidth="1"/>
    <col min="11" max="11" width="9" style="12" customWidth="1"/>
    <col min="12" max="13" width="9.140625" style="12"/>
    <col min="14" max="15" width="9.42578125" style="12" bestFit="1" customWidth="1"/>
    <col min="16" max="16" width="10.28515625" style="12" bestFit="1" customWidth="1"/>
    <col min="17" max="17" width="9.140625" style="12"/>
    <col min="18" max="18" width="13" style="12" customWidth="1"/>
    <col min="19" max="20" width="9.140625" style="12"/>
    <col min="21" max="21" width="9.42578125" style="12" bestFit="1" customWidth="1"/>
    <col min="22" max="22" width="11.7109375" style="12" bestFit="1" customWidth="1"/>
    <col min="23" max="23" width="9.42578125" style="12" bestFit="1" customWidth="1"/>
    <col min="24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3" s="13" customFormat="1" ht="12.75" x14ac:dyDescent="0.2">
      <c r="A3" s="4"/>
      <c r="B3" s="5"/>
      <c r="C3" s="5"/>
      <c r="D3" s="10">
        <v>44882</v>
      </c>
      <c r="E3" s="5"/>
      <c r="F3" s="5"/>
      <c r="G3" s="5"/>
      <c r="H3" s="5" t="s">
        <v>24</v>
      </c>
      <c r="I3" s="5"/>
      <c r="J3" s="5"/>
      <c r="K3" s="6" t="s">
        <v>18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5" t="s">
        <v>7</v>
      </c>
      <c r="B6" s="46">
        <v>579</v>
      </c>
      <c r="C6" s="47"/>
      <c r="D6" s="48"/>
      <c r="E6" s="48"/>
      <c r="F6" s="49"/>
      <c r="G6" s="48"/>
      <c r="H6" s="48"/>
      <c r="I6" s="48"/>
      <c r="J6" s="48"/>
      <c r="K6" s="50"/>
    </row>
    <row r="7" spans="1:23" ht="16.5" thickTop="1" thickBot="1" x14ac:dyDescent="0.3">
      <c r="A7" s="11"/>
      <c r="B7" s="51"/>
      <c r="C7" s="52"/>
      <c r="D7" s="11"/>
      <c r="E7" s="11"/>
      <c r="F7" s="51"/>
      <c r="G7" s="11"/>
      <c r="H7" s="11"/>
      <c r="I7" s="11"/>
      <c r="J7" s="11"/>
      <c r="K7" s="11"/>
    </row>
    <row r="8" spans="1:23" ht="16.5" thickTop="1" thickBot="1" x14ac:dyDescent="0.3">
      <c r="A8" s="59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1"/>
      <c r="M8" s="59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23" ht="15.75" thickTop="1" x14ac:dyDescent="0.25">
      <c r="A9" s="11"/>
    </row>
    <row r="10" spans="1:23" ht="15.75" thickBot="1" x14ac:dyDescent="0.3"/>
    <row r="11" spans="1:23" s="14" customFormat="1" ht="45.75" thickBot="1" x14ac:dyDescent="0.3">
      <c r="A11" s="15" t="s">
        <v>1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11</v>
      </c>
      <c r="G11" s="53" t="s">
        <v>17</v>
      </c>
      <c r="H11" s="19" t="s">
        <v>8</v>
      </c>
      <c r="I11" s="20" t="s">
        <v>9</v>
      </c>
      <c r="J11" s="20" t="s">
        <v>5</v>
      </c>
      <c r="K11" s="21" t="s">
        <v>6</v>
      </c>
      <c r="M11" s="15" t="s">
        <v>1</v>
      </c>
      <c r="N11" s="16" t="s">
        <v>10</v>
      </c>
      <c r="O11" s="16" t="s">
        <v>2</v>
      </c>
      <c r="P11" s="16" t="s">
        <v>3</v>
      </c>
      <c r="Q11" s="16" t="s">
        <v>4</v>
      </c>
      <c r="R11" s="17" t="s">
        <v>11</v>
      </c>
      <c r="S11" s="18" t="s">
        <v>0</v>
      </c>
      <c r="T11" s="19" t="s">
        <v>8</v>
      </c>
      <c r="U11" s="20" t="s">
        <v>9</v>
      </c>
      <c r="V11" s="20" t="s">
        <v>5</v>
      </c>
      <c r="W11" s="21" t="s">
        <v>6</v>
      </c>
    </row>
    <row r="12" spans="1:23" x14ac:dyDescent="0.25">
      <c r="A12" s="54"/>
      <c r="B12" s="29"/>
      <c r="C12" s="32"/>
      <c r="D12" s="36"/>
      <c r="E12" s="24"/>
      <c r="F12" s="24"/>
      <c r="G12" s="24"/>
      <c r="H12" s="24"/>
      <c r="I12" s="24"/>
      <c r="J12" s="32"/>
      <c r="K12" s="26"/>
      <c r="M12" s="22"/>
      <c r="N12" s="23"/>
      <c r="O12" s="24"/>
      <c r="P12" s="25"/>
      <c r="Q12" s="24"/>
      <c r="R12" s="24"/>
      <c r="S12" s="24"/>
      <c r="T12" s="24"/>
      <c r="U12" s="24"/>
      <c r="V12" s="24"/>
      <c r="W12" s="26"/>
    </row>
    <row r="13" spans="1:23" x14ac:dyDescent="0.25">
      <c r="A13" s="28" t="s">
        <v>20</v>
      </c>
      <c r="B13" s="29" t="s">
        <v>14</v>
      </c>
      <c r="C13" s="32">
        <v>1</v>
      </c>
      <c r="D13" s="31" t="s">
        <v>23</v>
      </c>
      <c r="E13" s="32" t="s">
        <v>19</v>
      </c>
      <c r="F13" s="33">
        <v>34.6</v>
      </c>
      <c r="G13" s="33">
        <v>31.9</v>
      </c>
      <c r="H13" s="37">
        <f>0.1*G13</f>
        <v>3.19</v>
      </c>
      <c r="I13" s="32">
        <v>4</v>
      </c>
      <c r="J13" s="34">
        <f>((F13-G13)/G13)*100</f>
        <v>8.4639498432601972</v>
      </c>
      <c r="K13" s="35">
        <f>(F13-G13)/H13</f>
        <v>0.84639498432601967</v>
      </c>
      <c r="L13" s="27"/>
      <c r="M13" s="28" t="s">
        <v>20</v>
      </c>
      <c r="N13" s="29" t="s">
        <v>14</v>
      </c>
      <c r="O13" s="32">
        <v>1</v>
      </c>
      <c r="P13" s="31" t="s">
        <v>23</v>
      </c>
      <c r="Q13" s="32" t="s">
        <v>19</v>
      </c>
      <c r="R13" s="33">
        <f>F13</f>
        <v>34.6</v>
      </c>
      <c r="S13" s="37">
        <v>32.54</v>
      </c>
      <c r="T13" s="37">
        <v>1.87</v>
      </c>
      <c r="U13" s="32">
        <v>1</v>
      </c>
      <c r="V13" s="34">
        <f>((R13-S13)/S13)*100</f>
        <v>6.3306699446834731</v>
      </c>
      <c r="W13" s="35">
        <v>1.1000000000000001</v>
      </c>
    </row>
    <row r="14" spans="1:23" x14ac:dyDescent="0.25">
      <c r="A14" s="28" t="s">
        <v>21</v>
      </c>
      <c r="B14" s="29" t="s">
        <v>14</v>
      </c>
      <c r="C14" s="32">
        <v>2</v>
      </c>
      <c r="D14" s="36" t="s">
        <v>23</v>
      </c>
      <c r="E14" s="32" t="s">
        <v>19</v>
      </c>
      <c r="F14" s="37">
        <v>9.73</v>
      </c>
      <c r="G14" s="33">
        <v>10</v>
      </c>
      <c r="H14" s="37">
        <f t="shared" ref="H14:H15" si="0">0.1*G14</f>
        <v>1</v>
      </c>
      <c r="I14" s="32">
        <v>4</v>
      </c>
      <c r="J14" s="34">
        <f t="shared" ref="J14:J15" si="1">((F14-G14)/G14)*100</f>
        <v>-2.6999999999999957</v>
      </c>
      <c r="K14" s="35">
        <f t="shared" ref="K14:K15" si="2">(F14-G14)/H14</f>
        <v>-0.26999999999999957</v>
      </c>
      <c r="L14" s="27"/>
      <c r="M14" s="28" t="s">
        <v>21</v>
      </c>
      <c r="N14" s="29" t="s">
        <v>14</v>
      </c>
      <c r="O14" s="32">
        <v>2</v>
      </c>
      <c r="P14" s="36" t="s">
        <v>23</v>
      </c>
      <c r="Q14" s="32" t="s">
        <v>19</v>
      </c>
      <c r="R14" s="37">
        <f t="shared" ref="R14:R15" si="3">F14</f>
        <v>9.73</v>
      </c>
      <c r="S14" s="37">
        <v>10.210000000000001</v>
      </c>
      <c r="T14" s="37">
        <v>0.74</v>
      </c>
      <c r="U14" s="32">
        <v>1</v>
      </c>
      <c r="V14" s="34">
        <f t="shared" ref="V14:V15" si="4">((R14-S14)/S14)*100</f>
        <v>-4.7012732615083292</v>
      </c>
      <c r="W14" s="35">
        <v>-0.64</v>
      </c>
    </row>
    <row r="15" spans="1:23" ht="15.75" thickBot="1" x14ac:dyDescent="0.3">
      <c r="A15" s="38" t="s">
        <v>22</v>
      </c>
      <c r="B15" s="39" t="s">
        <v>14</v>
      </c>
      <c r="C15" s="39">
        <v>3</v>
      </c>
      <c r="D15" s="40" t="s">
        <v>23</v>
      </c>
      <c r="E15" s="39" t="s">
        <v>19</v>
      </c>
      <c r="F15" s="41">
        <v>2.04</v>
      </c>
      <c r="G15" s="41">
        <v>2.17</v>
      </c>
      <c r="H15" s="41">
        <f t="shared" si="0"/>
        <v>0.217</v>
      </c>
      <c r="I15" s="39">
        <v>4</v>
      </c>
      <c r="J15" s="42">
        <f t="shared" si="1"/>
        <v>-5.9907834101382447</v>
      </c>
      <c r="K15" s="43">
        <f t="shared" si="2"/>
        <v>-0.5990783410138244</v>
      </c>
      <c r="L15" s="27"/>
      <c r="M15" s="38" t="s">
        <v>22</v>
      </c>
      <c r="N15" s="39" t="s">
        <v>14</v>
      </c>
      <c r="O15" s="39">
        <v>3</v>
      </c>
      <c r="P15" s="40" t="s">
        <v>23</v>
      </c>
      <c r="Q15" s="39" t="s">
        <v>19</v>
      </c>
      <c r="R15" s="41">
        <f t="shared" si="3"/>
        <v>2.04</v>
      </c>
      <c r="S15" s="55">
        <v>2.363</v>
      </c>
      <c r="T15" s="55">
        <v>0.312</v>
      </c>
      <c r="U15" s="39">
        <v>1</v>
      </c>
      <c r="V15" s="42">
        <f t="shared" si="4"/>
        <v>-13.669064748201437</v>
      </c>
      <c r="W15" s="43">
        <v>-1.03</v>
      </c>
    </row>
    <row r="36" spans="5:5" x14ac:dyDescent="0.25">
      <c r="E36" s="12" t="s">
        <v>13</v>
      </c>
    </row>
  </sheetData>
  <sheetProtection algorithmName="SHA-512" hashValue="aInqoKRCVGTUfWtfPueTH/GO6awLISqB3dcJDRQnJspglkK3t4slUqBeWhryc79TZ2Lv6u/eV9nMHZXjy0bPMA==" saltValue="FVZ7/foFu/IDOavnKWgAgQ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62" priority="7" stopIfTrue="1" operator="between">
      <formula>-2</formula>
      <formula>2</formula>
    </cfRule>
    <cfRule type="cellIs" dxfId="61" priority="8" stopIfTrue="1" operator="between">
      <formula>-3</formula>
      <formula>3</formula>
    </cfRule>
    <cfRule type="cellIs" dxfId="60" priority="9" operator="notBetween">
      <formula>-3</formula>
      <formula>3</formula>
    </cfRule>
  </conditionalFormatting>
  <conditionalFormatting sqref="W14:W15">
    <cfRule type="cellIs" dxfId="59" priority="1" stopIfTrue="1" operator="between">
      <formula>-2</formula>
      <formula>2</formula>
    </cfRule>
    <cfRule type="cellIs" dxfId="58" priority="2" stopIfTrue="1" operator="between">
      <formula>-3</formula>
      <formula>3</formula>
    </cfRule>
    <cfRule type="cellIs" dxfId="57" priority="3" operator="notBetween">
      <formula>-3</formula>
      <formula>3</formula>
    </cfRule>
  </conditionalFormatting>
  <conditionalFormatting sqref="W13:W15">
    <cfRule type="cellIs" dxfId="56" priority="4" stopIfTrue="1" operator="between">
      <formula>-2</formula>
      <formula>2</formula>
    </cfRule>
    <cfRule type="cellIs" dxfId="55" priority="5" stopIfTrue="1" operator="between">
      <formula>-3</formula>
      <formula>3</formula>
    </cfRule>
    <cfRule type="cellIs" dxfId="54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2</DEEL>
    <Ringtest xmlns="eba2475f-4c5c-418a-90c2-2b36802fc485">LABS</Ringtest>
    <Jaar xmlns="08cda046-0f15-45eb-a9d5-77306d3264cd">2023</Jaar>
    <Publicatiedatum xmlns="dda9e79c-c62e-445e-b991-197574827cb3">2024-06-06T15:49:33+00:00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CD95784D-5E94-4C7F-9253-E5441C860050}"/>
</file>

<file path=customXml/itemProps2.xml><?xml version="1.0" encoding="utf-8"?>
<ds:datastoreItem xmlns:ds="http://schemas.openxmlformats.org/officeDocument/2006/customXml" ds:itemID="{B88F936C-9744-4828-A54F-8C86CE6BBC2C}"/>
</file>

<file path=customXml/itemProps3.xml><?xml version="1.0" encoding="utf-8"?>
<ds:datastoreItem xmlns:ds="http://schemas.openxmlformats.org/officeDocument/2006/customXml" ds:itemID="{38C5167A-0BED-4D2E-A0EE-A645431A0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223</vt:lpstr>
      <vt:lpstr>225</vt:lpstr>
      <vt:lpstr>295</vt:lpstr>
      <vt:lpstr>339</vt:lpstr>
      <vt:lpstr>446</vt:lpstr>
      <vt:lpstr>509</vt:lpstr>
      <vt:lpstr>512</vt:lpstr>
      <vt:lpstr>551</vt:lpstr>
      <vt:lpstr>579</vt:lpstr>
      <vt:lpstr>591</vt:lpstr>
      <vt:lpstr>644</vt:lpstr>
      <vt:lpstr>689</vt:lpstr>
      <vt:lpstr>744</vt:lpstr>
      <vt:lpstr>807</vt:lpstr>
      <vt:lpstr> 928</vt:lpstr>
      <vt:lpstr>' 928'!Print_Area</vt:lpstr>
      <vt:lpstr>'223'!Print_Area</vt:lpstr>
      <vt:lpstr>'225'!Print_Area</vt:lpstr>
      <vt:lpstr>'295'!Print_Area</vt:lpstr>
      <vt:lpstr>'339'!Print_Area</vt:lpstr>
      <vt:lpstr>'446'!Print_Area</vt:lpstr>
      <vt:lpstr>'509'!Print_Area</vt:lpstr>
      <vt:lpstr>'512'!Print_Area</vt:lpstr>
      <vt:lpstr>'551'!Print_Area</vt:lpstr>
      <vt:lpstr>'579'!Print_Area</vt:lpstr>
      <vt:lpstr>'591'!Print_Area</vt:lpstr>
      <vt:lpstr>'644'!Print_Area</vt:lpstr>
      <vt:lpstr>'689'!Print_Area</vt:lpstr>
      <vt:lpstr>'744'!Print_Area</vt:lpstr>
      <vt:lpstr>'807'!Print_Area</vt:lpstr>
      <vt:lpstr>' 928'!Print_Titles</vt:lpstr>
      <vt:lpstr>'223'!Print_Titles</vt:lpstr>
      <vt:lpstr>'225'!Print_Titles</vt:lpstr>
      <vt:lpstr>'295'!Print_Titles</vt:lpstr>
      <vt:lpstr>'339'!Print_Titles</vt:lpstr>
      <vt:lpstr>'446'!Print_Titles</vt:lpstr>
      <vt:lpstr>'509'!Print_Titles</vt:lpstr>
      <vt:lpstr>'512'!Print_Titles</vt:lpstr>
      <vt:lpstr>'551'!Print_Titles</vt:lpstr>
      <vt:lpstr>'579'!Print_Titles</vt:lpstr>
      <vt:lpstr>'591'!Print_Titles</vt:lpstr>
      <vt:lpstr>'644'!Print_Titles</vt:lpstr>
      <vt:lpstr>'689'!Print_Titles</vt:lpstr>
      <vt:lpstr>'744'!Print_Titles</vt:lpstr>
      <vt:lpstr>'807'!Print_Titles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2023-6</dc:title>
  <dc:creator>dceustet</dc:creator>
  <cp:lastModifiedBy>Bart Baeyens</cp:lastModifiedBy>
  <cp:lastPrinted>2023-11-17T06:59:27Z</cp:lastPrinted>
  <dcterms:created xsi:type="dcterms:W3CDTF">2012-03-19T07:59:52Z</dcterms:created>
  <dcterms:modified xsi:type="dcterms:W3CDTF">2024-03-06T11:49:55Z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