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enst_REE\Ringtesten\E0003 (L15W4) ringtesten LNElucht (LABS)\LABS2023\LABS2023\8. rapportering\Eindrapport\Bijlagen\Deel 3 per parameter\"/>
    </mc:Choice>
  </mc:AlternateContent>
  <xr:revisionPtr revIDLastSave="0" documentId="13_ncr:1_{07BD870C-EF2E-47EA-A1E4-60CF2E1D1256}" xr6:coauthVersionLast="47" xr6:coauthVersionMax="47" xr10:uidLastSave="{00000000-0000-0000-0000-000000000000}"/>
  <bookViews>
    <workbookView xWindow="28680" yWindow="-1395" windowWidth="29040" windowHeight="15840" tabRatio="849" xr2:uid="{00000000-000D-0000-FFFF-FFFF00000000}"/>
  </bookViews>
  <sheets>
    <sheet name="HCl stap 1" sheetId="35" r:id="rId1"/>
    <sheet name="HCl stap 2" sheetId="34" r:id="rId2"/>
    <sheet name="HCl stap 3" sheetId="29" r:id="rId3"/>
  </sheets>
  <definedNames>
    <definedName name="_xlnm.Print_Area" localSheetId="0">'HCl stap 1'!$A$1:$W$20</definedName>
    <definedName name="_xlnm.Print_Area" localSheetId="1">'HCl stap 2'!$A$1:$W$27</definedName>
    <definedName name="_xlnm.Print_Area" localSheetId="2">'HCl stap 3'!$A$1:$W$27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34" l="1"/>
  <c r="I17" i="34"/>
  <c r="I18" i="34"/>
  <c r="I19" i="34"/>
  <c r="I20" i="34"/>
  <c r="H21" i="34"/>
  <c r="I21" i="34"/>
  <c r="I22" i="34"/>
  <c r="I23" i="34"/>
  <c r="I24" i="34"/>
  <c r="I25" i="34"/>
  <c r="I16" i="29"/>
  <c r="I17" i="29"/>
  <c r="I18" i="29"/>
  <c r="I19" i="29"/>
  <c r="I20" i="29"/>
  <c r="I21" i="29"/>
  <c r="I22" i="29"/>
  <c r="I23" i="29"/>
  <c r="H24" i="29"/>
  <c r="I24" i="29"/>
  <c r="I25" i="29"/>
  <c r="I16" i="35"/>
  <c r="H17" i="35"/>
  <c r="I17" i="35"/>
  <c r="H18" i="35"/>
  <c r="I18" i="35"/>
  <c r="H19" i="35"/>
  <c r="I19" i="35"/>
  <c r="I20" i="35"/>
  <c r="I21" i="35"/>
  <c r="I22" i="35"/>
  <c r="H23" i="35"/>
  <c r="I23" i="35"/>
  <c r="I24" i="35"/>
  <c r="H25" i="35"/>
  <c r="I25" i="35"/>
  <c r="F16" i="34"/>
  <c r="H16" i="34" s="1"/>
  <c r="F17" i="34"/>
  <c r="H17" i="34" s="1"/>
  <c r="F18" i="34"/>
  <c r="H18" i="34" s="1"/>
  <c r="F19" i="34"/>
  <c r="H19" i="34" s="1"/>
  <c r="F20" i="34"/>
  <c r="H20" i="34" s="1"/>
  <c r="F21" i="34"/>
  <c r="F22" i="34"/>
  <c r="H22" i="34" s="1"/>
  <c r="F23" i="34"/>
  <c r="H23" i="34" s="1"/>
  <c r="F24" i="34"/>
  <c r="H24" i="34" s="1"/>
  <c r="F25" i="34"/>
  <c r="H25" i="34" s="1"/>
  <c r="F16" i="29"/>
  <c r="H16" i="29" s="1"/>
  <c r="F17" i="29"/>
  <c r="H17" i="29" s="1"/>
  <c r="F18" i="29"/>
  <c r="H18" i="29" s="1"/>
  <c r="F19" i="29"/>
  <c r="H19" i="29" s="1"/>
  <c r="F20" i="29"/>
  <c r="H20" i="29" s="1"/>
  <c r="F21" i="29"/>
  <c r="H21" i="29" s="1"/>
  <c r="F22" i="29"/>
  <c r="H22" i="29" s="1"/>
  <c r="F23" i="29"/>
  <c r="H23" i="29" s="1"/>
  <c r="F24" i="29"/>
  <c r="F25" i="29"/>
  <c r="H25" i="29" s="1"/>
  <c r="F16" i="35"/>
  <c r="H16" i="35" s="1"/>
  <c r="F17" i="35"/>
  <c r="F18" i="35"/>
  <c r="F19" i="35"/>
  <c r="F20" i="35"/>
  <c r="H20" i="35" s="1"/>
  <c r="F21" i="35"/>
  <c r="H21" i="35" s="1"/>
  <c r="F22" i="35"/>
  <c r="H22" i="35" s="1"/>
  <c r="F23" i="35"/>
  <c r="F24" i="35"/>
  <c r="H24" i="35" s="1"/>
  <c r="F25" i="35"/>
  <c r="D6" i="34"/>
  <c r="D6" i="29"/>
  <c r="D6" i="35"/>
  <c r="D5" i="29" l="1"/>
  <c r="D5" i="34"/>
  <c r="D5" i="35"/>
  <c r="I15" i="35" l="1"/>
  <c r="F15" i="35"/>
  <c r="H15" i="35" s="1"/>
  <c r="I14" i="35"/>
  <c r="F14" i="35"/>
  <c r="H14" i="35" s="1"/>
  <c r="I13" i="35"/>
  <c r="F13" i="35"/>
  <c r="H13" i="35" s="1"/>
  <c r="I12" i="35"/>
  <c r="F12" i="35"/>
  <c r="H12" i="35" s="1"/>
  <c r="I11" i="35"/>
  <c r="F11" i="35"/>
  <c r="H11" i="35" s="1"/>
  <c r="F11" i="29" l="1"/>
  <c r="F12" i="34"/>
  <c r="H12" i="34" s="1"/>
  <c r="F13" i="34"/>
  <c r="F14" i="34"/>
  <c r="F15" i="34"/>
  <c r="F11" i="34"/>
  <c r="H11" i="34" s="1"/>
  <c r="I11" i="34"/>
  <c r="H11" i="29" l="1"/>
  <c r="I11" i="29"/>
  <c r="F12" i="29" l="1"/>
  <c r="F13" i="29"/>
  <c r="F14" i="29"/>
  <c r="F15" i="29"/>
  <c r="H12" i="29" l="1"/>
  <c r="I12" i="29"/>
  <c r="H13" i="29"/>
  <c r="I13" i="29"/>
  <c r="H14" i="29"/>
  <c r="I14" i="29"/>
  <c r="H15" i="29"/>
  <c r="I15" i="29"/>
  <c r="I12" i="34"/>
  <c r="H13" i="34"/>
  <c r="I13" i="34"/>
  <c r="H14" i="34"/>
  <c r="I14" i="34"/>
  <c r="H15" i="34"/>
  <c r="I15" i="34"/>
</calcChain>
</file>

<file path=xl/sharedStrings.xml><?xml version="1.0" encoding="utf-8"?>
<sst xmlns="http://schemas.openxmlformats.org/spreadsheetml/2006/main" count="54" uniqueCount="18">
  <si>
    <t>Labonr.</t>
  </si>
  <si>
    <t/>
  </si>
  <si>
    <t>%</t>
  </si>
  <si>
    <t>Referentiewaarde:</t>
  </si>
  <si>
    <r>
      <t>mg/Nm</t>
    </r>
    <r>
      <rPr>
        <vertAlign val="superscript"/>
        <sz val="12"/>
        <color theme="1"/>
        <rFont val="Calibri"/>
        <family val="2"/>
        <scheme val="minor"/>
      </rPr>
      <t>3</t>
    </r>
  </si>
  <si>
    <t>Parameter:</t>
  </si>
  <si>
    <t>Aantal Labo's:</t>
  </si>
  <si>
    <t>Z-Score 
(statistisch)</t>
  </si>
  <si>
    <t>%Afw 
(tov ref.waarde)</t>
  </si>
  <si>
    <t>Resultaat</t>
  </si>
  <si>
    <t>Statistisch gemiddelde:</t>
  </si>
  <si>
    <t>Statistisch standaard afw. abs.:</t>
  </si>
  <si>
    <t>Statistisch standaard afw. rel.:</t>
  </si>
  <si>
    <t>Labo</t>
  </si>
  <si>
    <t>Gemiddelde</t>
  </si>
  <si>
    <t>HCl stap 1</t>
  </si>
  <si>
    <t>HCl stap 2</t>
  </si>
  <si>
    <t>HCl stap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</si>
</sst>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0">
    <xf numFmtId="0" fontId="0" fillId="0" borderId="0" xfId="0"/>
    <xf numFmtId="2" fontId="5" fillId="2" borderId="0" xfId="0" applyNumberFormat="1" applyFont="1" applyFill="1" applyAlignment="1" applyProtection="1">
      <alignment horizontal="center" vertical="center"/>
      <protection hidden="1"/>
    </xf>
    <xf numFmtId="2" fontId="7" fillId="2" borderId="0" xfId="1" applyNumberFormat="1" applyFont="1" applyFill="1" applyAlignment="1" applyProtection="1">
      <alignment horizontal="right" vertical="center"/>
      <protection hidden="1"/>
    </xf>
    <xf numFmtId="2" fontId="6" fillId="2" borderId="0" xfId="0" applyNumberFormat="1" applyFont="1" applyFill="1" applyBorder="1" applyAlignment="1" applyProtection="1">
      <alignment vertical="center"/>
      <protection hidden="1"/>
    </xf>
    <xf numFmtId="2" fontId="7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Alignment="1" applyProtection="1">
      <alignment horizontal="right" vertical="center"/>
      <protection hidden="1"/>
    </xf>
    <xf numFmtId="2" fontId="4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Alignment="1" applyProtection="1">
      <alignment horizontal="center" vertical="center" wrapText="1"/>
      <protection hidden="1"/>
    </xf>
    <xf numFmtId="1" fontId="4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0" applyNumberFormat="1" applyFont="1" applyFill="1" applyBorder="1" applyAlignment="1" applyProtection="1">
      <alignment horizontal="center" vertical="center"/>
      <protection hidden="1"/>
    </xf>
    <xf numFmtId="49" fontId="0" fillId="2" borderId="0" xfId="0" applyNumberFormat="1" applyFont="1" applyFill="1" applyBorder="1" applyAlignment="1" applyProtection="1">
      <alignment horizontal="center"/>
      <protection hidden="1"/>
    </xf>
    <xf numFmtId="1" fontId="5" fillId="2" borderId="0" xfId="0" applyNumberFormat="1" applyFont="1" applyFill="1" applyBorder="1" applyAlignment="1" applyProtection="1">
      <alignment horizontal="center" vertical="center"/>
      <protection hidden="1"/>
    </xf>
    <xf numFmtId="164" fontId="5" fillId="2" borderId="0" xfId="5" applyNumberFormat="1" applyFont="1" applyFill="1" applyAlignment="1" applyProtection="1">
      <alignment horizontal="center" vertical="center"/>
      <protection hidden="1"/>
    </xf>
    <xf numFmtId="1" fontId="5" fillId="2" borderId="0" xfId="0" applyNumberFormat="1" applyFont="1" applyFill="1" applyAlignment="1" applyProtection="1">
      <alignment horizontal="center" vertical="center"/>
      <protection hidden="1"/>
    </xf>
    <xf numFmtId="0" fontId="4" fillId="2" borderId="0" xfId="1" applyNumberFormat="1" applyFont="1" applyFill="1" applyBorder="1" applyAlignment="1" applyProtection="1">
      <alignment horizontal="center" vertical="center"/>
      <protection hidden="1"/>
    </xf>
    <xf numFmtId="1" fontId="4" fillId="2" borderId="0" xfId="1" applyNumberFormat="1" applyFont="1" applyFill="1" applyBorder="1" applyAlignment="1" applyProtection="1">
      <alignment horizontal="center" vertical="center"/>
      <protection hidden="1"/>
    </xf>
    <xf numFmtId="2" fontId="4" fillId="2" borderId="0" xfId="0" applyNumberFormat="1" applyFont="1" applyFill="1" applyBorder="1" applyAlignment="1" applyProtection="1">
      <alignment horizontal="center" vertical="center"/>
      <protection hidden="1"/>
    </xf>
    <xf numFmtId="49" fontId="0" fillId="2" borderId="0" xfId="0" applyNumberFormat="1" applyFont="1" applyFill="1" applyBorder="1" applyAlignment="1">
      <alignment horizontal="center"/>
    </xf>
    <xf numFmtId="2" fontId="9" fillId="2" borderId="0" xfId="0" applyNumberFormat="1" applyFont="1" applyFill="1" applyAlignment="1">
      <alignment horizontal="center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Percent" xfId="5" builtinId="5"/>
    <cellStyle name="Percent 2" xfId="4" xr:uid="{00000000-0005-0000-0000-000005000000}"/>
  </cellStyles>
  <dxfs count="9"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HCl</a:t>
            </a:r>
            <a:r>
              <a:rPr lang="nl-BE" baseline="0"/>
              <a:t> </a:t>
            </a:r>
            <a:r>
              <a:rPr lang="nl-BE"/>
              <a:t>stap 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'HCl stap 1'!$H$10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'HCl stap 1'!$C$11:$C$25</c:f>
              <c:numCache>
                <c:formatCode>General</c:formatCode>
                <c:ptCount val="15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509</c:v>
                </c:pt>
                <c:pt idx="6">
                  <c:v>512</c:v>
                </c:pt>
                <c:pt idx="7" formatCode="0">
                  <c:v>551</c:v>
                </c:pt>
                <c:pt idx="8" formatCode="0">
                  <c:v>579</c:v>
                </c:pt>
                <c:pt idx="9" formatCode="0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744</c:v>
                </c:pt>
                <c:pt idx="13">
                  <c:v>807</c:v>
                </c:pt>
                <c:pt idx="14">
                  <c:v>928</c:v>
                </c:pt>
              </c:numCache>
            </c:numRef>
          </c:cat>
          <c:val>
            <c:numRef>
              <c:f>'HCl stap 1'!$H$11:$H$25</c:f>
              <c:numCache>
                <c:formatCode>0.000</c:formatCode>
                <c:ptCount val="15"/>
                <c:pt idx="0">
                  <c:v>1.0313479623824451</c:v>
                </c:pt>
                <c:pt idx="1">
                  <c:v>1.0156739811912225</c:v>
                </c:pt>
                <c:pt idx="2">
                  <c:v>1.0094043887147337</c:v>
                </c:pt>
                <c:pt idx="3">
                  <c:v>1.0250783699059562</c:v>
                </c:pt>
                <c:pt idx="4">
                  <c:v>1.0094043887147337</c:v>
                </c:pt>
                <c:pt idx="5">
                  <c:v>0.99686520376175547</c:v>
                </c:pt>
                <c:pt idx="6">
                  <c:v>1.0181818181818181</c:v>
                </c:pt>
                <c:pt idx="7">
                  <c:v>1.2633228840125392</c:v>
                </c:pt>
                <c:pt idx="8">
                  <c:v>1.084639498432602</c:v>
                </c:pt>
                <c:pt idx="9">
                  <c:v>1.0031347962382444</c:v>
                </c:pt>
                <c:pt idx="10">
                  <c:v>1.2297805642633228</c:v>
                </c:pt>
                <c:pt idx="11">
                  <c:v>0.9467084639498432</c:v>
                </c:pt>
                <c:pt idx="12">
                  <c:v>0.90595611285266453</c:v>
                </c:pt>
                <c:pt idx="13">
                  <c:v>0.99153605015673985</c:v>
                </c:pt>
                <c:pt idx="14">
                  <c:v>0.33667711598746081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6E-4496-8586-E5530F9E7D68}"/>
            </c:ext>
          </c:extLst>
        </c:ser>
        <c:ser>
          <c:idx val="1"/>
          <c:order val="1"/>
          <c:tx>
            <c:strRef>
              <c:f>'HCl stap 1'!$I$10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'HCl stap 1'!$C$11:$C$25</c:f>
              <c:numCache>
                <c:formatCode>General</c:formatCode>
                <c:ptCount val="15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509</c:v>
                </c:pt>
                <c:pt idx="6">
                  <c:v>512</c:v>
                </c:pt>
                <c:pt idx="7" formatCode="0">
                  <c:v>551</c:v>
                </c:pt>
                <c:pt idx="8" formatCode="0">
                  <c:v>579</c:v>
                </c:pt>
                <c:pt idx="9" formatCode="0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744</c:v>
                </c:pt>
                <c:pt idx="13">
                  <c:v>807</c:v>
                </c:pt>
                <c:pt idx="14">
                  <c:v>928</c:v>
                </c:pt>
              </c:numCache>
            </c:numRef>
          </c:cat>
          <c:val>
            <c:numRef>
              <c:f>'HCl stap 1'!$I$11:$I$25</c:f>
              <c:numCache>
                <c:formatCode>0.00</c:formatCode>
                <c:ptCount val="15"/>
                <c:pt idx="0">
                  <c:v>1.020062695924765</c:v>
                </c:pt>
                <c:pt idx="1">
                  <c:v>1.020062695924765</c:v>
                </c:pt>
                <c:pt idx="2">
                  <c:v>1.020062695924765</c:v>
                </c:pt>
                <c:pt idx="3">
                  <c:v>1.020062695924765</c:v>
                </c:pt>
                <c:pt idx="4">
                  <c:v>1.020062695924765</c:v>
                </c:pt>
                <c:pt idx="5">
                  <c:v>1.020062695924765</c:v>
                </c:pt>
                <c:pt idx="6">
                  <c:v>1.020062695924765</c:v>
                </c:pt>
                <c:pt idx="7">
                  <c:v>1.020062695924765</c:v>
                </c:pt>
                <c:pt idx="8">
                  <c:v>1.020062695924765</c:v>
                </c:pt>
                <c:pt idx="9">
                  <c:v>1.020062695924765</c:v>
                </c:pt>
                <c:pt idx="10">
                  <c:v>1.020062695924765</c:v>
                </c:pt>
                <c:pt idx="11">
                  <c:v>1.020062695924765</c:v>
                </c:pt>
                <c:pt idx="12">
                  <c:v>1.020062695924765</c:v>
                </c:pt>
                <c:pt idx="13">
                  <c:v>1.020062695924765</c:v>
                </c:pt>
                <c:pt idx="14">
                  <c:v>1.020062695924765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6E-4496-8586-E5530F9E7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001152"/>
        <c:axId val="362003072"/>
      </c:lineChart>
      <c:catAx>
        <c:axId val="36200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003072"/>
        <c:crosses val="autoZero"/>
        <c:auto val="1"/>
        <c:lblAlgn val="ctr"/>
        <c:lblOffset val="100"/>
        <c:noMultiLvlLbl val="1"/>
      </c:catAx>
      <c:valAx>
        <c:axId val="362003072"/>
        <c:scaling>
          <c:orientation val="minMax"/>
          <c:min val="0.2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0011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HCl stap 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'HCl stap 2'!$H$10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'HCl stap 2'!$C$11:$C$25</c:f>
              <c:numCache>
                <c:formatCode>General</c:formatCode>
                <c:ptCount val="15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509</c:v>
                </c:pt>
                <c:pt idx="6">
                  <c:v>512</c:v>
                </c:pt>
                <c:pt idx="7" formatCode="0">
                  <c:v>551</c:v>
                </c:pt>
                <c:pt idx="8" formatCode="0">
                  <c:v>579</c:v>
                </c:pt>
                <c:pt idx="9" formatCode="0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744</c:v>
                </c:pt>
                <c:pt idx="13">
                  <c:v>807</c:v>
                </c:pt>
                <c:pt idx="14">
                  <c:v>928</c:v>
                </c:pt>
              </c:numCache>
            </c:numRef>
          </c:cat>
          <c:val>
            <c:numRef>
              <c:f>'HCl stap 2'!$H$11:$H$25</c:f>
              <c:numCache>
                <c:formatCode>0.000</c:formatCode>
                <c:ptCount val="15"/>
                <c:pt idx="0">
                  <c:v>1.03</c:v>
                </c:pt>
                <c:pt idx="1">
                  <c:v>1.05</c:v>
                </c:pt>
                <c:pt idx="2">
                  <c:v>1.0199999999999998</c:v>
                </c:pt>
                <c:pt idx="3">
                  <c:v>1</c:v>
                </c:pt>
                <c:pt idx="4">
                  <c:v>1.06</c:v>
                </c:pt>
                <c:pt idx="5">
                  <c:v>1.01</c:v>
                </c:pt>
                <c:pt idx="6">
                  <c:v>0.92700000000000005</c:v>
                </c:pt>
                <c:pt idx="7">
                  <c:v>1.1499999999999999</c:v>
                </c:pt>
                <c:pt idx="8">
                  <c:v>0.97300000000000009</c:v>
                </c:pt>
                <c:pt idx="9">
                  <c:v>1.0699999999999998</c:v>
                </c:pt>
                <c:pt idx="10">
                  <c:v>1.3310000000000002</c:v>
                </c:pt>
                <c:pt idx="11">
                  <c:v>0.98299999999999998</c:v>
                </c:pt>
                <c:pt idx="12">
                  <c:v>0.88900000000000001</c:v>
                </c:pt>
                <c:pt idx="13">
                  <c:v>0.995</c:v>
                </c:pt>
                <c:pt idx="14">
                  <c:v>3.4119999999999999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3E-40AC-ABEF-2C0E23E369A6}"/>
            </c:ext>
          </c:extLst>
        </c:ser>
        <c:ser>
          <c:idx val="1"/>
          <c:order val="1"/>
          <c:tx>
            <c:strRef>
              <c:f>'HCl stap 2'!$I$10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'HCl stap 2'!$C$11:$C$25</c:f>
              <c:numCache>
                <c:formatCode>General</c:formatCode>
                <c:ptCount val="15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509</c:v>
                </c:pt>
                <c:pt idx="6">
                  <c:v>512</c:v>
                </c:pt>
                <c:pt idx="7" formatCode="0">
                  <c:v>551</c:v>
                </c:pt>
                <c:pt idx="8" formatCode="0">
                  <c:v>579</c:v>
                </c:pt>
                <c:pt idx="9" formatCode="0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744</c:v>
                </c:pt>
                <c:pt idx="13">
                  <c:v>807</c:v>
                </c:pt>
                <c:pt idx="14">
                  <c:v>928</c:v>
                </c:pt>
              </c:numCache>
            </c:numRef>
          </c:cat>
          <c:val>
            <c:numRef>
              <c:f>'HCl stap 2'!$I$11:$I$25</c:f>
              <c:numCache>
                <c:formatCode>0.00</c:formatCode>
                <c:ptCount val="15"/>
                <c:pt idx="0">
                  <c:v>1.0210000000000001</c:v>
                </c:pt>
                <c:pt idx="1">
                  <c:v>1.0210000000000001</c:v>
                </c:pt>
                <c:pt idx="2">
                  <c:v>1.0210000000000001</c:v>
                </c:pt>
                <c:pt idx="3">
                  <c:v>1.0210000000000001</c:v>
                </c:pt>
                <c:pt idx="4">
                  <c:v>1.0210000000000001</c:v>
                </c:pt>
                <c:pt idx="5">
                  <c:v>1.0210000000000001</c:v>
                </c:pt>
                <c:pt idx="6">
                  <c:v>1.0210000000000001</c:v>
                </c:pt>
                <c:pt idx="7">
                  <c:v>1.0210000000000001</c:v>
                </c:pt>
                <c:pt idx="8">
                  <c:v>1.0210000000000001</c:v>
                </c:pt>
                <c:pt idx="9">
                  <c:v>1.0210000000000001</c:v>
                </c:pt>
                <c:pt idx="10">
                  <c:v>1.0210000000000001</c:v>
                </c:pt>
                <c:pt idx="11">
                  <c:v>1.0210000000000001</c:v>
                </c:pt>
                <c:pt idx="12">
                  <c:v>1.0210000000000001</c:v>
                </c:pt>
                <c:pt idx="13">
                  <c:v>1.0210000000000001</c:v>
                </c:pt>
                <c:pt idx="14">
                  <c:v>1.0210000000000001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3E-40AC-ABEF-2C0E23E36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001152"/>
        <c:axId val="362003072"/>
      </c:lineChart>
      <c:catAx>
        <c:axId val="36200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003072"/>
        <c:crosses val="autoZero"/>
        <c:auto val="1"/>
        <c:lblAlgn val="ctr"/>
        <c:lblOffset val="100"/>
        <c:noMultiLvlLbl val="1"/>
      </c:catAx>
      <c:valAx>
        <c:axId val="362003072"/>
        <c:scaling>
          <c:orientation val="minMax"/>
          <c:max val="1.4"/>
          <c:min val="0.70000000000000007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0011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HCl stap 3</a:t>
            </a:r>
          </a:p>
        </c:rich>
      </c:tx>
      <c:layout>
        <c:manualLayout>
          <c:xMode val="edge"/>
          <c:yMode val="edge"/>
          <c:x val="0.43983336481497382"/>
          <c:y val="2.469445809181678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'HCl stap 3'!$H$10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'HCl stap 3'!$C$11:$C$25</c:f>
              <c:numCache>
                <c:formatCode>General</c:formatCode>
                <c:ptCount val="15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509</c:v>
                </c:pt>
                <c:pt idx="6">
                  <c:v>512</c:v>
                </c:pt>
                <c:pt idx="7" formatCode="0">
                  <c:v>551</c:v>
                </c:pt>
                <c:pt idx="8" formatCode="0">
                  <c:v>579</c:v>
                </c:pt>
                <c:pt idx="9" formatCode="0">
                  <c:v>591</c:v>
                </c:pt>
                <c:pt idx="10">
                  <c:v>644</c:v>
                </c:pt>
                <c:pt idx="11" formatCode="@">
                  <c:v>689</c:v>
                </c:pt>
                <c:pt idx="12" formatCode="@">
                  <c:v>744</c:v>
                </c:pt>
                <c:pt idx="13" formatCode="@">
                  <c:v>807</c:v>
                </c:pt>
                <c:pt idx="14" formatCode="@">
                  <c:v>928</c:v>
                </c:pt>
              </c:numCache>
            </c:numRef>
          </c:cat>
          <c:val>
            <c:numRef>
              <c:f>'HCl stap 3'!$H$11:$H$25</c:f>
              <c:numCache>
                <c:formatCode>0.000</c:formatCode>
                <c:ptCount val="15"/>
                <c:pt idx="0">
                  <c:v>1.0017511520737328</c:v>
                </c:pt>
                <c:pt idx="1">
                  <c:v>1.1520737327188941</c:v>
                </c:pt>
                <c:pt idx="2">
                  <c:v>1.1889400921658986</c:v>
                </c:pt>
                <c:pt idx="3">
                  <c:v>1.1382488479262673</c:v>
                </c:pt>
                <c:pt idx="4">
                  <c:v>1.096774193548387</c:v>
                </c:pt>
                <c:pt idx="5">
                  <c:v>1.0368663594470047</c:v>
                </c:pt>
                <c:pt idx="6">
                  <c:v>0.95852534562211988</c:v>
                </c:pt>
                <c:pt idx="7">
                  <c:v>1.2580645161290323</c:v>
                </c:pt>
                <c:pt idx="8">
                  <c:v>0.94009216589861755</c:v>
                </c:pt>
                <c:pt idx="9">
                  <c:v>1.4377880184331797</c:v>
                </c:pt>
                <c:pt idx="10">
                  <c:v>1.207373271889401</c:v>
                </c:pt>
                <c:pt idx="11">
                  <c:v>0.99078341013824878</c:v>
                </c:pt>
                <c:pt idx="12">
                  <c:v>0.81105990783410131</c:v>
                </c:pt>
                <c:pt idx="13">
                  <c:v>1</c:v>
                </c:pt>
                <c:pt idx="14">
                  <c:v>1.0115207373271888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DE-48F2-A3AC-821BD0ECABEE}"/>
            </c:ext>
          </c:extLst>
        </c:ser>
        <c:ser>
          <c:idx val="1"/>
          <c:order val="1"/>
          <c:tx>
            <c:strRef>
              <c:f>'HCl stap 3'!$I$10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'HCl stap 3'!$C$11:$C$25</c:f>
              <c:numCache>
                <c:formatCode>General</c:formatCode>
                <c:ptCount val="15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509</c:v>
                </c:pt>
                <c:pt idx="6">
                  <c:v>512</c:v>
                </c:pt>
                <c:pt idx="7" formatCode="0">
                  <c:v>551</c:v>
                </c:pt>
                <c:pt idx="8" formatCode="0">
                  <c:v>579</c:v>
                </c:pt>
                <c:pt idx="9" formatCode="0">
                  <c:v>591</c:v>
                </c:pt>
                <c:pt idx="10">
                  <c:v>644</c:v>
                </c:pt>
                <c:pt idx="11" formatCode="@">
                  <c:v>689</c:v>
                </c:pt>
                <c:pt idx="12" formatCode="@">
                  <c:v>744</c:v>
                </c:pt>
                <c:pt idx="13" formatCode="@">
                  <c:v>807</c:v>
                </c:pt>
                <c:pt idx="14" formatCode="@">
                  <c:v>928</c:v>
                </c:pt>
              </c:numCache>
            </c:numRef>
          </c:cat>
          <c:val>
            <c:numRef>
              <c:f>'HCl stap 3'!$I$11:$I$25</c:f>
              <c:numCache>
                <c:formatCode>0.00</c:formatCode>
                <c:ptCount val="15"/>
                <c:pt idx="0">
                  <c:v>1.0889400921658987</c:v>
                </c:pt>
                <c:pt idx="1">
                  <c:v>1.0889400921658987</c:v>
                </c:pt>
                <c:pt idx="2">
                  <c:v>1.0889400921658987</c:v>
                </c:pt>
                <c:pt idx="3">
                  <c:v>1.0889400921658987</c:v>
                </c:pt>
                <c:pt idx="4">
                  <c:v>1.0889400921658987</c:v>
                </c:pt>
                <c:pt idx="5">
                  <c:v>1.0889400921658987</c:v>
                </c:pt>
                <c:pt idx="6">
                  <c:v>1.0889400921658987</c:v>
                </c:pt>
                <c:pt idx="7">
                  <c:v>1.0889400921658987</c:v>
                </c:pt>
                <c:pt idx="8">
                  <c:v>1.0889400921658987</c:v>
                </c:pt>
                <c:pt idx="9">
                  <c:v>1.0889400921658987</c:v>
                </c:pt>
                <c:pt idx="10">
                  <c:v>1.0889400921658987</c:v>
                </c:pt>
                <c:pt idx="11">
                  <c:v>1.0889400921658987</c:v>
                </c:pt>
                <c:pt idx="12">
                  <c:v>1.0889400921658987</c:v>
                </c:pt>
                <c:pt idx="13">
                  <c:v>1.0889400921658987</c:v>
                </c:pt>
                <c:pt idx="14">
                  <c:v>1.0889400921658987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DE-48F2-A3AC-821BD0ECA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60512"/>
        <c:axId val="122562432"/>
      </c:lineChart>
      <c:catAx>
        <c:axId val="12256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2562432"/>
        <c:crosses val="autoZero"/>
        <c:auto val="1"/>
        <c:lblAlgn val="ctr"/>
        <c:lblOffset val="100"/>
        <c:noMultiLvlLbl val="1"/>
      </c:catAx>
      <c:valAx>
        <c:axId val="122562432"/>
        <c:scaling>
          <c:orientation val="minMax"/>
          <c:min val="0.75000000000000011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225605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550334</xdr:colOff>
      <xdr:row>8</xdr:row>
      <xdr:rowOff>334700</xdr:rowOff>
    </xdr:from>
    <xdr:to>
      <xdr:col>17</xdr:col>
      <xdr:colOff>592668</xdr:colOff>
      <xdr:row>26</xdr:row>
      <xdr:rowOff>90304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371160-0112-419B-8EE9-B60F8AE5AF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559592</xdr:colOff>
      <xdr:row>8</xdr:row>
      <xdr:rowOff>357187</xdr:rowOff>
    </xdr:from>
    <xdr:to>
      <xdr:col>17</xdr:col>
      <xdr:colOff>595312</xdr:colOff>
      <xdr:row>26</xdr:row>
      <xdr:rowOff>112791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440529</xdr:colOff>
      <xdr:row>8</xdr:row>
      <xdr:rowOff>353216</xdr:rowOff>
    </xdr:from>
    <xdr:to>
      <xdr:col>17</xdr:col>
      <xdr:colOff>586737</xdr:colOff>
      <xdr:row>26</xdr:row>
      <xdr:rowOff>108820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7BEB3-63DA-4F36-A7AA-187D3C4ACE4C}">
  <dimension ref="A1:I33"/>
  <sheetViews>
    <sheetView tabSelected="1" zoomScale="90" zoomScaleNormal="90" workbookViewId="0">
      <selection activeCell="E16" sqref="E16:E25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0.28515625" style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15</v>
      </c>
      <c r="E1" s="3"/>
      <c r="F1" s="4"/>
    </row>
    <row r="2" spans="1:9" ht="18" x14ac:dyDescent="0.25">
      <c r="C2" s="5" t="s">
        <v>3</v>
      </c>
      <c r="D2" s="10">
        <v>31.9</v>
      </c>
      <c r="E2" s="1" t="s">
        <v>4</v>
      </c>
    </row>
    <row r="3" spans="1:9" ht="18" x14ac:dyDescent="0.25">
      <c r="C3" s="5" t="s">
        <v>10</v>
      </c>
      <c r="D3" s="15">
        <v>32.54</v>
      </c>
      <c r="E3" s="1" t="s">
        <v>4</v>
      </c>
      <c r="F3" s="6"/>
    </row>
    <row r="4" spans="1:9" ht="18" x14ac:dyDescent="0.25">
      <c r="C4" s="5" t="s">
        <v>11</v>
      </c>
      <c r="D4" s="9">
        <v>1.87</v>
      </c>
      <c r="E4" s="1" t="s">
        <v>4</v>
      </c>
      <c r="F4" s="6"/>
    </row>
    <row r="5" spans="1:9" x14ac:dyDescent="0.25">
      <c r="C5" s="5" t="s">
        <v>12</v>
      </c>
      <c r="D5" s="9">
        <f>(D4/D3)*100</f>
        <v>5.7467732022126619</v>
      </c>
      <c r="E5" s="1" t="s">
        <v>2</v>
      </c>
      <c r="F5" s="6"/>
    </row>
    <row r="6" spans="1:9" x14ac:dyDescent="0.25">
      <c r="C6" s="5" t="s">
        <v>6</v>
      </c>
      <c r="D6" s="16">
        <f>COUNTA(E11:E27)</f>
        <v>15</v>
      </c>
      <c r="E6" s="6"/>
      <c r="F6" s="6"/>
    </row>
    <row r="7" spans="1:9" x14ac:dyDescent="0.25">
      <c r="C7" s="6"/>
      <c r="D7" s="6"/>
      <c r="E7" s="6"/>
      <c r="F7" s="6"/>
    </row>
    <row r="8" spans="1:9" x14ac:dyDescent="0.25">
      <c r="C8" s="6"/>
      <c r="D8" s="6"/>
      <c r="E8" s="6"/>
      <c r="F8" s="6"/>
    </row>
    <row r="9" spans="1:9" ht="31.5" x14ac:dyDescent="0.25">
      <c r="C9" s="6" t="s">
        <v>0</v>
      </c>
      <c r="D9" s="6" t="s">
        <v>9</v>
      </c>
      <c r="E9" s="7" t="s">
        <v>7</v>
      </c>
      <c r="F9" s="7" t="s">
        <v>8</v>
      </c>
    </row>
    <row r="10" spans="1:9" x14ac:dyDescent="0.25">
      <c r="A10" s="8"/>
      <c r="D10" s="6"/>
      <c r="E10" s="9"/>
      <c r="F10" s="6"/>
      <c r="H10" s="1" t="s">
        <v>13</v>
      </c>
      <c r="I10" s="1" t="s">
        <v>14</v>
      </c>
    </row>
    <row r="11" spans="1:9" x14ac:dyDescent="0.25">
      <c r="C11" s="15">
        <v>223</v>
      </c>
      <c r="D11" s="15">
        <v>32.9</v>
      </c>
      <c r="E11" s="19">
        <v>0.19</v>
      </c>
      <c r="F11" s="12">
        <f t="shared" ref="F11:F25" si="0">((D11-$D$2)/$D$2)*100</f>
        <v>3.1347962382445145</v>
      </c>
      <c r="H11" s="13">
        <f>(100+F11)/100</f>
        <v>1.0313479623824451</v>
      </c>
      <c r="I11" s="1">
        <f>1+($D$3-$D$2)/$D$2</f>
        <v>1.020062695924765</v>
      </c>
    </row>
    <row r="12" spans="1:9" x14ac:dyDescent="0.25">
      <c r="C12" s="15">
        <v>225</v>
      </c>
      <c r="D12" s="15">
        <v>32.4</v>
      </c>
      <c r="E12" s="19">
        <v>-7.0000000000000007E-2</v>
      </c>
      <c r="F12" s="12">
        <f t="shared" si="0"/>
        <v>1.5673981191222572</v>
      </c>
      <c r="H12" s="13">
        <f t="shared" ref="H12:H14" si="1">(100+F12)/100</f>
        <v>1.0156739811912225</v>
      </c>
      <c r="I12" s="1">
        <f t="shared" ref="I12:I25" si="2">1+($D$3-$D$2)/$D$2</f>
        <v>1.020062695924765</v>
      </c>
    </row>
    <row r="13" spans="1:9" x14ac:dyDescent="0.25">
      <c r="C13" s="15">
        <v>295</v>
      </c>
      <c r="D13" s="15">
        <v>32.200000000000003</v>
      </c>
      <c r="E13" s="19">
        <v>-0.18</v>
      </c>
      <c r="F13" s="12">
        <f t="shared" si="0"/>
        <v>0.94043887147336769</v>
      </c>
      <c r="H13" s="13">
        <f t="shared" si="1"/>
        <v>1.0094043887147337</v>
      </c>
      <c r="I13" s="1">
        <f t="shared" si="2"/>
        <v>1.020062695924765</v>
      </c>
    </row>
    <row r="14" spans="1:9" x14ac:dyDescent="0.25">
      <c r="C14" s="15">
        <v>339</v>
      </c>
      <c r="D14" s="15">
        <v>32.700000000000003</v>
      </c>
      <c r="E14" s="19">
        <v>0.09</v>
      </c>
      <c r="F14" s="12">
        <f t="shared" si="0"/>
        <v>2.5078369905956248</v>
      </c>
      <c r="H14" s="13">
        <f t="shared" si="1"/>
        <v>1.0250783699059562</v>
      </c>
      <c r="I14" s="1">
        <f t="shared" si="2"/>
        <v>1.020062695924765</v>
      </c>
    </row>
    <row r="15" spans="1:9" x14ac:dyDescent="0.25">
      <c r="C15" s="15">
        <v>446</v>
      </c>
      <c r="D15" s="15">
        <v>32.200000000000003</v>
      </c>
      <c r="E15" s="19">
        <v>-0.18</v>
      </c>
      <c r="F15" s="12">
        <f t="shared" si="0"/>
        <v>0.94043887147336769</v>
      </c>
      <c r="H15" s="13">
        <f t="shared" ref="H15:H25" si="3">(100+F15)/100</f>
        <v>1.0094043887147337</v>
      </c>
      <c r="I15" s="1">
        <f t="shared" si="2"/>
        <v>1.020062695924765</v>
      </c>
    </row>
    <row r="16" spans="1:9" x14ac:dyDescent="0.25">
      <c r="C16" s="15">
        <v>509</v>
      </c>
      <c r="D16" s="15">
        <v>31.8</v>
      </c>
      <c r="E16" s="19">
        <v>-0.39</v>
      </c>
      <c r="F16" s="12">
        <f t="shared" si="0"/>
        <v>-0.31347962382444478</v>
      </c>
      <c r="H16" s="13">
        <f t="shared" si="3"/>
        <v>0.99686520376175547</v>
      </c>
      <c r="I16" s="1">
        <f t="shared" si="2"/>
        <v>1.020062695924765</v>
      </c>
    </row>
    <row r="17" spans="1:9" x14ac:dyDescent="0.25">
      <c r="C17" s="15">
        <v>512</v>
      </c>
      <c r="D17" s="15">
        <v>32.479999999999997</v>
      </c>
      <c r="E17" s="19">
        <v>-0.03</v>
      </c>
      <c r="F17" s="12">
        <f t="shared" si="0"/>
        <v>1.8181818181818128</v>
      </c>
      <c r="H17" s="13">
        <f t="shared" si="3"/>
        <v>1.0181818181818181</v>
      </c>
      <c r="I17" s="1">
        <f t="shared" si="2"/>
        <v>1.020062695924765</v>
      </c>
    </row>
    <row r="18" spans="1:9" x14ac:dyDescent="0.25">
      <c r="C18" s="16">
        <v>551</v>
      </c>
      <c r="D18" s="15">
        <v>40.299999999999997</v>
      </c>
      <c r="E18" s="19">
        <v>4.1399999999999997</v>
      </c>
      <c r="F18" s="12">
        <f t="shared" si="0"/>
        <v>26.332288401253916</v>
      </c>
      <c r="H18" s="13">
        <f t="shared" si="3"/>
        <v>1.2633228840125392</v>
      </c>
      <c r="I18" s="1">
        <f t="shared" si="2"/>
        <v>1.020062695924765</v>
      </c>
    </row>
    <row r="19" spans="1:9" x14ac:dyDescent="0.25">
      <c r="C19" s="14">
        <v>579</v>
      </c>
      <c r="D19" s="1">
        <v>34.6</v>
      </c>
      <c r="E19" s="19">
        <v>1.1000000000000001</v>
      </c>
      <c r="F19" s="12">
        <f t="shared" si="0"/>
        <v>8.4639498432601972</v>
      </c>
      <c r="H19" s="13">
        <f t="shared" si="3"/>
        <v>1.084639498432602</v>
      </c>
      <c r="I19" s="1">
        <f t="shared" si="2"/>
        <v>1.020062695924765</v>
      </c>
    </row>
    <row r="20" spans="1:9" x14ac:dyDescent="0.25">
      <c r="C20" s="14">
        <v>591</v>
      </c>
      <c r="D20" s="1">
        <v>32</v>
      </c>
      <c r="E20" s="19">
        <v>-0.28999999999999998</v>
      </c>
      <c r="F20" s="12">
        <f t="shared" si="0"/>
        <v>0.31347962382445588</v>
      </c>
      <c r="H20" s="13">
        <f t="shared" si="3"/>
        <v>1.0031347962382444</v>
      </c>
      <c r="I20" s="1">
        <f t="shared" si="2"/>
        <v>1.020062695924765</v>
      </c>
    </row>
    <row r="21" spans="1:9" x14ac:dyDescent="0.25">
      <c r="C21" s="15">
        <v>644</v>
      </c>
      <c r="D21" s="15">
        <v>39.229999999999997</v>
      </c>
      <c r="E21" s="19">
        <v>3.57</v>
      </c>
      <c r="F21" s="12">
        <f t="shared" si="0"/>
        <v>22.978056426332284</v>
      </c>
      <c r="H21" s="13">
        <f t="shared" si="3"/>
        <v>1.2297805642633228</v>
      </c>
      <c r="I21" s="1">
        <f t="shared" si="2"/>
        <v>1.020062695924765</v>
      </c>
    </row>
    <row r="22" spans="1:9" x14ac:dyDescent="0.25">
      <c r="C22" s="15">
        <v>689</v>
      </c>
      <c r="D22" s="15">
        <v>30.2</v>
      </c>
      <c r="E22" s="19">
        <v>-1.25</v>
      </c>
      <c r="F22" s="12">
        <f t="shared" si="0"/>
        <v>-5.329153605015672</v>
      </c>
      <c r="H22" s="13">
        <f t="shared" si="3"/>
        <v>0.9467084639498432</v>
      </c>
      <c r="I22" s="1">
        <f t="shared" si="2"/>
        <v>1.020062695924765</v>
      </c>
    </row>
    <row r="23" spans="1:9" x14ac:dyDescent="0.25">
      <c r="C23" s="15">
        <v>744</v>
      </c>
      <c r="D23" s="15">
        <v>28.9</v>
      </c>
      <c r="E23" s="19">
        <v>-1.94</v>
      </c>
      <c r="F23" s="12">
        <f t="shared" si="0"/>
        <v>-9.4043887147335425</v>
      </c>
      <c r="H23" s="13">
        <f t="shared" si="3"/>
        <v>0.90595611285266453</v>
      </c>
      <c r="I23" s="1">
        <f t="shared" si="2"/>
        <v>1.020062695924765</v>
      </c>
    </row>
    <row r="24" spans="1:9" x14ac:dyDescent="0.25">
      <c r="A24" s="12"/>
      <c r="C24" s="15">
        <v>807</v>
      </c>
      <c r="D24" s="15">
        <v>31.63</v>
      </c>
      <c r="E24" s="19">
        <v>-0.48</v>
      </c>
      <c r="F24" s="12">
        <f t="shared" si="0"/>
        <v>-0.84639498432601756</v>
      </c>
      <c r="H24" s="13">
        <f t="shared" si="3"/>
        <v>0.99153605015673985</v>
      </c>
      <c r="I24" s="1">
        <f t="shared" si="2"/>
        <v>1.020062695924765</v>
      </c>
    </row>
    <row r="25" spans="1:9" x14ac:dyDescent="0.25">
      <c r="A25" s="10"/>
      <c r="C25" s="15">
        <v>928</v>
      </c>
      <c r="D25" s="15">
        <v>10.74</v>
      </c>
      <c r="E25" s="19">
        <v>-11.64</v>
      </c>
      <c r="F25" s="12">
        <f t="shared" si="0"/>
        <v>-66.332288401253919</v>
      </c>
      <c r="H25" s="13">
        <f t="shared" si="3"/>
        <v>0.33667711598746081</v>
      </c>
      <c r="I25" s="1">
        <f t="shared" si="2"/>
        <v>1.020062695924765</v>
      </c>
    </row>
    <row r="26" spans="1:9" x14ac:dyDescent="0.25">
      <c r="A26" s="10"/>
      <c r="C26" s="15"/>
      <c r="D26" s="15"/>
      <c r="E26" s="18"/>
      <c r="F26" s="12"/>
      <c r="H26" s="13"/>
    </row>
    <row r="27" spans="1:9" x14ac:dyDescent="0.25">
      <c r="C27" s="15"/>
      <c r="D27" s="15"/>
      <c r="E27" s="18"/>
      <c r="F27" s="12"/>
      <c r="H27" s="13"/>
    </row>
    <row r="28" spans="1:9" x14ac:dyDescent="0.25">
      <c r="C28" s="15"/>
      <c r="D28" s="15"/>
      <c r="E28" s="12"/>
      <c r="F28" s="12"/>
      <c r="H28" s="13"/>
    </row>
    <row r="29" spans="1:9" x14ac:dyDescent="0.25">
      <c r="E29" s="10"/>
      <c r="F29" s="10"/>
    </row>
    <row r="30" spans="1:9" x14ac:dyDescent="0.25">
      <c r="E30" s="10"/>
      <c r="F30" s="10"/>
    </row>
    <row r="31" spans="1:9" x14ac:dyDescent="0.25">
      <c r="E31" s="10"/>
      <c r="F31" s="10"/>
    </row>
    <row r="32" spans="1:9" x14ac:dyDescent="0.25">
      <c r="E32" s="10"/>
      <c r="F32" s="10"/>
    </row>
    <row r="33" spans="3:8" x14ac:dyDescent="0.25">
      <c r="C33" s="10"/>
      <c r="F33" s="10"/>
      <c r="G33" s="10"/>
      <c r="H33" s="1" t="s">
        <v>1</v>
      </c>
    </row>
  </sheetData>
  <sheetProtection algorithmName="SHA-512" hashValue="wLg/ZlbPzOgDsgGLG8iWa2+WcP1vqmVevN2H0UHu02hBHwj6CY0Aunu2i6iLXQu+5m6fKiJkNsKP8VutlKHcNg==" saltValue="k5jMlPBZj6rHYMb5t1BF4A==" spinCount="100000" sheet="1" objects="1" scenarios="1" selectLockedCells="1" selectUnlockedCells="1"/>
  <conditionalFormatting sqref="E11:E25">
    <cfRule type="cellIs" dxfId="8" priority="1" stopIfTrue="1" operator="between">
      <formula>-2</formula>
      <formula>2</formula>
    </cfRule>
    <cfRule type="cellIs" dxfId="7" priority="2" stopIfTrue="1" operator="between">
      <formula>-3</formula>
      <formula>3</formula>
    </cfRule>
    <cfRule type="cellIs" dxfId="6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zoomScale="90" zoomScaleNormal="90" workbookViewId="0">
      <selection activeCell="E16" sqref="E16:E25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0.28515625" style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16</v>
      </c>
      <c r="E1" s="3"/>
      <c r="F1" s="4"/>
    </row>
    <row r="2" spans="1:9" ht="18" x14ac:dyDescent="0.25">
      <c r="C2" s="5" t="s">
        <v>3</v>
      </c>
      <c r="D2" s="10">
        <v>10</v>
      </c>
      <c r="E2" s="1" t="s">
        <v>4</v>
      </c>
    </row>
    <row r="3" spans="1:9" ht="18" x14ac:dyDescent="0.25">
      <c r="C3" s="5" t="s">
        <v>10</v>
      </c>
      <c r="D3" s="15">
        <v>10.210000000000001</v>
      </c>
      <c r="E3" s="1" t="s">
        <v>4</v>
      </c>
      <c r="F3" s="6"/>
    </row>
    <row r="4" spans="1:9" ht="18" x14ac:dyDescent="0.25">
      <c r="C4" s="5" t="s">
        <v>11</v>
      </c>
      <c r="D4" s="15">
        <v>0.74</v>
      </c>
      <c r="E4" s="1" t="s">
        <v>4</v>
      </c>
      <c r="F4" s="6"/>
    </row>
    <row r="5" spans="1:9" x14ac:dyDescent="0.25">
      <c r="C5" s="5" t="s">
        <v>12</v>
      </c>
      <c r="D5" s="9">
        <f>(D4/D3)*100</f>
        <v>7.2477962781586678</v>
      </c>
      <c r="E5" s="1" t="s">
        <v>2</v>
      </c>
      <c r="F5" s="6"/>
    </row>
    <row r="6" spans="1:9" x14ac:dyDescent="0.25">
      <c r="C6" s="5" t="s">
        <v>6</v>
      </c>
      <c r="D6" s="16">
        <f>COUNTA(E11:E25)</f>
        <v>15</v>
      </c>
      <c r="E6" s="6"/>
      <c r="F6" s="6"/>
    </row>
    <row r="7" spans="1:9" x14ac:dyDescent="0.25">
      <c r="C7" s="6"/>
      <c r="D7" s="6"/>
      <c r="E7" s="6"/>
      <c r="F7" s="6"/>
    </row>
    <row r="8" spans="1:9" x14ac:dyDescent="0.25">
      <c r="C8" s="6"/>
      <c r="D8" s="6"/>
      <c r="E8" s="6"/>
      <c r="F8" s="6"/>
    </row>
    <row r="9" spans="1:9" ht="31.5" x14ac:dyDescent="0.25">
      <c r="C9" s="6" t="s">
        <v>0</v>
      </c>
      <c r="D9" s="6" t="s">
        <v>9</v>
      </c>
      <c r="E9" s="7" t="s">
        <v>7</v>
      </c>
      <c r="F9" s="7" t="s">
        <v>8</v>
      </c>
    </row>
    <row r="10" spans="1:9" x14ac:dyDescent="0.25">
      <c r="A10" s="8"/>
      <c r="D10" s="6"/>
      <c r="E10" s="9"/>
      <c r="F10" s="6"/>
      <c r="H10" s="1" t="s">
        <v>13</v>
      </c>
      <c r="I10" s="1" t="s">
        <v>14</v>
      </c>
    </row>
    <row r="11" spans="1:9" x14ac:dyDescent="0.25">
      <c r="C11" s="15">
        <v>223</v>
      </c>
      <c r="D11" s="15">
        <v>10.3</v>
      </c>
      <c r="E11" s="19">
        <v>0.12</v>
      </c>
      <c r="F11" s="12">
        <f t="shared" ref="F11:F25" si="0">((D11-$D$2)/$D$2)*100</f>
        <v>3.0000000000000071</v>
      </c>
      <c r="H11" s="13">
        <f>(100+F11)/100</f>
        <v>1.03</v>
      </c>
      <c r="I11" s="1">
        <f>1+($D$3-$D$2)/$D$2</f>
        <v>1.0210000000000001</v>
      </c>
    </row>
    <row r="12" spans="1:9" x14ac:dyDescent="0.25">
      <c r="C12" s="15">
        <v>225</v>
      </c>
      <c r="D12" s="15">
        <v>10.5</v>
      </c>
      <c r="E12" s="19">
        <v>0.39</v>
      </c>
      <c r="F12" s="12">
        <f t="shared" si="0"/>
        <v>5</v>
      </c>
      <c r="H12" s="13">
        <f>(100+F12)/100</f>
        <v>1.05</v>
      </c>
      <c r="I12" s="1">
        <f t="shared" ref="I12:I25" si="1">1+($D$3-$D$2)/$D$2</f>
        <v>1.0210000000000001</v>
      </c>
    </row>
    <row r="13" spans="1:9" x14ac:dyDescent="0.25">
      <c r="C13" s="15">
        <v>295</v>
      </c>
      <c r="D13" s="15">
        <v>10.199999999999999</v>
      </c>
      <c r="E13" s="19">
        <v>-0.01</v>
      </c>
      <c r="F13" s="12">
        <f t="shared" si="0"/>
        <v>1.9999999999999927</v>
      </c>
      <c r="H13" s="13">
        <f t="shared" ref="H13:H15" si="2">(100+F13)/100</f>
        <v>1.0199999999999998</v>
      </c>
      <c r="I13" s="1">
        <f t="shared" si="1"/>
        <v>1.0210000000000001</v>
      </c>
    </row>
    <row r="14" spans="1:9" x14ac:dyDescent="0.25">
      <c r="C14" s="15">
        <v>339</v>
      </c>
      <c r="D14" s="15">
        <v>10</v>
      </c>
      <c r="E14" s="19">
        <v>-0.28000000000000003</v>
      </c>
      <c r="F14" s="12">
        <f t="shared" si="0"/>
        <v>0</v>
      </c>
      <c r="H14" s="13">
        <f t="shared" si="2"/>
        <v>1</v>
      </c>
      <c r="I14" s="1">
        <f t="shared" si="1"/>
        <v>1.0210000000000001</v>
      </c>
    </row>
    <row r="15" spans="1:9" x14ac:dyDescent="0.25">
      <c r="C15" s="15">
        <v>446</v>
      </c>
      <c r="D15" s="15">
        <v>10.6</v>
      </c>
      <c r="E15" s="19">
        <v>0.53</v>
      </c>
      <c r="F15" s="12">
        <f t="shared" si="0"/>
        <v>5.9999999999999964</v>
      </c>
      <c r="H15" s="13">
        <f t="shared" si="2"/>
        <v>1.06</v>
      </c>
      <c r="I15" s="1">
        <f t="shared" si="1"/>
        <v>1.0210000000000001</v>
      </c>
    </row>
    <row r="16" spans="1:9" x14ac:dyDescent="0.25">
      <c r="C16" s="15">
        <v>509</v>
      </c>
      <c r="D16" s="15">
        <v>10.1</v>
      </c>
      <c r="E16" s="19">
        <v>-0.15</v>
      </c>
      <c r="F16" s="12">
        <f t="shared" si="0"/>
        <v>0.99999999999999634</v>
      </c>
      <c r="H16" s="13">
        <f t="shared" ref="H16:H25" si="3">(100+F16)/100</f>
        <v>1.01</v>
      </c>
      <c r="I16" s="1">
        <f t="shared" si="1"/>
        <v>1.0210000000000001</v>
      </c>
    </row>
    <row r="17" spans="1:9" x14ac:dyDescent="0.25">
      <c r="C17" s="15">
        <v>512</v>
      </c>
      <c r="D17" s="15">
        <v>9.27</v>
      </c>
      <c r="E17" s="19">
        <v>-1.26</v>
      </c>
      <c r="F17" s="12">
        <f t="shared" si="0"/>
        <v>-7.3000000000000034</v>
      </c>
      <c r="H17" s="13">
        <f t="shared" si="3"/>
        <v>0.92700000000000005</v>
      </c>
      <c r="I17" s="1">
        <f t="shared" si="1"/>
        <v>1.0210000000000001</v>
      </c>
    </row>
    <row r="18" spans="1:9" x14ac:dyDescent="0.25">
      <c r="C18" s="16">
        <v>551</v>
      </c>
      <c r="D18" s="15">
        <v>11.5</v>
      </c>
      <c r="E18" s="19">
        <v>1.73</v>
      </c>
      <c r="F18" s="12">
        <f t="shared" si="0"/>
        <v>15</v>
      </c>
      <c r="H18" s="13">
        <f t="shared" si="3"/>
        <v>1.1499999999999999</v>
      </c>
      <c r="I18" s="1">
        <f t="shared" si="1"/>
        <v>1.0210000000000001</v>
      </c>
    </row>
    <row r="19" spans="1:9" x14ac:dyDescent="0.25">
      <c r="C19" s="14">
        <v>579</v>
      </c>
      <c r="D19" s="1">
        <v>9.73</v>
      </c>
      <c r="E19" s="19">
        <v>-0.64</v>
      </c>
      <c r="F19" s="12">
        <f t="shared" si="0"/>
        <v>-2.6999999999999957</v>
      </c>
      <c r="H19" s="13">
        <f t="shared" si="3"/>
        <v>0.97300000000000009</v>
      </c>
      <c r="I19" s="1">
        <f t="shared" si="1"/>
        <v>1.0210000000000001</v>
      </c>
    </row>
    <row r="20" spans="1:9" x14ac:dyDescent="0.25">
      <c r="C20" s="14">
        <v>591</v>
      </c>
      <c r="D20" s="1">
        <v>10.7</v>
      </c>
      <c r="E20" s="19">
        <v>0.66</v>
      </c>
      <c r="F20" s="12">
        <f t="shared" si="0"/>
        <v>6.999999999999992</v>
      </c>
      <c r="H20" s="13">
        <f t="shared" si="3"/>
        <v>1.0699999999999998</v>
      </c>
      <c r="I20" s="1">
        <f t="shared" si="1"/>
        <v>1.0210000000000001</v>
      </c>
    </row>
    <row r="21" spans="1:9" x14ac:dyDescent="0.25">
      <c r="C21" s="15">
        <v>644</v>
      </c>
      <c r="D21" s="15">
        <v>13.31</v>
      </c>
      <c r="E21" s="19">
        <v>4.16</v>
      </c>
      <c r="F21" s="12">
        <f t="shared" si="0"/>
        <v>33.100000000000009</v>
      </c>
      <c r="H21" s="13">
        <f t="shared" si="3"/>
        <v>1.3310000000000002</v>
      </c>
      <c r="I21" s="1">
        <f t="shared" si="1"/>
        <v>1.0210000000000001</v>
      </c>
    </row>
    <row r="22" spans="1:9" x14ac:dyDescent="0.25">
      <c r="A22" s="12"/>
      <c r="C22" s="15">
        <v>689</v>
      </c>
      <c r="D22" s="15">
        <v>9.83</v>
      </c>
      <c r="E22" s="19">
        <v>-0.51</v>
      </c>
      <c r="F22" s="12">
        <f t="shared" si="0"/>
        <v>-1.6999999999999995</v>
      </c>
      <c r="H22" s="13">
        <f t="shared" si="3"/>
        <v>0.98299999999999998</v>
      </c>
      <c r="I22" s="1">
        <f t="shared" si="1"/>
        <v>1.0210000000000001</v>
      </c>
    </row>
    <row r="23" spans="1:9" x14ac:dyDescent="0.25">
      <c r="A23" s="10"/>
      <c r="C23" s="15">
        <v>744</v>
      </c>
      <c r="D23" s="15">
        <v>8.89</v>
      </c>
      <c r="E23" s="19">
        <v>-1.77</v>
      </c>
      <c r="F23" s="12">
        <f t="shared" si="0"/>
        <v>-11.099999999999994</v>
      </c>
      <c r="H23" s="13">
        <f t="shared" si="3"/>
        <v>0.88900000000000001</v>
      </c>
      <c r="I23" s="1">
        <f t="shared" si="1"/>
        <v>1.0210000000000001</v>
      </c>
    </row>
    <row r="24" spans="1:9" x14ac:dyDescent="0.25">
      <c r="A24" s="10"/>
      <c r="C24" s="15">
        <v>807</v>
      </c>
      <c r="D24" s="15">
        <v>9.9499999999999993</v>
      </c>
      <c r="E24" s="19">
        <v>-0.35</v>
      </c>
      <c r="F24" s="12">
        <f t="shared" si="0"/>
        <v>-0.50000000000000711</v>
      </c>
      <c r="H24" s="13">
        <f t="shared" si="3"/>
        <v>0.995</v>
      </c>
      <c r="I24" s="1">
        <f t="shared" si="1"/>
        <v>1.0210000000000001</v>
      </c>
    </row>
    <row r="25" spans="1:9" x14ac:dyDescent="0.25">
      <c r="C25" s="15">
        <v>928</v>
      </c>
      <c r="D25" s="15">
        <v>34.119999999999997</v>
      </c>
      <c r="E25" s="19">
        <v>32.1</v>
      </c>
      <c r="F25" s="12">
        <f t="shared" si="0"/>
        <v>241.2</v>
      </c>
      <c r="H25" s="13">
        <f t="shared" si="3"/>
        <v>3.4119999999999999</v>
      </c>
      <c r="I25" s="1">
        <f t="shared" si="1"/>
        <v>1.0210000000000001</v>
      </c>
    </row>
    <row r="26" spans="1:9" x14ac:dyDescent="0.25">
      <c r="C26" s="15"/>
      <c r="D26" s="15"/>
      <c r="E26" s="12"/>
      <c r="F26" s="12"/>
      <c r="H26" s="13"/>
    </row>
    <row r="27" spans="1:9" x14ac:dyDescent="0.25">
      <c r="C27" s="10"/>
      <c r="E27" s="10"/>
      <c r="F27" s="10"/>
    </row>
    <row r="28" spans="1:9" x14ac:dyDescent="0.25">
      <c r="E28" s="10"/>
      <c r="F28" s="10"/>
    </row>
    <row r="29" spans="1:9" x14ac:dyDescent="0.25">
      <c r="E29" s="10"/>
      <c r="F29" s="10"/>
    </row>
    <row r="30" spans="1:9" x14ac:dyDescent="0.25">
      <c r="E30" s="10"/>
      <c r="F30" s="10"/>
    </row>
    <row r="31" spans="1:9" x14ac:dyDescent="0.25">
      <c r="E31" s="10"/>
      <c r="F31" s="10"/>
    </row>
    <row r="32" spans="1:9" x14ac:dyDescent="0.25">
      <c r="E32" s="10"/>
      <c r="F32" s="10"/>
    </row>
    <row r="33" spans="3:8" x14ac:dyDescent="0.25">
      <c r="C33" s="10"/>
      <c r="F33" s="10"/>
      <c r="G33" s="10"/>
      <c r="H33" s="1" t="s">
        <v>1</v>
      </c>
    </row>
  </sheetData>
  <sheetProtection algorithmName="SHA-512" hashValue="RWaaWIAIIGQeEHBb2sOgmtnp4HXDBgb+WVJkrlZkpNr4d1JekVm9vcjxnd5hSufJLkL5K74rxTEdk4oi4wdxNw==" saltValue="0sei5LaxYeDL3/bbY7azew==" spinCount="100000" sheet="1" objects="1" scenarios="1" selectLockedCells="1" selectUnlockedCells="1"/>
  <conditionalFormatting sqref="E11:E25">
    <cfRule type="cellIs" dxfId="5" priority="1" stopIfTrue="1" operator="between">
      <formula>-2</formula>
      <formula>2</formula>
    </cfRule>
    <cfRule type="cellIs" dxfId="4" priority="2" stopIfTrue="1" operator="between">
      <formula>-3</formula>
      <formula>3</formula>
    </cfRule>
    <cfRule type="cellIs" dxfId="3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zoomScale="90" zoomScaleNormal="90" workbookViewId="0">
      <selection activeCell="E16" sqref="E16:E25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8.7109375" style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17</v>
      </c>
      <c r="E1" s="3"/>
      <c r="F1" s="4"/>
    </row>
    <row r="2" spans="1:9" ht="18" x14ac:dyDescent="0.25">
      <c r="C2" s="5" t="s">
        <v>3</v>
      </c>
      <c r="D2" s="9">
        <v>2.17</v>
      </c>
      <c r="E2" s="1" t="s">
        <v>4</v>
      </c>
    </row>
    <row r="3" spans="1:9" ht="18" x14ac:dyDescent="0.25">
      <c r="C3" s="5" t="s">
        <v>10</v>
      </c>
      <c r="D3" s="9">
        <v>2.363</v>
      </c>
      <c r="E3" s="1" t="s">
        <v>4</v>
      </c>
      <c r="F3" s="6"/>
    </row>
    <row r="4" spans="1:9" ht="18" x14ac:dyDescent="0.25">
      <c r="C4" s="5" t="s">
        <v>11</v>
      </c>
      <c r="D4" s="17">
        <v>0.312</v>
      </c>
      <c r="E4" s="1" t="s">
        <v>4</v>
      </c>
      <c r="F4" s="6"/>
    </row>
    <row r="5" spans="1:9" x14ac:dyDescent="0.25">
      <c r="C5" s="5" t="s">
        <v>12</v>
      </c>
      <c r="D5" s="9">
        <f>(D4/D3)*100</f>
        <v>13.20355480321625</v>
      </c>
      <c r="E5" s="1" t="s">
        <v>2</v>
      </c>
      <c r="F5" s="6"/>
    </row>
    <row r="6" spans="1:9" x14ac:dyDescent="0.25">
      <c r="C6" s="5" t="s">
        <v>6</v>
      </c>
      <c r="D6" s="16">
        <f>COUNTA(E11:E25)</f>
        <v>15</v>
      </c>
      <c r="E6" s="6"/>
      <c r="F6" s="6"/>
    </row>
    <row r="7" spans="1:9" x14ac:dyDescent="0.25">
      <c r="C7" s="6"/>
      <c r="D7" s="6"/>
      <c r="E7" s="6"/>
      <c r="F7" s="6"/>
    </row>
    <row r="8" spans="1:9" x14ac:dyDescent="0.25">
      <c r="C8" s="6"/>
      <c r="D8" s="6"/>
      <c r="E8" s="6"/>
      <c r="F8" s="6"/>
    </row>
    <row r="9" spans="1:9" ht="31.5" x14ac:dyDescent="0.25">
      <c r="C9" s="6" t="s">
        <v>0</v>
      </c>
      <c r="D9" s="6" t="s">
        <v>9</v>
      </c>
      <c r="E9" s="7" t="s">
        <v>7</v>
      </c>
      <c r="F9" s="7" t="s">
        <v>8</v>
      </c>
    </row>
    <row r="10" spans="1:9" x14ac:dyDescent="0.25">
      <c r="A10" s="8"/>
      <c r="D10" s="6"/>
      <c r="E10" s="9"/>
      <c r="F10" s="6"/>
      <c r="H10" s="1" t="s">
        <v>13</v>
      </c>
      <c r="I10" s="1" t="s">
        <v>14</v>
      </c>
    </row>
    <row r="11" spans="1:9" x14ac:dyDescent="0.25">
      <c r="A11" s="10"/>
      <c r="B11" s="10"/>
      <c r="C11" s="15">
        <v>223</v>
      </c>
      <c r="D11" s="15">
        <v>2.5499999999999998</v>
      </c>
      <c r="E11" s="19">
        <v>0.6</v>
      </c>
      <c r="F11" s="12">
        <f>((D11-$D$2)/$D$2)</f>
        <v>0.17511520737327185</v>
      </c>
      <c r="H11" s="13">
        <f>(100+F11)/100</f>
        <v>1.0017511520737328</v>
      </c>
      <c r="I11" s="1">
        <f>1+($D$3-$D$2)/$D$2</f>
        <v>1.0889400921658987</v>
      </c>
    </row>
    <row r="12" spans="1:9" x14ac:dyDescent="0.25">
      <c r="A12" s="10"/>
      <c r="B12" s="10"/>
      <c r="C12" s="15">
        <v>225</v>
      </c>
      <c r="D12" s="15">
        <v>2.5</v>
      </c>
      <c r="E12" s="19">
        <v>0.44</v>
      </c>
      <c r="F12" s="12">
        <f t="shared" ref="F12:F25" si="0">((D12-$D$2)/$D$2)*100</f>
        <v>15.207373271889404</v>
      </c>
      <c r="H12" s="13">
        <f t="shared" ref="H12:H15" si="1">(100+F12)/100</f>
        <v>1.1520737327188941</v>
      </c>
      <c r="I12" s="1">
        <f t="shared" ref="I12:I25" si="2">1+($D$3-$D$2)/$D$2</f>
        <v>1.0889400921658987</v>
      </c>
    </row>
    <row r="13" spans="1:9" x14ac:dyDescent="0.25">
      <c r="A13" s="10"/>
      <c r="B13" s="10"/>
      <c r="C13" s="15">
        <v>295</v>
      </c>
      <c r="D13" s="15">
        <v>2.58</v>
      </c>
      <c r="E13" s="19">
        <v>0.7</v>
      </c>
      <c r="F13" s="12">
        <f t="shared" si="0"/>
        <v>18.894009216589868</v>
      </c>
      <c r="H13" s="13">
        <f t="shared" si="1"/>
        <v>1.1889400921658986</v>
      </c>
      <c r="I13" s="1">
        <f t="shared" si="2"/>
        <v>1.0889400921658987</v>
      </c>
    </row>
    <row r="14" spans="1:9" x14ac:dyDescent="0.25">
      <c r="A14" s="10"/>
      <c r="B14" s="10"/>
      <c r="C14" s="15">
        <v>339</v>
      </c>
      <c r="D14" s="15">
        <v>2.4700000000000002</v>
      </c>
      <c r="E14" s="19">
        <v>0.34</v>
      </c>
      <c r="F14" s="12">
        <f t="shared" si="0"/>
        <v>13.82488479262674</v>
      </c>
      <c r="H14" s="13">
        <f t="shared" si="1"/>
        <v>1.1382488479262673</v>
      </c>
      <c r="I14" s="1">
        <f t="shared" si="2"/>
        <v>1.0889400921658987</v>
      </c>
    </row>
    <row r="15" spans="1:9" x14ac:dyDescent="0.25">
      <c r="A15" s="10"/>
      <c r="B15" s="10"/>
      <c r="C15" s="15">
        <v>446</v>
      </c>
      <c r="D15" s="15">
        <v>2.38</v>
      </c>
      <c r="E15" s="19">
        <v>0.06</v>
      </c>
      <c r="F15" s="12">
        <f t="shared" si="0"/>
        <v>9.6774193548387082</v>
      </c>
      <c r="H15" s="13">
        <f t="shared" si="1"/>
        <v>1.096774193548387</v>
      </c>
      <c r="I15" s="1">
        <f t="shared" si="2"/>
        <v>1.0889400921658987</v>
      </c>
    </row>
    <row r="16" spans="1:9" x14ac:dyDescent="0.25">
      <c r="C16" s="15">
        <v>509</v>
      </c>
      <c r="D16" s="15">
        <v>2.25</v>
      </c>
      <c r="E16" s="19">
        <v>-0.36</v>
      </c>
      <c r="F16" s="12">
        <f t="shared" si="0"/>
        <v>3.6866359447004644</v>
      </c>
      <c r="H16" s="13">
        <f t="shared" ref="H16:H25" si="3">(100+F16)/100</f>
        <v>1.0368663594470047</v>
      </c>
      <c r="I16" s="1">
        <f t="shared" si="2"/>
        <v>1.0889400921658987</v>
      </c>
    </row>
    <row r="17" spans="1:9" x14ac:dyDescent="0.25">
      <c r="C17" s="15">
        <v>512</v>
      </c>
      <c r="D17" s="15">
        <v>2.08</v>
      </c>
      <c r="E17" s="19">
        <v>-0.91</v>
      </c>
      <c r="F17" s="12">
        <f t="shared" si="0"/>
        <v>-4.1474654377880125</v>
      </c>
      <c r="H17" s="13">
        <f t="shared" si="3"/>
        <v>0.95852534562211988</v>
      </c>
      <c r="I17" s="1">
        <f t="shared" si="2"/>
        <v>1.0889400921658987</v>
      </c>
    </row>
    <row r="18" spans="1:9" x14ac:dyDescent="0.25">
      <c r="C18" s="16">
        <v>551</v>
      </c>
      <c r="D18" s="15">
        <v>2.73</v>
      </c>
      <c r="E18" s="19">
        <v>1.18</v>
      </c>
      <c r="F18" s="12">
        <f t="shared" si="0"/>
        <v>25.806451612903231</v>
      </c>
      <c r="H18" s="13">
        <f t="shared" si="3"/>
        <v>1.2580645161290323</v>
      </c>
      <c r="I18" s="1">
        <f t="shared" si="2"/>
        <v>1.0889400921658987</v>
      </c>
    </row>
    <row r="19" spans="1:9" x14ac:dyDescent="0.25">
      <c r="C19" s="14">
        <v>579</v>
      </c>
      <c r="D19" s="1">
        <v>2.04</v>
      </c>
      <c r="E19" s="19">
        <v>-1.03</v>
      </c>
      <c r="F19" s="12">
        <f t="shared" si="0"/>
        <v>-5.9907834101382447</v>
      </c>
      <c r="H19" s="13">
        <f t="shared" si="3"/>
        <v>0.94009216589861755</v>
      </c>
      <c r="I19" s="1">
        <f t="shared" si="2"/>
        <v>1.0889400921658987</v>
      </c>
    </row>
    <row r="20" spans="1:9" x14ac:dyDescent="0.25">
      <c r="C20" s="14">
        <v>591</v>
      </c>
      <c r="D20" s="1">
        <v>3.12</v>
      </c>
      <c r="E20" s="19">
        <v>2.4300000000000002</v>
      </c>
      <c r="F20" s="12">
        <f t="shared" si="0"/>
        <v>43.778801843317986</v>
      </c>
      <c r="H20" s="13">
        <f t="shared" si="3"/>
        <v>1.4377880184331797</v>
      </c>
      <c r="I20" s="1">
        <f t="shared" si="2"/>
        <v>1.0889400921658987</v>
      </c>
    </row>
    <row r="21" spans="1:9" x14ac:dyDescent="0.25">
      <c r="A21" s="12"/>
      <c r="B21" s="14"/>
      <c r="C21" s="15">
        <v>644</v>
      </c>
      <c r="D21" s="15">
        <v>2.62</v>
      </c>
      <c r="E21" s="19">
        <v>0.82</v>
      </c>
      <c r="F21" s="12">
        <f t="shared" si="0"/>
        <v>20.737327188940103</v>
      </c>
      <c r="H21" s="13">
        <f t="shared" si="3"/>
        <v>1.207373271889401</v>
      </c>
      <c r="I21" s="1">
        <f t="shared" si="2"/>
        <v>1.0889400921658987</v>
      </c>
    </row>
    <row r="22" spans="1:9" x14ac:dyDescent="0.25">
      <c r="A22" s="12"/>
      <c r="C22" s="11">
        <v>689</v>
      </c>
      <c r="D22" s="11">
        <v>2.15</v>
      </c>
      <c r="E22" s="19">
        <v>-0.68</v>
      </c>
      <c r="F22" s="12">
        <f t="shared" si="0"/>
        <v>-0.9216589861751161</v>
      </c>
      <c r="H22" s="13">
        <f t="shared" si="3"/>
        <v>0.99078341013824878</v>
      </c>
      <c r="I22" s="1">
        <f t="shared" si="2"/>
        <v>1.0889400921658987</v>
      </c>
    </row>
    <row r="23" spans="1:9" x14ac:dyDescent="0.25">
      <c r="A23" s="10"/>
      <c r="C23" s="11">
        <v>744</v>
      </c>
      <c r="D23" s="11">
        <v>1.76</v>
      </c>
      <c r="E23" s="19">
        <v>-1.93</v>
      </c>
      <c r="F23" s="12">
        <f t="shared" si="0"/>
        <v>-18.894009216589858</v>
      </c>
      <c r="H23" s="13">
        <f t="shared" si="3"/>
        <v>0.81105990783410131</v>
      </c>
      <c r="I23" s="1">
        <f t="shared" si="2"/>
        <v>1.0889400921658987</v>
      </c>
    </row>
    <row r="24" spans="1:9" x14ac:dyDescent="0.25">
      <c r="A24" s="10"/>
      <c r="C24" s="11">
        <v>807</v>
      </c>
      <c r="D24" s="11">
        <v>2.17</v>
      </c>
      <c r="E24" s="19">
        <v>-0.62</v>
      </c>
      <c r="F24" s="12">
        <f t="shared" si="0"/>
        <v>0</v>
      </c>
      <c r="H24" s="13">
        <f t="shared" si="3"/>
        <v>1</v>
      </c>
      <c r="I24" s="1">
        <f t="shared" si="2"/>
        <v>1.0889400921658987</v>
      </c>
    </row>
    <row r="25" spans="1:9" x14ac:dyDescent="0.25">
      <c r="C25" s="11">
        <v>928</v>
      </c>
      <c r="D25" s="11">
        <v>2.1949999999999998</v>
      </c>
      <c r="E25" s="19">
        <v>-0.54</v>
      </c>
      <c r="F25" s="12">
        <f t="shared" si="0"/>
        <v>1.1520737327188899</v>
      </c>
      <c r="H25" s="13">
        <f t="shared" si="3"/>
        <v>1.0115207373271888</v>
      </c>
      <c r="I25" s="1">
        <f t="shared" si="2"/>
        <v>1.0889400921658987</v>
      </c>
    </row>
    <row r="26" spans="1:9" x14ac:dyDescent="0.25">
      <c r="C26" s="11"/>
      <c r="D26" s="11"/>
      <c r="E26" s="12"/>
      <c r="F26" s="12"/>
      <c r="H26" s="13"/>
    </row>
    <row r="27" spans="1:9" x14ac:dyDescent="0.25">
      <c r="C27" s="10"/>
      <c r="E27" s="10"/>
      <c r="F27" s="10"/>
    </row>
    <row r="28" spans="1:9" x14ac:dyDescent="0.25">
      <c r="E28" s="10"/>
      <c r="F28" s="10"/>
    </row>
    <row r="29" spans="1:9" x14ac:dyDescent="0.25">
      <c r="E29" s="10"/>
      <c r="F29" s="10"/>
    </row>
    <row r="30" spans="1:9" x14ac:dyDescent="0.25">
      <c r="E30" s="10"/>
      <c r="F30" s="10"/>
    </row>
    <row r="31" spans="1:9" x14ac:dyDescent="0.25">
      <c r="E31" s="10"/>
      <c r="F31" s="10"/>
    </row>
    <row r="32" spans="1:9" x14ac:dyDescent="0.25">
      <c r="E32" s="10"/>
      <c r="F32" s="10"/>
    </row>
    <row r="33" spans="3:8" x14ac:dyDescent="0.25">
      <c r="C33" s="10"/>
      <c r="F33" s="10"/>
      <c r="G33" s="10"/>
      <c r="H33" s="1" t="s">
        <v>1</v>
      </c>
    </row>
  </sheetData>
  <sheetProtection algorithmName="SHA-512" hashValue="JJipuLvw2Mwsok1yPpAxnSroFP6aa8bm8RveZYn0vkNJVCw6nfDN6/ZtWOW65KQMCoSMdylqXxRJNJ+lwSdFVw==" saltValue="tnOlT8SJyYfmVTreOxPgzA==" spinCount="100000" sheet="1" objects="1" scenarios="1" selectLockedCells="1" selectUnlockedCells="1"/>
  <conditionalFormatting sqref="E11:E25">
    <cfRule type="cellIs" dxfId="2" priority="1" stopIfTrue="1" operator="between">
      <formula>-2</formula>
      <formula>2</formula>
    </cfRule>
    <cfRule type="cellIs" dxfId="1" priority="2" stopIfTrue="1" operator="between">
      <formula>-3</formula>
      <formula>3</formula>
    </cfRule>
    <cfRule type="cellIs" dxfId="0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URL xmlns="08cda046-0f15-45eb-a9d5-77306d3264cd" xsi:nil="true"/>
    <DEEL xmlns="08cda046-0f15-45eb-a9d5-77306d3264cd">Deel 3</DEEL>
    <Ringtest xmlns="eba2475f-4c5c-418a-90c2-2b36802fc485">LABS</Ringtest>
    <Jaar xmlns="08cda046-0f15-45eb-a9d5-77306d3264cd">2023</Jaar>
    <Publicatiedatum xmlns="dda9e79c-c62e-445e-b991-197574827cb3">2024-06-06T15:49:34+00:00</Publicatiedatum>
    <Distributie_x0020_datum xmlns="eba2475f-4c5c-418a-90c2-2b36802fc485">25 januari 2012</Distributie_x0020_datum>
  </documentManagement>
</p:properties>
</file>

<file path=customXml/itemProps1.xml><?xml version="1.0" encoding="utf-8"?>
<ds:datastoreItem xmlns:ds="http://schemas.openxmlformats.org/officeDocument/2006/customXml" ds:itemID="{42D7D7B8-F27E-4E60-8487-3649C8A7F755}"/>
</file>

<file path=customXml/itemProps2.xml><?xml version="1.0" encoding="utf-8"?>
<ds:datastoreItem xmlns:ds="http://schemas.openxmlformats.org/officeDocument/2006/customXml" ds:itemID="{1F83A21D-0CFD-4084-8AC9-05A0A6D63BCD}"/>
</file>

<file path=customXml/itemProps3.xml><?xml version="1.0" encoding="utf-8"?>
<ds:datastoreItem xmlns:ds="http://schemas.openxmlformats.org/officeDocument/2006/customXml" ds:itemID="{7F87EE91-C46D-4F3C-942A-FB934567C5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HCl stap 1</vt:lpstr>
      <vt:lpstr>HCl stap 2</vt:lpstr>
      <vt:lpstr>HCl stap 3</vt:lpstr>
      <vt:lpstr>'HCl stap 1'!Print_Area</vt:lpstr>
      <vt:lpstr>'HCl stap 2'!Print_Area</vt:lpstr>
      <vt:lpstr>'HCl stap 3'!Print_Area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 2023-6</dc:title>
  <dc:creator>BAEYENSB</dc:creator>
  <cp:lastModifiedBy>Bart Baeyens</cp:lastModifiedBy>
  <cp:lastPrinted>2016-10-04T11:39:22Z</cp:lastPrinted>
  <dcterms:created xsi:type="dcterms:W3CDTF">2010-09-21T12:11:22Z</dcterms:created>
  <dcterms:modified xsi:type="dcterms:W3CDTF">2024-05-07T12:11:58Z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</Properties>
</file>