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Dienst_REE\Ringtesten\E0003 (L15W4) ringtesten LNElucht (LABS)\LABS2024\9. Rapportering\eindrapport\bijlagen\Deel 2 per labo\"/>
    </mc:Choice>
  </mc:AlternateContent>
  <xr:revisionPtr revIDLastSave="0" documentId="13_ncr:1_{CD19F390-3CB5-41C0-A54A-A6CE5A89DD2C}" xr6:coauthVersionLast="47" xr6:coauthVersionMax="47" xr10:uidLastSave="{00000000-0000-0000-0000-000000000000}"/>
  <bookViews>
    <workbookView xWindow="28680" yWindow="-120" windowWidth="29040" windowHeight="15840" tabRatio="880" activeTab="12" xr2:uid="{00000000-000D-0000-FFFF-FFFF00000000}"/>
  </bookViews>
  <sheets>
    <sheet name="139" sheetId="45" r:id="rId1"/>
    <sheet name="223" sheetId="41" r:id="rId2"/>
    <sheet name="295" sheetId="42" r:id="rId3"/>
    <sheet name="339" sheetId="43" r:id="rId4"/>
    <sheet name="509" sheetId="36" r:id="rId5"/>
    <sheet name="512" sheetId="37" r:id="rId6"/>
    <sheet name="551" sheetId="44" r:id="rId7"/>
    <sheet name="579" sheetId="20" r:id="rId8"/>
    <sheet name="591" sheetId="38" r:id="rId9"/>
    <sheet name="644" sheetId="39" r:id="rId10"/>
    <sheet name="685" sheetId="46" r:id="rId11"/>
    <sheet name="689" sheetId="34" r:id="rId12"/>
    <sheet name="744" sheetId="33" r:id="rId13"/>
  </sheets>
  <definedNames>
    <definedName name="_xlnm._FilterDatabase" localSheetId="0" hidden="1">'139'!$A$11:$W$21</definedName>
    <definedName name="_xlnm._FilterDatabase" localSheetId="1" hidden="1">'223'!$A$11:$W$21</definedName>
    <definedName name="_xlnm._FilterDatabase" localSheetId="2" hidden="1">'295'!$A$11:$W$21</definedName>
    <definedName name="_xlnm._FilterDatabase" localSheetId="3" hidden="1">'339'!$A$11:$W$21</definedName>
    <definedName name="_xlnm._FilterDatabase" localSheetId="4" hidden="1">'509'!$A$11:$W$11</definedName>
    <definedName name="_xlnm._FilterDatabase" localSheetId="5" hidden="1">'512'!$A$11:$W$21</definedName>
    <definedName name="_xlnm._FilterDatabase" localSheetId="6" hidden="1">'551'!$A$11:$W$21</definedName>
    <definedName name="_xlnm._FilterDatabase" localSheetId="7" hidden="1">'579'!$A$11:$W$21</definedName>
    <definedName name="_xlnm._FilterDatabase" localSheetId="8" hidden="1">'591'!$A$11:$W$21</definedName>
    <definedName name="_xlnm._FilterDatabase" localSheetId="9" hidden="1">'644'!$A$11:$W$21</definedName>
    <definedName name="_xlnm._FilterDatabase" localSheetId="10" hidden="1">'685'!$A$11:$W$21</definedName>
    <definedName name="_xlnm._FilterDatabase" localSheetId="11" hidden="1">'689'!$A$11:$W$21</definedName>
    <definedName name="_xlnm._FilterDatabase" localSheetId="12" hidden="1">'744'!$A$11:$W$21</definedName>
    <definedName name="_xlnm.Print_Area" localSheetId="1">'223'!$A$1:$W$22</definedName>
    <definedName name="_xlnm.Print_Titles" localSheetId="0">'139'!$2:$6</definedName>
    <definedName name="_xlnm.Print_Titles" localSheetId="1">'223'!$2:$6</definedName>
    <definedName name="_xlnm.Print_Titles" localSheetId="2">'295'!$2:$6</definedName>
    <definedName name="_xlnm.Print_Titles" localSheetId="3">'339'!$2:$6</definedName>
    <definedName name="_xlnm.Print_Titles" localSheetId="4">'509'!$2:$6</definedName>
    <definedName name="_xlnm.Print_Titles" localSheetId="5">'512'!$2:$6</definedName>
    <definedName name="_xlnm.Print_Titles" localSheetId="6">'551'!$2:$6</definedName>
    <definedName name="_xlnm.Print_Titles" localSheetId="7">'579'!$2:$6</definedName>
    <definedName name="_xlnm.Print_Titles" localSheetId="8">'591'!$2:$6</definedName>
    <definedName name="_xlnm.Print_Titles" localSheetId="9">'644'!$2:$6</definedName>
    <definedName name="_xlnm.Print_Titles" localSheetId="10">'685'!$2:$6</definedName>
    <definedName name="_xlnm.Print_Titles" localSheetId="11">'689'!$2:$6</definedName>
    <definedName name="_xlnm.Print_Titles" localSheetId="12">'744'!$2:$6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1" i="42" l="1"/>
  <c r="W20" i="42"/>
  <c r="V20" i="42"/>
  <c r="W19" i="42"/>
  <c r="V19" i="42"/>
  <c r="W18" i="42"/>
  <c r="V18" i="42"/>
  <c r="W17" i="42"/>
  <c r="V17" i="42"/>
  <c r="W16" i="42"/>
  <c r="V16" i="42"/>
  <c r="W15" i="42"/>
  <c r="V15" i="42"/>
  <c r="W14" i="42"/>
  <c r="V14" i="42"/>
  <c r="W13" i="42"/>
  <c r="V13" i="42"/>
  <c r="W12" i="42"/>
  <c r="V12" i="42"/>
  <c r="V21" i="43"/>
  <c r="W20" i="43"/>
  <c r="V20" i="43"/>
  <c r="W19" i="43"/>
  <c r="V19" i="43"/>
  <c r="W18" i="43"/>
  <c r="V18" i="43"/>
  <c r="W17" i="43"/>
  <c r="V17" i="43"/>
  <c r="W16" i="43"/>
  <c r="V16" i="43"/>
  <c r="W15" i="43"/>
  <c r="V15" i="43"/>
  <c r="V14" i="43"/>
  <c r="W13" i="43"/>
  <c r="V13" i="43"/>
  <c r="W12" i="43"/>
  <c r="V12" i="43"/>
  <c r="W21" i="36"/>
  <c r="V21" i="36"/>
  <c r="W20" i="36"/>
  <c r="V20" i="36"/>
  <c r="W19" i="36"/>
  <c r="V19" i="36"/>
  <c r="W18" i="36"/>
  <c r="V18" i="36"/>
  <c r="W17" i="36"/>
  <c r="V17" i="36"/>
  <c r="W16" i="36"/>
  <c r="V16" i="36"/>
  <c r="V15" i="36"/>
  <c r="W14" i="36"/>
  <c r="V14" i="36"/>
  <c r="W13" i="36"/>
  <c r="V13" i="36"/>
  <c r="W12" i="36"/>
  <c r="V12" i="36"/>
  <c r="W12" i="37"/>
  <c r="V12" i="37"/>
  <c r="V21" i="44"/>
  <c r="W20" i="44"/>
  <c r="V20" i="44"/>
  <c r="W19" i="44"/>
  <c r="V19" i="44"/>
  <c r="W18" i="44"/>
  <c r="V18" i="44"/>
  <c r="W17" i="44"/>
  <c r="V17" i="44"/>
  <c r="W16" i="44"/>
  <c r="V16" i="44"/>
  <c r="W15" i="44"/>
  <c r="V15" i="44"/>
  <c r="W14" i="44"/>
  <c r="V14" i="44"/>
  <c r="W13" i="44"/>
  <c r="V13" i="44"/>
  <c r="W12" i="44"/>
  <c r="V12" i="44"/>
  <c r="W21" i="20"/>
  <c r="V21" i="20"/>
  <c r="W20" i="20"/>
  <c r="V20" i="20"/>
  <c r="W19" i="20"/>
  <c r="V19" i="20"/>
  <c r="W18" i="20"/>
  <c r="V18" i="20"/>
  <c r="W17" i="20"/>
  <c r="V17" i="20"/>
  <c r="W16" i="20"/>
  <c r="V16" i="20"/>
  <c r="V15" i="20"/>
  <c r="W14" i="20"/>
  <c r="V14" i="20"/>
  <c r="W13" i="20"/>
  <c r="V13" i="20"/>
  <c r="W12" i="20"/>
  <c r="V12" i="20"/>
  <c r="W21" i="38"/>
  <c r="V21" i="38"/>
  <c r="W20" i="38"/>
  <c r="V20" i="38"/>
  <c r="W19" i="38"/>
  <c r="V19" i="38"/>
  <c r="W18" i="38"/>
  <c r="V18" i="38"/>
  <c r="W17" i="38"/>
  <c r="V17" i="38"/>
  <c r="W16" i="38"/>
  <c r="V16" i="38"/>
  <c r="V15" i="38"/>
  <c r="W14" i="38"/>
  <c r="V14" i="38"/>
  <c r="W13" i="38"/>
  <c r="V13" i="38"/>
  <c r="W12" i="38"/>
  <c r="V12" i="38"/>
  <c r="W19" i="39"/>
  <c r="V19" i="39"/>
  <c r="W18" i="39"/>
  <c r="V18" i="39"/>
  <c r="V17" i="39"/>
  <c r="V15" i="39"/>
  <c r="W13" i="39"/>
  <c r="V13" i="39"/>
  <c r="W12" i="39"/>
  <c r="V12" i="39"/>
  <c r="W20" i="46"/>
  <c r="V20" i="46"/>
  <c r="W19" i="46"/>
  <c r="V19" i="46"/>
  <c r="W18" i="46"/>
  <c r="V18" i="46"/>
  <c r="W17" i="46"/>
  <c r="V17" i="46"/>
  <c r="W16" i="46"/>
  <c r="V16" i="46"/>
  <c r="V15" i="46"/>
  <c r="V14" i="46"/>
  <c r="W13" i="46"/>
  <c r="V13" i="46"/>
  <c r="W12" i="46"/>
  <c r="V12" i="46"/>
  <c r="V21" i="34"/>
  <c r="W20" i="34"/>
  <c r="V20" i="34"/>
  <c r="W19" i="34"/>
  <c r="V19" i="34"/>
  <c r="W18" i="34"/>
  <c r="V18" i="34"/>
  <c r="W17" i="34"/>
  <c r="V17" i="34"/>
  <c r="W16" i="34"/>
  <c r="V16" i="34"/>
  <c r="W15" i="34"/>
  <c r="V15" i="34"/>
  <c r="V14" i="34"/>
  <c r="W13" i="34"/>
  <c r="V13" i="34"/>
  <c r="W12" i="34"/>
  <c r="V12" i="34"/>
  <c r="W21" i="33"/>
  <c r="V21" i="33"/>
  <c r="W20" i="33"/>
  <c r="V20" i="33"/>
  <c r="W19" i="33"/>
  <c r="V19" i="33"/>
  <c r="W18" i="33"/>
  <c r="V18" i="33"/>
  <c r="W17" i="33"/>
  <c r="V17" i="33"/>
  <c r="W16" i="33"/>
  <c r="V16" i="33"/>
  <c r="W15" i="33"/>
  <c r="V15" i="33"/>
  <c r="V14" i="33"/>
  <c r="W13" i="33"/>
  <c r="V13" i="33"/>
  <c r="W12" i="33"/>
  <c r="V12" i="33"/>
  <c r="W21" i="41"/>
  <c r="V21" i="41"/>
  <c r="W20" i="41"/>
  <c r="V20" i="41"/>
  <c r="W19" i="41"/>
  <c r="V19" i="41"/>
  <c r="V18" i="41"/>
  <c r="W17" i="41"/>
  <c r="V17" i="41"/>
  <c r="W16" i="41"/>
  <c r="V16" i="41"/>
  <c r="W15" i="41"/>
  <c r="V15" i="41"/>
  <c r="V14" i="41"/>
  <c r="W13" i="41"/>
  <c r="V13" i="41"/>
  <c r="W12" i="41"/>
  <c r="V12" i="41"/>
  <c r="W20" i="45"/>
  <c r="W19" i="45"/>
  <c r="W18" i="45"/>
  <c r="W17" i="45"/>
  <c r="W16" i="45"/>
  <c r="W15" i="45"/>
  <c r="W14" i="45"/>
  <c r="W13" i="45"/>
  <c r="W12" i="45"/>
  <c r="R13" i="45"/>
  <c r="V13" i="45" s="1"/>
  <c r="R13" i="46"/>
  <c r="R13" i="33"/>
  <c r="R13" i="34"/>
  <c r="R14" i="34"/>
  <c r="R13" i="20"/>
  <c r="R13" i="36"/>
  <c r="R13" i="41"/>
  <c r="R14" i="41"/>
  <c r="R16" i="41"/>
  <c r="R17" i="41"/>
  <c r="R18" i="41"/>
  <c r="R19" i="41"/>
  <c r="H21" i="46"/>
  <c r="R20" i="46"/>
  <c r="R19" i="46"/>
  <c r="J19" i="46"/>
  <c r="H19" i="46"/>
  <c r="K19" i="46" s="1"/>
  <c r="R18" i="46"/>
  <c r="K18" i="46"/>
  <c r="J18" i="46"/>
  <c r="H18" i="46"/>
  <c r="R17" i="46"/>
  <c r="J17" i="46"/>
  <c r="H17" i="46"/>
  <c r="K17" i="46" s="1"/>
  <c r="R16" i="46"/>
  <c r="J16" i="46"/>
  <c r="H16" i="46"/>
  <c r="K16" i="46" s="1"/>
  <c r="R15" i="46"/>
  <c r="J15" i="46"/>
  <c r="H15" i="46"/>
  <c r="K15" i="46" s="1"/>
  <c r="R14" i="46"/>
  <c r="J14" i="46"/>
  <c r="H14" i="46"/>
  <c r="K14" i="46" s="1"/>
  <c r="K13" i="46"/>
  <c r="J13" i="46"/>
  <c r="H13" i="46"/>
  <c r="R12" i="46"/>
  <c r="J12" i="46"/>
  <c r="H12" i="46"/>
  <c r="K12" i="46" s="1"/>
  <c r="R14" i="45"/>
  <c r="R15" i="45"/>
  <c r="V15" i="45" s="1"/>
  <c r="R16" i="45"/>
  <c r="R17" i="45"/>
  <c r="V17" i="45" s="1"/>
  <c r="R18" i="45"/>
  <c r="V18" i="45" s="1"/>
  <c r="R19" i="45"/>
  <c r="R20" i="45"/>
  <c r="V19" i="45"/>
  <c r="V20" i="45"/>
  <c r="J21" i="45"/>
  <c r="H21" i="45"/>
  <c r="J19" i="45"/>
  <c r="H19" i="45"/>
  <c r="K19" i="45" s="1"/>
  <c r="J18" i="45"/>
  <c r="H18" i="45"/>
  <c r="K18" i="45" s="1"/>
  <c r="K17" i="45"/>
  <c r="J17" i="45"/>
  <c r="H17" i="45"/>
  <c r="V16" i="45"/>
  <c r="J16" i="45"/>
  <c r="H16" i="45"/>
  <c r="K16" i="45" s="1"/>
  <c r="J15" i="45"/>
  <c r="H15" i="45"/>
  <c r="K15" i="45" s="1"/>
  <c r="V14" i="45"/>
  <c r="J14" i="45"/>
  <c r="H14" i="45"/>
  <c r="K14" i="45" s="1"/>
  <c r="J13" i="45"/>
  <c r="H13" i="45"/>
  <c r="K13" i="45" s="1"/>
  <c r="R12" i="45"/>
  <c r="V12" i="45" s="1"/>
  <c r="K12" i="45"/>
  <c r="J12" i="45"/>
  <c r="H12" i="45"/>
  <c r="J12" i="37"/>
  <c r="J15" i="39"/>
  <c r="K15" i="39"/>
  <c r="J17" i="39"/>
  <c r="K17" i="39"/>
  <c r="J18" i="39"/>
  <c r="K18" i="39"/>
  <c r="J19" i="39"/>
  <c r="K19" i="39"/>
  <c r="J13" i="42"/>
  <c r="K13" i="42"/>
  <c r="J13" i="43"/>
  <c r="K13" i="43"/>
  <c r="J13" i="36"/>
  <c r="K13" i="36"/>
  <c r="J13" i="44"/>
  <c r="K13" i="44"/>
  <c r="J13" i="20"/>
  <c r="K13" i="20"/>
  <c r="J13" i="38"/>
  <c r="K13" i="38"/>
  <c r="J13" i="39"/>
  <c r="K13" i="39"/>
  <c r="J13" i="34"/>
  <c r="K13" i="34"/>
  <c r="J13" i="33"/>
  <c r="K13" i="33"/>
  <c r="J13" i="41"/>
  <c r="K13" i="41"/>
  <c r="R15" i="39" l="1"/>
  <c r="R17" i="39"/>
  <c r="R18" i="39"/>
  <c r="R19" i="39"/>
  <c r="R21" i="42"/>
  <c r="J21" i="42"/>
  <c r="H21" i="42"/>
  <c r="K21" i="42" s="1"/>
  <c r="R21" i="43"/>
  <c r="J21" i="43"/>
  <c r="H21" i="43"/>
  <c r="K21" i="43" s="1"/>
  <c r="R21" i="36"/>
  <c r="J21" i="36"/>
  <c r="H21" i="36"/>
  <c r="K21" i="36" s="1"/>
  <c r="H21" i="37"/>
  <c r="R21" i="44"/>
  <c r="J21" i="44"/>
  <c r="H21" i="44"/>
  <c r="K21" i="44" s="1"/>
  <c r="R21" i="20"/>
  <c r="J21" i="20"/>
  <c r="H21" i="20"/>
  <c r="K21" i="20" s="1"/>
  <c r="R21" i="38"/>
  <c r="J21" i="38"/>
  <c r="H21" i="38"/>
  <c r="K21" i="38" s="1"/>
  <c r="H21" i="39"/>
  <c r="R21" i="34"/>
  <c r="J21" i="34"/>
  <c r="H21" i="34"/>
  <c r="K21" i="34" s="1"/>
  <c r="R21" i="33"/>
  <c r="J21" i="33"/>
  <c r="H21" i="33"/>
  <c r="K21" i="33" s="1"/>
  <c r="R21" i="41"/>
  <c r="J21" i="41"/>
  <c r="H21" i="41"/>
  <c r="K21" i="41" s="1"/>
  <c r="R20" i="44" l="1"/>
  <c r="R19" i="44"/>
  <c r="J19" i="44"/>
  <c r="H19" i="44"/>
  <c r="K19" i="44" s="1"/>
  <c r="R18" i="44"/>
  <c r="J18" i="44"/>
  <c r="H18" i="44"/>
  <c r="K18" i="44" s="1"/>
  <c r="R17" i="44"/>
  <c r="J17" i="44"/>
  <c r="H17" i="44"/>
  <c r="K17" i="44" s="1"/>
  <c r="R16" i="44"/>
  <c r="J16" i="44"/>
  <c r="H16" i="44"/>
  <c r="K16" i="44" s="1"/>
  <c r="R15" i="44"/>
  <c r="J15" i="44"/>
  <c r="H15" i="44"/>
  <c r="K15" i="44" s="1"/>
  <c r="R14" i="44"/>
  <c r="J14" i="44"/>
  <c r="H14" i="44"/>
  <c r="K14" i="44" s="1"/>
  <c r="R13" i="44"/>
  <c r="H13" i="44"/>
  <c r="R12" i="44"/>
  <c r="J12" i="44"/>
  <c r="H12" i="44"/>
  <c r="K12" i="44" s="1"/>
  <c r="R20" i="42" l="1"/>
  <c r="R20" i="43"/>
  <c r="R20" i="36"/>
  <c r="R20" i="20"/>
  <c r="R20" i="38"/>
  <c r="R20" i="34"/>
  <c r="R20" i="33"/>
  <c r="R20" i="41"/>
  <c r="R12" i="43" l="1"/>
  <c r="J12" i="43"/>
  <c r="H12" i="43"/>
  <c r="K12" i="43" s="1"/>
  <c r="R19" i="43"/>
  <c r="J19" i="43"/>
  <c r="H19" i="43"/>
  <c r="K19" i="43" s="1"/>
  <c r="R15" i="43"/>
  <c r="J15" i="43"/>
  <c r="H15" i="43"/>
  <c r="K15" i="43" s="1"/>
  <c r="R14" i="43"/>
  <c r="J14" i="43"/>
  <c r="H14" i="43"/>
  <c r="K14" i="43" s="1"/>
  <c r="R17" i="43"/>
  <c r="J17" i="43"/>
  <c r="H17" i="43"/>
  <c r="K17" i="43" s="1"/>
  <c r="R13" i="43"/>
  <c r="H13" i="43"/>
  <c r="R18" i="43"/>
  <c r="J18" i="43"/>
  <c r="H18" i="43"/>
  <c r="K18" i="43" s="1"/>
  <c r="R16" i="43"/>
  <c r="J16" i="43"/>
  <c r="H16" i="43"/>
  <c r="K16" i="43" s="1"/>
  <c r="R12" i="42"/>
  <c r="J12" i="42"/>
  <c r="H12" i="42"/>
  <c r="K12" i="42" s="1"/>
  <c r="R19" i="42"/>
  <c r="J19" i="42"/>
  <c r="H19" i="42"/>
  <c r="K19" i="42" s="1"/>
  <c r="R15" i="42"/>
  <c r="J15" i="42"/>
  <c r="H15" i="42"/>
  <c r="K15" i="42" s="1"/>
  <c r="R14" i="42"/>
  <c r="J14" i="42"/>
  <c r="H14" i="42"/>
  <c r="K14" i="42" s="1"/>
  <c r="R17" i="42"/>
  <c r="J17" i="42"/>
  <c r="H17" i="42"/>
  <c r="K17" i="42" s="1"/>
  <c r="R13" i="42"/>
  <c r="H13" i="42"/>
  <c r="R18" i="42"/>
  <c r="J18" i="42"/>
  <c r="H18" i="42"/>
  <c r="K18" i="42" s="1"/>
  <c r="R16" i="42"/>
  <c r="J16" i="42"/>
  <c r="H16" i="42"/>
  <c r="K16" i="42" s="1"/>
  <c r="R12" i="41"/>
  <c r="J12" i="41"/>
  <c r="H12" i="41"/>
  <c r="K12" i="41" s="1"/>
  <c r="J19" i="41"/>
  <c r="H19" i="41"/>
  <c r="K19" i="41" s="1"/>
  <c r="J15" i="41"/>
  <c r="H15" i="41"/>
  <c r="K15" i="41" s="1"/>
  <c r="J14" i="41"/>
  <c r="H14" i="41"/>
  <c r="K14" i="41" s="1"/>
  <c r="J17" i="41"/>
  <c r="H17" i="41"/>
  <c r="K17" i="41" s="1"/>
  <c r="H13" i="41"/>
  <c r="J18" i="41"/>
  <c r="H18" i="41"/>
  <c r="K18" i="41" s="1"/>
  <c r="J16" i="41"/>
  <c r="H16" i="41"/>
  <c r="K16" i="41" s="1"/>
  <c r="R12" i="39"/>
  <c r="J12" i="39"/>
  <c r="H12" i="39"/>
  <c r="K12" i="39" s="1"/>
  <c r="H19" i="39"/>
  <c r="H15" i="39"/>
  <c r="H14" i="39"/>
  <c r="H17" i="39"/>
  <c r="R13" i="39"/>
  <c r="H13" i="39"/>
  <c r="H18" i="39"/>
  <c r="H16" i="39"/>
  <c r="R12" i="38"/>
  <c r="J12" i="38"/>
  <c r="H12" i="38"/>
  <c r="K12" i="38" s="1"/>
  <c r="R19" i="38"/>
  <c r="J19" i="38"/>
  <c r="H19" i="38"/>
  <c r="K19" i="38" s="1"/>
  <c r="R15" i="38"/>
  <c r="J15" i="38"/>
  <c r="H15" i="38"/>
  <c r="K15" i="38" s="1"/>
  <c r="R14" i="38"/>
  <c r="J14" i="38"/>
  <c r="H14" i="38"/>
  <c r="K14" i="38" s="1"/>
  <c r="R17" i="38"/>
  <c r="J17" i="38"/>
  <c r="H17" i="38"/>
  <c r="K17" i="38" s="1"/>
  <c r="R13" i="38"/>
  <c r="H13" i="38"/>
  <c r="R18" i="38"/>
  <c r="J18" i="38"/>
  <c r="H18" i="38"/>
  <c r="K18" i="38" s="1"/>
  <c r="R16" i="38"/>
  <c r="J16" i="38"/>
  <c r="H16" i="38"/>
  <c r="K16" i="38" s="1"/>
  <c r="R12" i="37"/>
  <c r="H12" i="37"/>
  <c r="K12" i="37" s="1"/>
  <c r="H19" i="37"/>
  <c r="H15" i="37"/>
  <c r="H14" i="37"/>
  <c r="H17" i="37"/>
  <c r="H13" i="37"/>
  <c r="H18" i="37"/>
  <c r="H16" i="37"/>
  <c r="R12" i="36"/>
  <c r="J12" i="36"/>
  <c r="H12" i="36"/>
  <c r="K12" i="36" s="1"/>
  <c r="R19" i="36"/>
  <c r="J19" i="36"/>
  <c r="H19" i="36"/>
  <c r="K19" i="36" s="1"/>
  <c r="R15" i="36"/>
  <c r="J15" i="36"/>
  <c r="H15" i="36"/>
  <c r="K15" i="36" s="1"/>
  <c r="R14" i="36"/>
  <c r="J14" i="36"/>
  <c r="H14" i="36"/>
  <c r="K14" i="36" s="1"/>
  <c r="R17" i="36"/>
  <c r="J17" i="36"/>
  <c r="H17" i="36"/>
  <c r="K17" i="36" s="1"/>
  <c r="H13" i="36"/>
  <c r="R18" i="36"/>
  <c r="J18" i="36"/>
  <c r="H18" i="36"/>
  <c r="K18" i="36" s="1"/>
  <c r="R16" i="36"/>
  <c r="J16" i="36"/>
  <c r="H16" i="36"/>
  <c r="K16" i="36" s="1"/>
  <c r="R12" i="34"/>
  <c r="J12" i="34"/>
  <c r="H12" i="34"/>
  <c r="K12" i="34" s="1"/>
  <c r="R19" i="34"/>
  <c r="J19" i="34"/>
  <c r="H19" i="34"/>
  <c r="K19" i="34" s="1"/>
  <c r="R15" i="34"/>
  <c r="J15" i="34"/>
  <c r="H15" i="34"/>
  <c r="K15" i="34" s="1"/>
  <c r="J14" i="34"/>
  <c r="H14" i="34"/>
  <c r="K14" i="34" s="1"/>
  <c r="R17" i="34"/>
  <c r="J17" i="34"/>
  <c r="H17" i="34"/>
  <c r="K17" i="34" s="1"/>
  <c r="H13" i="34"/>
  <c r="R18" i="34"/>
  <c r="J18" i="34"/>
  <c r="H18" i="34"/>
  <c r="K18" i="34" s="1"/>
  <c r="R16" i="34"/>
  <c r="J16" i="34"/>
  <c r="H16" i="34"/>
  <c r="K16" i="34" s="1"/>
  <c r="R12" i="33"/>
  <c r="J12" i="33"/>
  <c r="H12" i="33"/>
  <c r="K12" i="33" s="1"/>
  <c r="R19" i="33"/>
  <c r="J19" i="33"/>
  <c r="H19" i="33"/>
  <c r="K19" i="33" s="1"/>
  <c r="R15" i="33"/>
  <c r="J15" i="33"/>
  <c r="H15" i="33"/>
  <c r="K15" i="33" s="1"/>
  <c r="R14" i="33"/>
  <c r="J14" i="33"/>
  <c r="H14" i="33"/>
  <c r="K14" i="33" s="1"/>
  <c r="R17" i="33"/>
  <c r="J17" i="33"/>
  <c r="H17" i="33"/>
  <c r="K17" i="33" s="1"/>
  <c r="H13" i="33"/>
  <c r="R18" i="33"/>
  <c r="J18" i="33"/>
  <c r="H18" i="33"/>
  <c r="K18" i="33" s="1"/>
  <c r="R16" i="33"/>
  <c r="J16" i="33"/>
  <c r="H16" i="33"/>
  <c r="K16" i="33" s="1"/>
  <c r="H12" i="20" l="1"/>
  <c r="K12" i="20" s="1"/>
  <c r="R19" i="20"/>
  <c r="H19" i="20"/>
  <c r="K19" i="20" s="1"/>
  <c r="J19" i="20"/>
  <c r="R18" i="20" l="1"/>
  <c r="J18" i="20"/>
  <c r="H18" i="20"/>
  <c r="K18" i="20" s="1"/>
  <c r="R17" i="20"/>
  <c r="J17" i="20"/>
  <c r="H17" i="20"/>
  <c r="K17" i="20" s="1"/>
  <c r="R16" i="20"/>
  <c r="J16" i="20"/>
  <c r="H16" i="20"/>
  <c r="K16" i="20" s="1"/>
  <c r="R15" i="20"/>
  <c r="J15" i="20"/>
  <c r="H15" i="20"/>
  <c r="K15" i="20" s="1"/>
  <c r="R14" i="20"/>
  <c r="J14" i="20"/>
  <c r="H14" i="20"/>
  <c r="K14" i="20" s="1"/>
  <c r="H13" i="20"/>
  <c r="R12" i="20"/>
  <c r="J12" i="20"/>
</calcChain>
</file>

<file path=xl/sharedStrings.xml><?xml version="1.0" encoding="utf-8"?>
<sst xmlns="http://schemas.openxmlformats.org/spreadsheetml/2006/main" count="1707" uniqueCount="43">
  <si>
    <t>µ</t>
  </si>
  <si>
    <t>Monster</t>
  </si>
  <si>
    <t>Nr.</t>
  </si>
  <si>
    <t>parameter</t>
  </si>
  <si>
    <t>eenheid</t>
  </si>
  <si>
    <t>% Afwijking</t>
  </si>
  <si>
    <t>z-score</t>
  </si>
  <si>
    <t>Labocode:</t>
  </si>
  <si>
    <r>
      <t>σ</t>
    </r>
    <r>
      <rPr>
        <b/>
        <vertAlign val="subscript"/>
        <sz val="11"/>
        <color theme="1"/>
        <rFont val="Calibri"/>
        <family val="2"/>
      </rPr>
      <t>P</t>
    </r>
  </si>
  <si>
    <r>
      <t xml:space="preserve">type </t>
    </r>
    <r>
      <rPr>
        <b/>
        <sz val="11"/>
        <color theme="1"/>
        <rFont val="Calibri"/>
        <family val="2"/>
      </rPr>
      <t>σ</t>
    </r>
    <r>
      <rPr>
        <b/>
        <vertAlign val="subscript"/>
        <sz val="11"/>
        <color theme="1"/>
        <rFont val="Calibri"/>
        <family val="2"/>
        <scheme val="minor"/>
      </rPr>
      <t>P</t>
    </r>
  </si>
  <si>
    <t>Matrix</t>
  </si>
  <si>
    <t>Gerapp. waarde</t>
  </si>
  <si>
    <t xml:space="preserve"> Individueel rapport, bijlage bij rapport :</t>
  </si>
  <si>
    <t>stap 1</t>
  </si>
  <si>
    <t>gas</t>
  </si>
  <si>
    <t>mg/Nm³</t>
  </si>
  <si>
    <t>Referentie-
waarde</t>
  </si>
  <si>
    <t>Versie : 1</t>
  </si>
  <si>
    <t>EVALUATIE TOV REFERENTIEWAARDE</t>
  </si>
  <si>
    <t>INFORMATIEVE STATISTISCHE VERWERKING</t>
  </si>
  <si>
    <t>1</t>
  </si>
  <si>
    <t>4</t>
  </si>
  <si>
    <t>-</t>
  </si>
  <si>
    <t>Benzeen</t>
  </si>
  <si>
    <t>Chloorbenzeen</t>
  </si>
  <si>
    <t>Tetrachloorethyleen</t>
  </si>
  <si>
    <t>1,2-dichloorethaan</t>
  </si>
  <si>
    <t>Ethylacetaat</t>
  </si>
  <si>
    <t>Cyclohexanon</t>
  </si>
  <si>
    <t>Aceton</t>
  </si>
  <si>
    <t>1,4-dioxaan</t>
  </si>
  <si>
    <t>Tetrahydrofuraan</t>
  </si>
  <si>
    <t>Butanol</t>
  </si>
  <si>
    <t>8</t>
  </si>
  <si>
    <t>10</t>
  </si>
  <si>
    <t>17</t>
  </si>
  <si>
    <t>24</t>
  </si>
  <si>
    <t>27</t>
  </si>
  <si>
    <t>30</t>
  </si>
  <si>
    <t>33</t>
  </si>
  <si>
    <t>34</t>
  </si>
  <si>
    <t>40</t>
  </si>
  <si>
    <t>Rapportnr. : 2024/EI/R/3309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</si>
</sst>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.00\ _B_F_-;\-* #,##0.00\ _B_F_-;_-* &quot;-&quot;??\ _B_F_-;_-@_-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0"/>
      <name val="Times New Roman"/>
      <family val="1"/>
    </font>
    <font>
      <b/>
      <vertAlign val="subscript"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121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5" fillId="0" borderId="0" xfId="16" applyFill="1" applyBorder="1" applyAlignment="1" applyProtection="1"/>
    <xf numFmtId="0" fontId="11" fillId="2" borderId="19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1" fillId="2" borderId="16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1" fillId="2" borderId="18" xfId="0" applyFont="1" applyFill="1" applyBorder="1" applyAlignment="1">
      <alignment horizontal="left"/>
    </xf>
    <xf numFmtId="0" fontId="0" fillId="3" borderId="0" xfId="0" applyFill="1" applyBorder="1"/>
    <xf numFmtId="0" fontId="0" fillId="3" borderId="0" xfId="0" applyFill="1"/>
    <xf numFmtId="0" fontId="11" fillId="3" borderId="0" xfId="0" applyFont="1" applyFill="1" applyAlignment="1">
      <alignment horizontal="left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0" fillId="3" borderId="0" xfId="0" applyFill="1" applyAlignment="1">
      <alignment vertical="center"/>
    </xf>
    <xf numFmtId="49" fontId="0" fillId="3" borderId="5" xfId="0" applyNumberFormat="1" applyFill="1" applyBorder="1"/>
    <xf numFmtId="49" fontId="0" fillId="3" borderId="6" xfId="0" applyNumberFormat="1" applyFill="1" applyBorder="1" applyAlignment="1">
      <alignment horizontal="center"/>
    </xf>
    <xf numFmtId="49" fontId="0" fillId="3" borderId="6" xfId="0" applyNumberFormat="1" applyFont="1" applyFill="1" applyBorder="1" applyAlignment="1">
      <alignment horizontal="center"/>
    </xf>
    <xf numFmtId="0" fontId="0" fillId="3" borderId="6" xfId="0" applyFont="1" applyFill="1" applyBorder="1" applyAlignment="1">
      <alignment horizontal="left"/>
    </xf>
    <xf numFmtId="49" fontId="0" fillId="3" borderId="4" xfId="0" applyNumberFormat="1" applyFont="1" applyFill="1" applyBorder="1" applyAlignment="1">
      <alignment horizontal="center"/>
    </xf>
    <xf numFmtId="49" fontId="12" fillId="3" borderId="4" xfId="0" applyNumberFormat="1" applyFont="1" applyFill="1" applyBorder="1" applyAlignment="1">
      <alignment horizontal="center"/>
    </xf>
    <xf numFmtId="1" fontId="0" fillId="3" borderId="6" xfId="0" applyNumberFormat="1" applyFont="1" applyFill="1" applyBorder="1" applyAlignment="1">
      <alignment horizontal="center"/>
    </xf>
    <xf numFmtId="2" fontId="13" fillId="3" borderId="21" xfId="0" applyNumberFormat="1" applyFont="1" applyFill="1" applyBorder="1" applyAlignment="1">
      <alignment horizontal="center"/>
    </xf>
    <xf numFmtId="0" fontId="0" fillId="3" borderId="0" xfId="0" applyFill="1" applyAlignment="1">
      <alignment wrapText="1"/>
    </xf>
    <xf numFmtId="49" fontId="0" fillId="3" borderId="5" xfId="0" applyNumberFormat="1" applyFill="1" applyBorder="1" applyAlignment="1">
      <alignment wrapText="1"/>
    </xf>
    <xf numFmtId="49" fontId="0" fillId="3" borderId="6" xfId="0" applyNumberFormat="1" applyFill="1" applyBorder="1" applyAlignment="1">
      <alignment horizontal="center" wrapText="1"/>
    </xf>
    <xf numFmtId="49" fontId="0" fillId="3" borderId="6" xfId="0" applyNumberFormat="1" applyFont="1" applyFill="1" applyBorder="1" applyAlignment="1">
      <alignment horizontal="center" wrapText="1"/>
    </xf>
    <xf numFmtId="49" fontId="12" fillId="3" borderId="6" xfId="0" applyNumberFormat="1" applyFont="1" applyFill="1" applyBorder="1" applyAlignment="1">
      <alignment horizontal="center" wrapText="1"/>
    </xf>
    <xf numFmtId="49" fontId="12" fillId="3" borderId="6" xfId="0" applyNumberFormat="1" applyFont="1" applyFill="1" applyBorder="1" applyAlignment="1">
      <alignment horizontal="center"/>
    </xf>
    <xf numFmtId="49" fontId="0" fillId="3" borderId="7" xfId="0" applyNumberFormat="1" applyFill="1" applyBorder="1"/>
    <xf numFmtId="49" fontId="0" fillId="3" borderId="8" xfId="0" applyNumberFormat="1" applyFill="1" applyBorder="1" applyAlignment="1">
      <alignment horizontal="center"/>
    </xf>
    <xf numFmtId="49" fontId="0" fillId="3" borderId="8" xfId="0" applyNumberFormat="1" applyFont="1" applyFill="1" applyBorder="1" applyAlignment="1">
      <alignment horizontal="center"/>
    </xf>
    <xf numFmtId="0" fontId="0" fillId="3" borderId="8" xfId="0" applyFont="1" applyFill="1" applyBorder="1" applyAlignment="1">
      <alignment horizontal="left"/>
    </xf>
    <xf numFmtId="49" fontId="12" fillId="3" borderId="8" xfId="0" applyNumberFormat="1" applyFont="1" applyFill="1" applyBorder="1" applyAlignment="1">
      <alignment horizontal="center"/>
    </xf>
    <xf numFmtId="1" fontId="0" fillId="3" borderId="8" xfId="0" applyNumberFormat="1" applyFont="1" applyFill="1" applyBorder="1" applyAlignment="1">
      <alignment horizontal="center"/>
    </xf>
    <xf numFmtId="2" fontId="13" fillId="3" borderId="9" xfId="0" applyNumberFormat="1" applyFont="1" applyFill="1" applyBorder="1" applyAlignment="1">
      <alignment horizontal="center"/>
    </xf>
    <xf numFmtId="49" fontId="0" fillId="3" borderId="0" xfId="0" applyNumberFormat="1" applyFill="1"/>
    <xf numFmtId="166" fontId="0" fillId="3" borderId="6" xfId="0" applyNumberFormat="1" applyFont="1" applyFill="1" applyBorder="1" applyAlignment="1">
      <alignment horizontal="center"/>
    </xf>
    <xf numFmtId="166" fontId="0" fillId="3" borderId="8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0" xfId="0" applyFill="1" applyBorder="1"/>
    <xf numFmtId="0" fontId="12" fillId="3" borderId="11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11" xfId="0" applyFill="1" applyBorder="1"/>
    <xf numFmtId="0" fontId="12" fillId="3" borderId="11" xfId="0" applyFont="1" applyFill="1" applyBorder="1" applyAlignment="1">
      <alignment horizontal="left"/>
    </xf>
    <xf numFmtId="0" fontId="0" fillId="3" borderId="12" xfId="0" applyFill="1" applyBorder="1"/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2" fillId="3" borderId="24" xfId="0" applyFont="1" applyFill="1" applyBorder="1" applyAlignment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49" fontId="0" fillId="3" borderId="25" xfId="0" applyNumberFormat="1" applyFill="1" applyBorder="1"/>
    <xf numFmtId="49" fontId="0" fillId="3" borderId="25" xfId="0" applyNumberFormat="1" applyFill="1" applyBorder="1" applyAlignment="1">
      <alignment horizontal="center"/>
    </xf>
    <xf numFmtId="2" fontId="0" fillId="3" borderId="4" xfId="0" applyNumberFormat="1" applyFont="1" applyFill="1" applyBorder="1" applyAlignment="1">
      <alignment horizontal="center"/>
    </xf>
    <xf numFmtId="49" fontId="0" fillId="3" borderId="4" xfId="0" applyNumberFormat="1" applyFont="1" applyFill="1" applyBorder="1" applyAlignment="1">
      <alignment horizontal="center" wrapText="1"/>
    </xf>
    <xf numFmtId="2" fontId="0" fillId="3" borderId="6" xfId="0" applyNumberFormat="1" applyFont="1" applyFill="1" applyBorder="1" applyAlignment="1">
      <alignment horizontal="center"/>
    </xf>
    <xf numFmtId="1" fontId="0" fillId="3" borderId="22" xfId="0" applyNumberFormat="1" applyFont="1" applyFill="1" applyBorder="1" applyAlignment="1">
      <alignment horizontal="center"/>
    </xf>
    <xf numFmtId="49" fontId="0" fillId="3" borderId="26" xfId="0" applyNumberFormat="1" applyFill="1" applyBorder="1"/>
    <xf numFmtId="49" fontId="0" fillId="3" borderId="26" xfId="0" applyNumberFormat="1" applyFill="1" applyBorder="1" applyAlignment="1">
      <alignment horizontal="center"/>
    </xf>
    <xf numFmtId="2" fontId="0" fillId="3" borderId="8" xfId="0" applyNumberFormat="1" applyFont="1" applyFill="1" applyBorder="1" applyAlignment="1">
      <alignment horizontal="center"/>
    </xf>
    <xf numFmtId="49" fontId="0" fillId="3" borderId="8" xfId="0" applyNumberFormat="1" applyFont="1" applyFill="1" applyBorder="1" applyAlignment="1">
      <alignment horizontal="center" wrapText="1"/>
    </xf>
    <xf numFmtId="1" fontId="0" fillId="3" borderId="23" xfId="0" applyNumberFormat="1" applyFont="1" applyFill="1" applyBorder="1" applyAlignment="1">
      <alignment horizontal="center"/>
    </xf>
    <xf numFmtId="2" fontId="0" fillId="3" borderId="0" xfId="0" applyNumberFormat="1" applyFill="1"/>
    <xf numFmtId="0" fontId="0" fillId="3" borderId="4" xfId="0" applyFont="1" applyFill="1" applyBorder="1" applyAlignment="1">
      <alignment horizontal="left"/>
    </xf>
    <xf numFmtId="0" fontId="0" fillId="3" borderId="27" xfId="0" applyFill="1" applyBorder="1"/>
    <xf numFmtId="0" fontId="0" fillId="3" borderId="28" xfId="0" applyFill="1" applyBorder="1"/>
    <xf numFmtId="9" fontId="0" fillId="3" borderId="0" xfId="120" applyFont="1" applyFill="1"/>
    <xf numFmtId="2" fontId="13" fillId="0" borderId="21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49" fontId="0" fillId="3" borderId="29" xfId="0" applyNumberFormat="1" applyFill="1" applyBorder="1"/>
    <xf numFmtId="49" fontId="0" fillId="3" borderId="4" xfId="0" applyNumberFormat="1" applyFill="1" applyBorder="1" applyAlignment="1">
      <alignment horizontal="center"/>
    </xf>
    <xf numFmtId="14" fontId="11" fillId="2" borderId="0" xfId="0" applyNumberFormat="1" applyFont="1" applyFill="1" applyBorder="1" applyAlignment="1">
      <alignment horizontal="left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121">
    <cellStyle name="Comma 2" xfId="1" xr:uid="{00000000-0005-0000-0000-000000000000}"/>
    <cellStyle name="Comma 2 2" xfId="9" xr:uid="{00000000-0005-0000-0000-000001000000}"/>
    <cellStyle name="Hyperlink" xfId="16" builtinId="8"/>
    <cellStyle name="Hyperlink 2" xfId="4" xr:uid="{00000000-0005-0000-0000-000003000000}"/>
    <cellStyle name="Normal" xfId="0" builtinId="0"/>
    <cellStyle name="Normal 10" xfId="18" xr:uid="{00000000-0005-0000-0000-000005000000}"/>
    <cellStyle name="Normal 11" xfId="19" xr:uid="{00000000-0005-0000-0000-000006000000}"/>
    <cellStyle name="Normal 12" xfId="20" xr:uid="{00000000-0005-0000-0000-000007000000}"/>
    <cellStyle name="Normal 13" xfId="21" xr:uid="{00000000-0005-0000-0000-000008000000}"/>
    <cellStyle name="Normal 14" xfId="22" xr:uid="{00000000-0005-0000-0000-000009000000}"/>
    <cellStyle name="Normal 15" xfId="23" xr:uid="{00000000-0005-0000-0000-00000A000000}"/>
    <cellStyle name="Normal 16" xfId="24" xr:uid="{00000000-0005-0000-0000-00000B000000}"/>
    <cellStyle name="Normal 17" xfId="25" xr:uid="{00000000-0005-0000-0000-00000C000000}"/>
    <cellStyle name="Normal 18" xfId="26" xr:uid="{00000000-0005-0000-0000-00000D000000}"/>
    <cellStyle name="Normal 19" xfId="27" xr:uid="{00000000-0005-0000-0000-00000E000000}"/>
    <cellStyle name="Normal 2" xfId="2" xr:uid="{00000000-0005-0000-0000-00000F000000}"/>
    <cellStyle name="Normal 2 2" xfId="5" xr:uid="{00000000-0005-0000-0000-000010000000}"/>
    <cellStyle name="Normal 2 2 2" xfId="8" xr:uid="{00000000-0005-0000-0000-000011000000}"/>
    <cellStyle name="Normal 2 2 3" xfId="17" xr:uid="{00000000-0005-0000-0000-000012000000}"/>
    <cellStyle name="Normal 20" xfId="28" xr:uid="{00000000-0005-0000-0000-000013000000}"/>
    <cellStyle name="Normal 22" xfId="29" xr:uid="{00000000-0005-0000-0000-000014000000}"/>
    <cellStyle name="Normal 23" xfId="30" xr:uid="{00000000-0005-0000-0000-000015000000}"/>
    <cellStyle name="Normal 24" xfId="31" xr:uid="{00000000-0005-0000-0000-000016000000}"/>
    <cellStyle name="Normal 25" xfId="32" xr:uid="{00000000-0005-0000-0000-000017000000}"/>
    <cellStyle name="Normal 27" xfId="33" xr:uid="{00000000-0005-0000-0000-000018000000}"/>
    <cellStyle name="Normal 28" xfId="34" xr:uid="{00000000-0005-0000-0000-000019000000}"/>
    <cellStyle name="Normal 29" xfId="35" xr:uid="{00000000-0005-0000-0000-00001A000000}"/>
    <cellStyle name="Normal 3" xfId="3" xr:uid="{00000000-0005-0000-0000-00001B000000}"/>
    <cellStyle name="Normal 3 2" xfId="6" xr:uid="{00000000-0005-0000-0000-00001C000000}"/>
    <cellStyle name="Normal 3 2 2" xfId="36" xr:uid="{00000000-0005-0000-0000-00001D000000}"/>
    <cellStyle name="Normal 3 3" xfId="11" xr:uid="{00000000-0005-0000-0000-00001E000000}"/>
    <cellStyle name="Normal 30" xfId="37" xr:uid="{00000000-0005-0000-0000-00001F000000}"/>
    <cellStyle name="Normal 31" xfId="38" xr:uid="{00000000-0005-0000-0000-000020000000}"/>
    <cellStyle name="Normal 32" xfId="39" xr:uid="{00000000-0005-0000-0000-000021000000}"/>
    <cellStyle name="Normal 33" xfId="40" xr:uid="{00000000-0005-0000-0000-000022000000}"/>
    <cellStyle name="Normal 34" xfId="41" xr:uid="{00000000-0005-0000-0000-000023000000}"/>
    <cellStyle name="Normal 35" xfId="42" xr:uid="{00000000-0005-0000-0000-000024000000}"/>
    <cellStyle name="Normal 36" xfId="43" xr:uid="{00000000-0005-0000-0000-000025000000}"/>
    <cellStyle name="Normal 37" xfId="44" xr:uid="{00000000-0005-0000-0000-000026000000}"/>
    <cellStyle name="Normal 38" xfId="45" xr:uid="{00000000-0005-0000-0000-000027000000}"/>
    <cellStyle name="Normal 39" xfId="46" xr:uid="{00000000-0005-0000-0000-000028000000}"/>
    <cellStyle name="Normal 4" xfId="12" xr:uid="{00000000-0005-0000-0000-000029000000}"/>
    <cellStyle name="Normal 4 2" xfId="47" xr:uid="{00000000-0005-0000-0000-00002A000000}"/>
    <cellStyle name="Normal 40" xfId="48" xr:uid="{00000000-0005-0000-0000-00002B000000}"/>
    <cellStyle name="Normal 41" xfId="49" xr:uid="{00000000-0005-0000-0000-00002C000000}"/>
    <cellStyle name="Normal 42" xfId="50" xr:uid="{00000000-0005-0000-0000-00002D000000}"/>
    <cellStyle name="Normal 43" xfId="51" xr:uid="{00000000-0005-0000-0000-00002E000000}"/>
    <cellStyle name="Normal 44" xfId="52" xr:uid="{00000000-0005-0000-0000-00002F000000}"/>
    <cellStyle name="Normal 45" xfId="53" xr:uid="{00000000-0005-0000-0000-000030000000}"/>
    <cellStyle name="Normal 46" xfId="54" xr:uid="{00000000-0005-0000-0000-000031000000}"/>
    <cellStyle name="Normal 47" xfId="55" xr:uid="{00000000-0005-0000-0000-000032000000}"/>
    <cellStyle name="Normal 48" xfId="56" xr:uid="{00000000-0005-0000-0000-000033000000}"/>
    <cellStyle name="Normal 49" xfId="57" xr:uid="{00000000-0005-0000-0000-000034000000}"/>
    <cellStyle name="Normal 5" xfId="10" xr:uid="{00000000-0005-0000-0000-000035000000}"/>
    <cellStyle name="Normal 5 2" xfId="15" xr:uid="{00000000-0005-0000-0000-000036000000}"/>
    <cellStyle name="Normal 5 3" xfId="118" xr:uid="{00000000-0005-0000-0000-000037000000}"/>
    <cellStyle name="Normal 5 3 2" xfId="119" xr:uid="{00000000-0005-0000-0000-000038000000}"/>
    <cellStyle name="Normal 50" xfId="58" xr:uid="{00000000-0005-0000-0000-000039000000}"/>
    <cellStyle name="Normal 51" xfId="59" xr:uid="{00000000-0005-0000-0000-00003A000000}"/>
    <cellStyle name="Normal 52" xfId="60" xr:uid="{00000000-0005-0000-0000-00003B000000}"/>
    <cellStyle name="Normal 53" xfId="61" xr:uid="{00000000-0005-0000-0000-00003C000000}"/>
    <cellStyle name="Normal 54" xfId="62" xr:uid="{00000000-0005-0000-0000-00003D000000}"/>
    <cellStyle name="Normal 55" xfId="63" xr:uid="{00000000-0005-0000-0000-00003E000000}"/>
    <cellStyle name="Normal 6" xfId="64" xr:uid="{00000000-0005-0000-0000-00003F000000}"/>
    <cellStyle name="Normal 7" xfId="65" xr:uid="{00000000-0005-0000-0000-000040000000}"/>
    <cellStyle name="Normal 8" xfId="66" xr:uid="{00000000-0005-0000-0000-000041000000}"/>
    <cellStyle name="Normal 9" xfId="67" xr:uid="{00000000-0005-0000-0000-000042000000}"/>
    <cellStyle name="Percent" xfId="120" builtinId="5"/>
    <cellStyle name="Percent 10" xfId="68" xr:uid="{00000000-0005-0000-0000-000043000000}"/>
    <cellStyle name="Percent 11" xfId="69" xr:uid="{00000000-0005-0000-0000-000044000000}"/>
    <cellStyle name="Percent 12" xfId="70" xr:uid="{00000000-0005-0000-0000-000045000000}"/>
    <cellStyle name="Percent 13" xfId="71" xr:uid="{00000000-0005-0000-0000-000046000000}"/>
    <cellStyle name="Percent 14" xfId="72" xr:uid="{00000000-0005-0000-0000-000047000000}"/>
    <cellStyle name="Percent 15" xfId="73" xr:uid="{00000000-0005-0000-0000-000048000000}"/>
    <cellStyle name="Percent 16" xfId="74" xr:uid="{00000000-0005-0000-0000-000049000000}"/>
    <cellStyle name="Percent 17" xfId="75" xr:uid="{00000000-0005-0000-0000-00004A000000}"/>
    <cellStyle name="Percent 18" xfId="76" xr:uid="{00000000-0005-0000-0000-00004B000000}"/>
    <cellStyle name="Percent 19" xfId="77" xr:uid="{00000000-0005-0000-0000-00004C000000}"/>
    <cellStyle name="Percent 2" xfId="7" xr:uid="{00000000-0005-0000-0000-00004D000000}"/>
    <cellStyle name="Percent 2 2" xfId="117" xr:uid="{00000000-0005-0000-0000-00004E000000}"/>
    <cellStyle name="Percent 20" xfId="78" xr:uid="{00000000-0005-0000-0000-00004F000000}"/>
    <cellStyle name="Percent 21" xfId="79" xr:uid="{00000000-0005-0000-0000-000050000000}"/>
    <cellStyle name="Percent 22" xfId="80" xr:uid="{00000000-0005-0000-0000-000051000000}"/>
    <cellStyle name="Percent 23" xfId="81" xr:uid="{00000000-0005-0000-0000-000052000000}"/>
    <cellStyle name="Percent 24" xfId="82" xr:uid="{00000000-0005-0000-0000-000053000000}"/>
    <cellStyle name="Percent 27" xfId="83" xr:uid="{00000000-0005-0000-0000-000054000000}"/>
    <cellStyle name="Percent 28" xfId="84" xr:uid="{00000000-0005-0000-0000-000055000000}"/>
    <cellStyle name="Percent 29" xfId="85" xr:uid="{00000000-0005-0000-0000-000056000000}"/>
    <cellStyle name="Percent 3" xfId="13" xr:uid="{00000000-0005-0000-0000-000057000000}"/>
    <cellStyle name="Percent 30" xfId="86" xr:uid="{00000000-0005-0000-0000-000058000000}"/>
    <cellStyle name="Percent 31" xfId="87" xr:uid="{00000000-0005-0000-0000-000059000000}"/>
    <cellStyle name="Percent 32" xfId="88" xr:uid="{00000000-0005-0000-0000-00005A000000}"/>
    <cellStyle name="Percent 33" xfId="89" xr:uid="{00000000-0005-0000-0000-00005B000000}"/>
    <cellStyle name="Percent 34" xfId="90" xr:uid="{00000000-0005-0000-0000-00005C000000}"/>
    <cellStyle name="Percent 35" xfId="91" xr:uid="{00000000-0005-0000-0000-00005D000000}"/>
    <cellStyle name="Percent 36" xfId="92" xr:uid="{00000000-0005-0000-0000-00005E000000}"/>
    <cellStyle name="Percent 37" xfId="93" xr:uid="{00000000-0005-0000-0000-00005F000000}"/>
    <cellStyle name="Percent 38" xfId="94" xr:uid="{00000000-0005-0000-0000-000060000000}"/>
    <cellStyle name="Percent 39" xfId="95" xr:uid="{00000000-0005-0000-0000-000061000000}"/>
    <cellStyle name="Percent 4" xfId="96" xr:uid="{00000000-0005-0000-0000-000062000000}"/>
    <cellStyle name="Percent 40" xfId="97" xr:uid="{00000000-0005-0000-0000-000063000000}"/>
    <cellStyle name="Percent 41" xfId="98" xr:uid="{00000000-0005-0000-0000-000064000000}"/>
    <cellStyle name="Percent 42" xfId="99" xr:uid="{00000000-0005-0000-0000-000065000000}"/>
    <cellStyle name="Percent 43" xfId="100" xr:uid="{00000000-0005-0000-0000-000066000000}"/>
    <cellStyle name="Percent 44" xfId="101" xr:uid="{00000000-0005-0000-0000-000067000000}"/>
    <cellStyle name="Percent 45" xfId="102" xr:uid="{00000000-0005-0000-0000-000068000000}"/>
    <cellStyle name="Percent 46" xfId="103" xr:uid="{00000000-0005-0000-0000-000069000000}"/>
    <cellStyle name="Percent 47" xfId="104" xr:uid="{00000000-0005-0000-0000-00006A000000}"/>
    <cellStyle name="Percent 48" xfId="105" xr:uid="{00000000-0005-0000-0000-00006B000000}"/>
    <cellStyle name="Percent 49" xfId="106" xr:uid="{00000000-0005-0000-0000-00006C000000}"/>
    <cellStyle name="Percent 5" xfId="107" xr:uid="{00000000-0005-0000-0000-00006D000000}"/>
    <cellStyle name="Percent 50" xfId="108" xr:uid="{00000000-0005-0000-0000-00006E000000}"/>
    <cellStyle name="Percent 51" xfId="109" xr:uid="{00000000-0005-0000-0000-00006F000000}"/>
    <cellStyle name="Percent 52" xfId="110" xr:uid="{00000000-0005-0000-0000-000070000000}"/>
    <cellStyle name="Percent 53" xfId="111" xr:uid="{00000000-0005-0000-0000-000071000000}"/>
    <cellStyle name="Percent 54" xfId="112" xr:uid="{00000000-0005-0000-0000-000072000000}"/>
    <cellStyle name="Percent 6" xfId="113" xr:uid="{00000000-0005-0000-0000-000073000000}"/>
    <cellStyle name="Percent 7" xfId="114" xr:uid="{00000000-0005-0000-0000-000074000000}"/>
    <cellStyle name="Percent 8" xfId="115" xr:uid="{00000000-0005-0000-0000-000075000000}"/>
    <cellStyle name="Percent 9" xfId="116" xr:uid="{00000000-0005-0000-0000-000076000000}"/>
    <cellStyle name="Standaard_PCBBEREK-I014-WHO" xfId="14" xr:uid="{00000000-0005-0000-0000-000077000000}"/>
  </cellStyles>
  <dxfs count="78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4DD6B-4C73-43CC-93DC-17ABECBCA5DF}">
  <dimension ref="A1:Y21"/>
  <sheetViews>
    <sheetView topLeftCell="A2" zoomScale="80" zoomScaleNormal="80" zoomScalePageLayoutView="85" workbookViewId="0">
      <selection activeCell="F36" sqref="F36"/>
    </sheetView>
  </sheetViews>
  <sheetFormatPr defaultColWidth="9.140625" defaultRowHeight="15" x14ac:dyDescent="0.25"/>
  <cols>
    <col min="1" max="1" width="11" style="11" customWidth="1"/>
    <col min="2" max="2" width="11.5703125" style="45" customWidth="1"/>
    <col min="3" max="3" width="7.140625" style="45" customWidth="1"/>
    <col min="4" max="4" width="21.28515625" style="11" bestFit="1" customWidth="1"/>
    <col min="5" max="5" width="12.42578125" style="11" customWidth="1"/>
    <col min="6" max="6" width="12.28515625" style="11" customWidth="1"/>
    <col min="7" max="7" width="11.28515625" style="11" bestFit="1" customWidth="1"/>
    <col min="8" max="8" width="12" style="11" bestFit="1" customWidth="1"/>
    <col min="9" max="9" width="9.5703125" style="11" customWidth="1"/>
    <col min="10" max="10" width="13.28515625" style="11" customWidth="1"/>
    <col min="11" max="11" width="9" style="11" customWidth="1"/>
    <col min="12" max="12" width="6.5703125" style="11" customWidth="1"/>
    <col min="13" max="13" width="9.140625" style="11"/>
    <col min="14" max="14" width="9.42578125" style="11" bestFit="1" customWidth="1"/>
    <col min="15" max="15" width="9.140625" style="11"/>
    <col min="16" max="16" width="21.28515625" style="11" bestFit="1" customWidth="1"/>
    <col min="17" max="17" width="9.140625" style="11"/>
    <col min="18" max="18" width="11.7109375" style="11" customWidth="1"/>
    <col min="19" max="21" width="9.140625" style="11"/>
    <col min="22" max="22" width="11.7109375" style="11" bestFit="1" customWidth="1"/>
    <col min="23" max="16384" width="9.140625" style="11"/>
  </cols>
  <sheetData>
    <row r="1" spans="1:25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5" ht="19.5" thickTop="1" x14ac:dyDescent="0.3">
      <c r="A2" s="78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25" s="12" customFormat="1" ht="12.75" x14ac:dyDescent="0.2">
      <c r="A3" s="4"/>
      <c r="B3" s="5"/>
      <c r="C3" s="5"/>
      <c r="D3" s="77">
        <v>45618</v>
      </c>
      <c r="E3" s="5"/>
      <c r="F3" s="5"/>
      <c r="G3" s="5"/>
      <c r="H3" s="5" t="s">
        <v>42</v>
      </c>
      <c r="I3" s="5"/>
      <c r="J3" s="5"/>
      <c r="K3" s="6" t="s">
        <v>17</v>
      </c>
    </row>
    <row r="4" spans="1:25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5" ht="16.5" thickTop="1" thickBot="1" x14ac:dyDescent="0.3"/>
    <row r="6" spans="1:25" ht="16.5" thickTop="1" thickBot="1" x14ac:dyDescent="0.3">
      <c r="A6" s="46" t="s">
        <v>7</v>
      </c>
      <c r="B6" s="47">
        <v>139</v>
      </c>
      <c r="C6" s="48"/>
      <c r="D6" s="49"/>
      <c r="E6" s="49"/>
      <c r="F6" s="50"/>
      <c r="G6" s="49"/>
      <c r="H6" s="49"/>
      <c r="I6" s="49"/>
      <c r="J6" s="49"/>
      <c r="K6" s="51"/>
    </row>
    <row r="7" spans="1:25" ht="16.5" thickTop="1" thickBot="1" x14ac:dyDescent="0.3">
      <c r="A7" s="10"/>
      <c r="B7" s="52"/>
      <c r="C7" s="53"/>
      <c r="D7" s="10"/>
      <c r="E7" s="10"/>
      <c r="F7" s="52"/>
      <c r="G7" s="10"/>
      <c r="H7" s="10"/>
      <c r="I7" s="10"/>
      <c r="J7" s="10"/>
      <c r="K7" s="10"/>
    </row>
    <row r="8" spans="1:25" ht="16.5" thickTop="1" thickBot="1" x14ac:dyDescent="0.3">
      <c r="A8" s="81" t="s">
        <v>18</v>
      </c>
      <c r="B8" s="82"/>
      <c r="C8" s="82"/>
      <c r="D8" s="82"/>
      <c r="E8" s="82"/>
      <c r="F8" s="82"/>
      <c r="G8" s="82"/>
      <c r="H8" s="82"/>
      <c r="I8" s="82"/>
      <c r="J8" s="82"/>
      <c r="K8" s="83"/>
      <c r="L8" s="81" t="s">
        <v>19</v>
      </c>
      <c r="M8" s="82"/>
      <c r="N8" s="82"/>
      <c r="O8" s="82"/>
      <c r="P8" s="82"/>
      <c r="Q8" s="82"/>
      <c r="R8" s="82"/>
      <c r="S8" s="82"/>
      <c r="T8" s="82"/>
      <c r="U8" s="82"/>
      <c r="V8" s="82"/>
      <c r="W8" s="83"/>
    </row>
    <row r="9" spans="1:25" ht="15.75" thickTop="1" x14ac:dyDescent="0.25">
      <c r="A9" s="10"/>
    </row>
    <row r="10" spans="1:25" ht="15.75" thickBot="1" x14ac:dyDescent="0.3"/>
    <row r="11" spans="1:25" s="20" customFormat="1" ht="30.75" thickBot="1" x14ac:dyDescent="0.3">
      <c r="A11" s="54" t="s">
        <v>1</v>
      </c>
      <c r="B11" s="55" t="s">
        <v>10</v>
      </c>
      <c r="C11" s="14" t="s">
        <v>2</v>
      </c>
      <c r="D11" s="14" t="s">
        <v>3</v>
      </c>
      <c r="E11" s="14" t="s">
        <v>4</v>
      </c>
      <c r="F11" s="15" t="s">
        <v>11</v>
      </c>
      <c r="G11" s="56" t="s">
        <v>16</v>
      </c>
      <c r="H11" s="17" t="s">
        <v>8</v>
      </c>
      <c r="I11" s="18" t="s">
        <v>9</v>
      </c>
      <c r="J11" s="18" t="s">
        <v>5</v>
      </c>
      <c r="K11" s="19" t="s">
        <v>6</v>
      </c>
      <c r="L11" s="11"/>
      <c r="M11" s="13" t="s">
        <v>1</v>
      </c>
      <c r="N11" s="14" t="s">
        <v>10</v>
      </c>
      <c r="O11" s="14" t="s">
        <v>2</v>
      </c>
      <c r="P11" s="14" t="s">
        <v>3</v>
      </c>
      <c r="Q11" s="14" t="s">
        <v>4</v>
      </c>
      <c r="R11" s="15" t="s">
        <v>11</v>
      </c>
      <c r="S11" s="16" t="s">
        <v>0</v>
      </c>
      <c r="T11" s="17" t="s">
        <v>8</v>
      </c>
      <c r="U11" s="18" t="s">
        <v>9</v>
      </c>
      <c r="V11" s="18" t="s">
        <v>5</v>
      </c>
      <c r="W11" s="19" t="s">
        <v>6</v>
      </c>
    </row>
    <row r="12" spans="1:25" x14ac:dyDescent="0.25">
      <c r="A12" s="57" t="s">
        <v>13</v>
      </c>
      <c r="B12" s="58" t="s">
        <v>14</v>
      </c>
      <c r="C12" s="23" t="s">
        <v>20</v>
      </c>
      <c r="D12" s="24" t="s">
        <v>23</v>
      </c>
      <c r="E12" s="25" t="s">
        <v>15</v>
      </c>
      <c r="F12" s="25">
        <v>10.23</v>
      </c>
      <c r="G12" s="59">
        <v>11.12</v>
      </c>
      <c r="H12" s="59">
        <f t="shared" ref="H12:H21" si="0">G12*0.1</f>
        <v>1.1119999999999999</v>
      </c>
      <c r="I12" s="60">
        <v>4</v>
      </c>
      <c r="J12" s="27">
        <f t="shared" ref="J12:J21" si="1">((F12-G12)/G12)*100</f>
        <v>-8.003597122302148</v>
      </c>
      <c r="K12" s="28">
        <f>(F12-G12)/H12</f>
        <v>-0.80035971223021485</v>
      </c>
      <c r="M12" s="21" t="s">
        <v>13</v>
      </c>
      <c r="N12" s="22" t="s">
        <v>14</v>
      </c>
      <c r="O12" s="23" t="s">
        <v>20</v>
      </c>
      <c r="P12" s="24" t="s">
        <v>23</v>
      </c>
      <c r="Q12" s="25" t="s">
        <v>15</v>
      </c>
      <c r="R12" s="25">
        <f t="shared" ref="R12:R20" si="2">F12</f>
        <v>10.23</v>
      </c>
      <c r="S12" s="26">
        <v>9.8480000000000008</v>
      </c>
      <c r="T12" s="26">
        <v>0.46400000000000002</v>
      </c>
      <c r="U12" s="26">
        <v>1</v>
      </c>
      <c r="V12" s="27">
        <f t="shared" ref="V12:V20" si="3">((R12-S12)/S12)*100</f>
        <v>3.8789601949634407</v>
      </c>
      <c r="W12" s="73">
        <f>(R12-S12)/T12</f>
        <v>0.82327586206896475</v>
      </c>
      <c r="X12" s="72"/>
      <c r="Y12" s="72"/>
    </row>
    <row r="13" spans="1:25" x14ac:dyDescent="0.25">
      <c r="A13" s="57" t="s">
        <v>13</v>
      </c>
      <c r="B13" s="58" t="s">
        <v>14</v>
      </c>
      <c r="C13" s="23" t="s">
        <v>33</v>
      </c>
      <c r="D13" s="24" t="s">
        <v>24</v>
      </c>
      <c r="E13" s="23" t="s">
        <v>15</v>
      </c>
      <c r="F13" s="23">
        <v>29.04</v>
      </c>
      <c r="G13" s="61">
        <v>39.11</v>
      </c>
      <c r="H13" s="61">
        <f t="shared" si="0"/>
        <v>3.911</v>
      </c>
      <c r="I13" s="32">
        <v>4</v>
      </c>
      <c r="J13" s="27">
        <f t="shared" si="1"/>
        <v>-25.747890565072872</v>
      </c>
      <c r="K13" s="28">
        <f>(F13-G13)/H13</f>
        <v>-2.5747890565072873</v>
      </c>
      <c r="L13" s="29"/>
      <c r="M13" s="30" t="s">
        <v>13</v>
      </c>
      <c r="N13" s="31" t="s">
        <v>14</v>
      </c>
      <c r="O13" s="23" t="s">
        <v>33</v>
      </c>
      <c r="P13" s="24" t="s">
        <v>24</v>
      </c>
      <c r="Q13" s="32" t="s">
        <v>15</v>
      </c>
      <c r="R13" s="23">
        <f t="shared" si="2"/>
        <v>29.04</v>
      </c>
      <c r="S13" s="33">
        <v>33.46</v>
      </c>
      <c r="T13" s="33">
        <v>4.0199999999999996</v>
      </c>
      <c r="U13" s="33">
        <v>1</v>
      </c>
      <c r="V13" s="27">
        <f t="shared" si="3"/>
        <v>-13.209802749551708</v>
      </c>
      <c r="W13" s="73">
        <f t="shared" ref="W13:W20" si="4">(R13-S13)/T13</f>
        <v>-1.0995024875621895</v>
      </c>
      <c r="X13" s="72"/>
      <c r="Y13" s="72"/>
    </row>
    <row r="14" spans="1:25" x14ac:dyDescent="0.25">
      <c r="A14" s="57" t="s">
        <v>13</v>
      </c>
      <c r="B14" s="58" t="s">
        <v>14</v>
      </c>
      <c r="C14" s="23" t="s">
        <v>34</v>
      </c>
      <c r="D14" s="24" t="s">
        <v>25</v>
      </c>
      <c r="E14" s="23" t="s">
        <v>15</v>
      </c>
      <c r="F14" s="23">
        <v>94.18</v>
      </c>
      <c r="G14" s="43">
        <v>105.4</v>
      </c>
      <c r="H14" s="61">
        <f t="shared" si="0"/>
        <v>10.540000000000001</v>
      </c>
      <c r="I14" s="32">
        <v>4</v>
      </c>
      <c r="J14" s="62">
        <f t="shared" si="1"/>
        <v>-10.645161290322578</v>
      </c>
      <c r="K14" s="28">
        <f t="shared" ref="K14:K19" si="5">(F14-G14)/H14</f>
        <v>-1.0645161290322578</v>
      </c>
      <c r="M14" s="21" t="s">
        <v>13</v>
      </c>
      <c r="N14" s="22" t="s">
        <v>14</v>
      </c>
      <c r="O14" s="23" t="s">
        <v>34</v>
      </c>
      <c r="P14" s="24" t="s">
        <v>25</v>
      </c>
      <c r="Q14" s="23" t="s">
        <v>15</v>
      </c>
      <c r="R14" s="23">
        <f t="shared" si="2"/>
        <v>94.18</v>
      </c>
      <c r="S14" s="34">
        <v>101.2</v>
      </c>
      <c r="T14" s="34">
        <v>13</v>
      </c>
      <c r="U14" s="34">
        <v>1</v>
      </c>
      <c r="V14" s="27">
        <f t="shared" si="3"/>
        <v>-6.9367588932806283</v>
      </c>
      <c r="W14" s="73">
        <f t="shared" si="4"/>
        <v>-0.5399999999999997</v>
      </c>
      <c r="X14" s="72"/>
      <c r="Y14" s="72"/>
    </row>
    <row r="15" spans="1:25" s="29" customFormat="1" x14ac:dyDescent="0.25">
      <c r="A15" s="57" t="s">
        <v>13</v>
      </c>
      <c r="B15" s="58" t="s">
        <v>14</v>
      </c>
      <c r="C15" s="23" t="s">
        <v>35</v>
      </c>
      <c r="D15" s="24" t="s">
        <v>26</v>
      </c>
      <c r="E15" s="23" t="s">
        <v>15</v>
      </c>
      <c r="F15" s="23">
        <v>16.82</v>
      </c>
      <c r="G15" s="61">
        <v>17.399999999999999</v>
      </c>
      <c r="H15" s="61">
        <f t="shared" si="0"/>
        <v>1.74</v>
      </c>
      <c r="I15" s="32">
        <v>4</v>
      </c>
      <c r="J15" s="62">
        <f t="shared" si="1"/>
        <v>-3.3333333333333237</v>
      </c>
      <c r="K15" s="28">
        <f t="shared" si="5"/>
        <v>-0.33333333333333237</v>
      </c>
      <c r="L15" s="11"/>
      <c r="M15" s="21" t="s">
        <v>13</v>
      </c>
      <c r="N15" s="22" t="s">
        <v>14</v>
      </c>
      <c r="O15" s="23" t="s">
        <v>35</v>
      </c>
      <c r="P15" s="24" t="s">
        <v>26</v>
      </c>
      <c r="Q15" s="23" t="s">
        <v>15</v>
      </c>
      <c r="R15" s="23">
        <f t="shared" si="2"/>
        <v>16.82</v>
      </c>
      <c r="S15" s="34">
        <v>16.899999999999999</v>
      </c>
      <c r="T15" s="34">
        <v>1.08</v>
      </c>
      <c r="U15" s="34">
        <v>1</v>
      </c>
      <c r="V15" s="27">
        <f t="shared" si="3"/>
        <v>-0.47337278106507868</v>
      </c>
      <c r="W15" s="73">
        <f t="shared" si="4"/>
        <v>-7.4074074074072488E-2</v>
      </c>
      <c r="X15" s="72"/>
      <c r="Y15" s="72"/>
    </row>
    <row r="16" spans="1:25" x14ac:dyDescent="0.25">
      <c r="A16" s="57" t="s">
        <v>13</v>
      </c>
      <c r="B16" s="58" t="s">
        <v>14</v>
      </c>
      <c r="C16" s="23" t="s">
        <v>36</v>
      </c>
      <c r="D16" s="24" t="s">
        <v>27</v>
      </c>
      <c r="E16" s="23" t="s">
        <v>15</v>
      </c>
      <c r="F16" s="23">
        <v>104.5</v>
      </c>
      <c r="G16" s="43">
        <v>100.89</v>
      </c>
      <c r="H16" s="61">
        <f t="shared" si="0"/>
        <v>10.089</v>
      </c>
      <c r="I16" s="32">
        <v>4</v>
      </c>
      <c r="J16" s="62">
        <f t="shared" si="1"/>
        <v>3.5781544256120519</v>
      </c>
      <c r="K16" s="28">
        <f t="shared" si="5"/>
        <v>0.35781544256120518</v>
      </c>
      <c r="M16" s="21" t="s">
        <v>13</v>
      </c>
      <c r="N16" s="22" t="s">
        <v>14</v>
      </c>
      <c r="O16" s="23" t="s">
        <v>36</v>
      </c>
      <c r="P16" s="24" t="s">
        <v>27</v>
      </c>
      <c r="Q16" s="23" t="s">
        <v>15</v>
      </c>
      <c r="R16" s="23">
        <f t="shared" si="2"/>
        <v>104.5</v>
      </c>
      <c r="S16" s="34">
        <v>99.98</v>
      </c>
      <c r="T16" s="34">
        <v>13.61</v>
      </c>
      <c r="U16" s="34">
        <v>1</v>
      </c>
      <c r="V16" s="27">
        <f t="shared" si="3"/>
        <v>4.5209041808361636</v>
      </c>
      <c r="W16" s="73">
        <f t="shared" si="4"/>
        <v>0.33210874357090348</v>
      </c>
      <c r="X16" s="72"/>
      <c r="Y16" s="72"/>
    </row>
    <row r="17" spans="1:25" x14ac:dyDescent="0.25">
      <c r="A17" s="57" t="s">
        <v>13</v>
      </c>
      <c r="B17" s="58" t="s">
        <v>14</v>
      </c>
      <c r="C17" s="23" t="s">
        <v>37</v>
      </c>
      <c r="D17" s="24" t="s">
        <v>28</v>
      </c>
      <c r="E17" s="23" t="s">
        <v>15</v>
      </c>
      <c r="F17" s="23">
        <v>43.82</v>
      </c>
      <c r="G17" s="43">
        <v>105.4</v>
      </c>
      <c r="H17" s="61">
        <f t="shared" si="0"/>
        <v>10.540000000000001</v>
      </c>
      <c r="I17" s="32">
        <v>4</v>
      </c>
      <c r="J17" s="62">
        <f t="shared" si="1"/>
        <v>-58.425047438330168</v>
      </c>
      <c r="K17" s="28">
        <f t="shared" si="5"/>
        <v>-5.8425047438330173</v>
      </c>
      <c r="M17" s="21" t="s">
        <v>13</v>
      </c>
      <c r="N17" s="22" t="s">
        <v>14</v>
      </c>
      <c r="O17" s="23" t="s">
        <v>37</v>
      </c>
      <c r="P17" s="24" t="s">
        <v>28</v>
      </c>
      <c r="Q17" s="23" t="s">
        <v>15</v>
      </c>
      <c r="R17" s="23">
        <f t="shared" si="2"/>
        <v>43.82</v>
      </c>
      <c r="S17" s="34">
        <v>90.26</v>
      </c>
      <c r="T17" s="34">
        <v>16.02</v>
      </c>
      <c r="U17" s="34">
        <v>1</v>
      </c>
      <c r="V17" s="27">
        <f t="shared" si="3"/>
        <v>-51.451362729891429</v>
      </c>
      <c r="W17" s="73">
        <f t="shared" si="4"/>
        <v>-2.8988764044943824</v>
      </c>
      <c r="X17" s="72"/>
      <c r="Y17" s="72"/>
    </row>
    <row r="18" spans="1:25" x14ac:dyDescent="0.25">
      <c r="A18" s="57" t="s">
        <v>13</v>
      </c>
      <c r="B18" s="58" t="s">
        <v>14</v>
      </c>
      <c r="C18" s="23" t="s">
        <v>38</v>
      </c>
      <c r="D18" s="24" t="s">
        <v>29</v>
      </c>
      <c r="E18" s="23" t="s">
        <v>15</v>
      </c>
      <c r="F18" s="23">
        <v>87.54</v>
      </c>
      <c r="G18" s="61">
        <v>86.36</v>
      </c>
      <c r="H18" s="61">
        <f t="shared" si="0"/>
        <v>8.636000000000001</v>
      </c>
      <c r="I18" s="32">
        <v>4</v>
      </c>
      <c r="J18" s="62">
        <f t="shared" si="1"/>
        <v>1.366373320981944</v>
      </c>
      <c r="K18" s="28">
        <f t="shared" si="5"/>
        <v>0.13663733209819437</v>
      </c>
      <c r="M18" s="21" t="s">
        <v>13</v>
      </c>
      <c r="N18" s="22" t="s">
        <v>14</v>
      </c>
      <c r="O18" s="23" t="s">
        <v>38</v>
      </c>
      <c r="P18" s="24" t="s">
        <v>29</v>
      </c>
      <c r="Q18" s="23" t="s">
        <v>15</v>
      </c>
      <c r="R18" s="23">
        <f t="shared" si="2"/>
        <v>87.54</v>
      </c>
      <c r="S18" s="34">
        <v>80.260000000000005</v>
      </c>
      <c r="T18" s="34">
        <v>7.39</v>
      </c>
      <c r="U18" s="34">
        <v>1</v>
      </c>
      <c r="V18" s="27">
        <f t="shared" si="3"/>
        <v>9.0705208073760293</v>
      </c>
      <c r="W18" s="73">
        <f t="shared" si="4"/>
        <v>0.98511502029769982</v>
      </c>
      <c r="X18" s="72"/>
      <c r="Y18" s="72"/>
    </row>
    <row r="19" spans="1:25" x14ac:dyDescent="0.25">
      <c r="A19" s="57" t="s">
        <v>13</v>
      </c>
      <c r="B19" s="58" t="s">
        <v>14</v>
      </c>
      <c r="C19" s="23" t="s">
        <v>39</v>
      </c>
      <c r="D19" s="24" t="s">
        <v>30</v>
      </c>
      <c r="E19" s="23" t="s">
        <v>15</v>
      </c>
      <c r="F19" s="23">
        <v>29.75</v>
      </c>
      <c r="G19" s="61">
        <v>31.24</v>
      </c>
      <c r="H19" s="61">
        <f t="shared" si="0"/>
        <v>3.1240000000000001</v>
      </c>
      <c r="I19" s="32" t="s">
        <v>21</v>
      </c>
      <c r="J19" s="62">
        <f t="shared" si="1"/>
        <v>-4.7695262483994831</v>
      </c>
      <c r="K19" s="28">
        <f t="shared" si="5"/>
        <v>-0.47695262483994827</v>
      </c>
      <c r="M19" s="21" t="s">
        <v>13</v>
      </c>
      <c r="N19" s="22" t="s">
        <v>14</v>
      </c>
      <c r="O19" s="23" t="s">
        <v>39</v>
      </c>
      <c r="P19" s="24" t="s">
        <v>30</v>
      </c>
      <c r="Q19" s="23" t="s">
        <v>15</v>
      </c>
      <c r="R19" s="23">
        <f t="shared" si="2"/>
        <v>29.75</v>
      </c>
      <c r="S19" s="34">
        <v>28.97</v>
      </c>
      <c r="T19" s="34">
        <v>2.85</v>
      </c>
      <c r="U19" s="34">
        <v>1</v>
      </c>
      <c r="V19" s="27">
        <f t="shared" si="3"/>
        <v>2.6924404556437733</v>
      </c>
      <c r="W19" s="73">
        <f t="shared" si="4"/>
        <v>0.2736842105263162</v>
      </c>
      <c r="X19" s="72"/>
      <c r="Y19" s="72"/>
    </row>
    <row r="20" spans="1:25" x14ac:dyDescent="0.25">
      <c r="A20" s="57" t="s">
        <v>13</v>
      </c>
      <c r="B20" s="58" t="s">
        <v>14</v>
      </c>
      <c r="C20" s="23" t="s">
        <v>40</v>
      </c>
      <c r="D20" s="24" t="s">
        <v>31</v>
      </c>
      <c r="E20" s="23" t="s">
        <v>15</v>
      </c>
      <c r="F20" s="23">
        <v>45.45</v>
      </c>
      <c r="G20" s="61"/>
      <c r="H20" s="61"/>
      <c r="I20" s="32"/>
      <c r="J20" s="62"/>
      <c r="K20" s="28"/>
      <c r="M20" s="21" t="s">
        <v>13</v>
      </c>
      <c r="N20" s="22" t="s">
        <v>14</v>
      </c>
      <c r="O20" s="23" t="s">
        <v>40</v>
      </c>
      <c r="P20" s="24" t="s">
        <v>31</v>
      </c>
      <c r="Q20" s="23" t="s">
        <v>15</v>
      </c>
      <c r="R20" s="23">
        <f t="shared" si="2"/>
        <v>45.45</v>
      </c>
      <c r="S20" s="34">
        <v>44.99</v>
      </c>
      <c r="T20" s="34">
        <v>8.44</v>
      </c>
      <c r="U20" s="34">
        <v>1</v>
      </c>
      <c r="V20" s="27">
        <f t="shared" si="3"/>
        <v>1.0224494332073815</v>
      </c>
      <c r="W20" s="73">
        <f t="shared" si="4"/>
        <v>5.450236966824655E-2</v>
      </c>
      <c r="X20" s="72"/>
      <c r="Y20" s="72"/>
    </row>
    <row r="21" spans="1:25" ht="15.75" thickBot="1" x14ac:dyDescent="0.3">
      <c r="A21" s="63" t="s">
        <v>13</v>
      </c>
      <c r="B21" s="64" t="s">
        <v>14</v>
      </c>
      <c r="C21" s="37" t="s">
        <v>41</v>
      </c>
      <c r="D21" s="38" t="s">
        <v>32</v>
      </c>
      <c r="E21" s="37" t="s">
        <v>15</v>
      </c>
      <c r="F21" s="37"/>
      <c r="G21" s="44">
        <v>177.78</v>
      </c>
      <c r="H21" s="65">
        <f t="shared" si="0"/>
        <v>17.778000000000002</v>
      </c>
      <c r="I21" s="66" t="s">
        <v>21</v>
      </c>
      <c r="J21" s="67">
        <f t="shared" si="1"/>
        <v>-100</v>
      </c>
      <c r="K21" s="41"/>
      <c r="M21" s="35" t="s">
        <v>13</v>
      </c>
      <c r="N21" s="36" t="s">
        <v>14</v>
      </c>
      <c r="O21" s="37" t="s">
        <v>41</v>
      </c>
      <c r="P21" s="38" t="s">
        <v>32</v>
      </c>
      <c r="Q21" s="37" t="s">
        <v>15</v>
      </c>
      <c r="R21" s="37"/>
      <c r="S21" s="39">
        <v>163.9</v>
      </c>
      <c r="T21" s="39">
        <v>8.1</v>
      </c>
      <c r="U21" s="39">
        <v>1</v>
      </c>
      <c r="V21" s="40"/>
      <c r="W21" s="74"/>
      <c r="X21" s="72"/>
      <c r="Y21" s="72"/>
    </row>
  </sheetData>
  <sheetProtection algorithmName="SHA-512" hashValue="+rIw142mZJl33YUhx70e5RmCHAMEHbyvfzm38kRFKy5l93FWWVPnEJtgH1kbOnv9xySNaHtMFRT5wAvMgM31sA==" saltValue="vjyMPUb4xY9xVEvn234wFg==" spinCount="100000" sheet="1" objects="1" scenarios="1" selectLockedCells="1" selectUnlockedCells="1"/>
  <mergeCells count="3">
    <mergeCell ref="A2:K2"/>
    <mergeCell ref="A8:K8"/>
    <mergeCell ref="L8:W8"/>
  </mergeCells>
  <conditionalFormatting sqref="K12:K20">
    <cfRule type="cellIs" dxfId="77" priority="4" stopIfTrue="1" operator="between">
      <formula>-2</formula>
      <formula>2</formula>
    </cfRule>
    <cfRule type="cellIs" dxfId="76" priority="5" stopIfTrue="1" operator="between">
      <formula>-3</formula>
      <formula>3</formula>
    </cfRule>
    <cfRule type="cellIs" dxfId="75" priority="6" operator="notBetween">
      <formula>-3</formula>
      <formula>3</formula>
    </cfRule>
  </conditionalFormatting>
  <conditionalFormatting sqref="W12:W20">
    <cfRule type="cellIs" dxfId="74" priority="1" stopIfTrue="1" operator="between">
      <formula>-2</formula>
      <formula>2</formula>
    </cfRule>
    <cfRule type="cellIs" dxfId="73" priority="2" stopIfTrue="1" operator="between">
      <formula>-3</formula>
      <formula>3</formula>
    </cfRule>
    <cfRule type="cellIs" dxfId="72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B4875-F2A1-4187-BB9C-A6D16486BB22}">
  <sheetPr codeName="Sheet4"/>
  <dimension ref="A1:W22"/>
  <sheetViews>
    <sheetView topLeftCell="A2" zoomScale="80" zoomScaleNormal="80" zoomScalePageLayoutView="85" workbookViewId="0">
      <selection activeCell="F36" sqref="F36"/>
    </sheetView>
  </sheetViews>
  <sheetFormatPr defaultColWidth="9.140625" defaultRowHeight="15" x14ac:dyDescent="0.25"/>
  <cols>
    <col min="1" max="1" width="11" style="11" customWidth="1"/>
    <col min="2" max="2" width="11.5703125" style="45" customWidth="1"/>
    <col min="3" max="3" width="7.140625" style="45" customWidth="1"/>
    <col min="4" max="4" width="21.28515625" style="11" bestFit="1" customWidth="1"/>
    <col min="5" max="5" width="12.42578125" style="11" customWidth="1"/>
    <col min="6" max="6" width="12.28515625" style="11" customWidth="1"/>
    <col min="7" max="7" width="11.28515625" style="11" bestFit="1" customWidth="1"/>
    <col min="8" max="8" width="12" style="11" bestFit="1" customWidth="1"/>
    <col min="9" max="9" width="9.5703125" style="11" customWidth="1"/>
    <col min="10" max="10" width="13.28515625" style="11" customWidth="1"/>
    <col min="11" max="11" width="9" style="11" customWidth="1"/>
    <col min="12" max="12" width="6.5703125" style="11" customWidth="1"/>
    <col min="13" max="13" width="9.140625" style="11"/>
    <col min="14" max="14" width="9.42578125" style="11" bestFit="1" customWidth="1"/>
    <col min="15" max="15" width="9.140625" style="11"/>
    <col min="16" max="16" width="21.28515625" style="11" bestFit="1" customWidth="1"/>
    <col min="17" max="17" width="9.140625" style="11"/>
    <col min="18" max="18" width="11.7109375" style="11" customWidth="1"/>
    <col min="19" max="21" width="9.140625" style="11"/>
    <col min="22" max="22" width="11.7109375" style="11" bestFit="1" customWidth="1"/>
    <col min="23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78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23" s="12" customFormat="1" ht="12.75" x14ac:dyDescent="0.2">
      <c r="A3" s="4"/>
      <c r="B3" s="5"/>
      <c r="C3" s="5"/>
      <c r="D3" s="77">
        <v>45618</v>
      </c>
      <c r="E3" s="5"/>
      <c r="F3" s="5"/>
      <c r="G3" s="5"/>
      <c r="H3" s="5" t="s">
        <v>42</v>
      </c>
      <c r="I3" s="5"/>
      <c r="J3" s="5"/>
      <c r="K3" s="6" t="s">
        <v>17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6" t="s">
        <v>7</v>
      </c>
      <c r="B6" s="47">
        <v>644</v>
      </c>
      <c r="C6" s="48"/>
      <c r="D6" s="49"/>
      <c r="E6" s="49"/>
      <c r="F6" s="50"/>
      <c r="G6" s="49"/>
      <c r="H6" s="49"/>
      <c r="I6" s="49"/>
      <c r="J6" s="49"/>
      <c r="K6" s="51"/>
    </row>
    <row r="7" spans="1:23" ht="16.5" thickTop="1" thickBot="1" x14ac:dyDescent="0.3">
      <c r="A7" s="10"/>
      <c r="B7" s="52"/>
      <c r="C7" s="53"/>
      <c r="D7" s="10"/>
      <c r="E7" s="10"/>
      <c r="F7" s="52"/>
      <c r="G7" s="10"/>
      <c r="H7" s="10"/>
      <c r="I7" s="10"/>
      <c r="J7" s="10"/>
      <c r="K7" s="10"/>
    </row>
    <row r="8" spans="1:23" ht="16.5" thickTop="1" thickBot="1" x14ac:dyDescent="0.3">
      <c r="A8" s="81" t="s">
        <v>18</v>
      </c>
      <c r="B8" s="82"/>
      <c r="C8" s="82"/>
      <c r="D8" s="82"/>
      <c r="E8" s="82"/>
      <c r="F8" s="82"/>
      <c r="G8" s="82"/>
      <c r="H8" s="82"/>
      <c r="I8" s="82"/>
      <c r="J8" s="82"/>
      <c r="K8" s="83"/>
      <c r="L8" s="81" t="s">
        <v>19</v>
      </c>
      <c r="M8" s="82"/>
      <c r="N8" s="82"/>
      <c r="O8" s="82"/>
      <c r="P8" s="82"/>
      <c r="Q8" s="82"/>
      <c r="R8" s="82"/>
      <c r="S8" s="82"/>
      <c r="T8" s="82"/>
      <c r="U8" s="82"/>
      <c r="V8" s="82"/>
      <c r="W8" s="83"/>
    </row>
    <row r="9" spans="1:23" ht="15.75" thickTop="1" x14ac:dyDescent="0.25">
      <c r="A9" s="10"/>
    </row>
    <row r="10" spans="1:23" ht="15.75" thickBot="1" x14ac:dyDescent="0.3"/>
    <row r="11" spans="1:23" s="20" customFormat="1" ht="30.75" thickBot="1" x14ac:dyDescent="0.3">
      <c r="A11" s="54" t="s">
        <v>1</v>
      </c>
      <c r="B11" s="55" t="s">
        <v>10</v>
      </c>
      <c r="C11" s="14" t="s">
        <v>2</v>
      </c>
      <c r="D11" s="14" t="s">
        <v>3</v>
      </c>
      <c r="E11" s="14" t="s">
        <v>4</v>
      </c>
      <c r="F11" s="15" t="s">
        <v>11</v>
      </c>
      <c r="G11" s="56" t="s">
        <v>16</v>
      </c>
      <c r="H11" s="17" t="s">
        <v>8</v>
      </c>
      <c r="I11" s="18" t="s">
        <v>9</v>
      </c>
      <c r="J11" s="18" t="s">
        <v>5</v>
      </c>
      <c r="K11" s="19" t="s">
        <v>6</v>
      </c>
      <c r="L11" s="11"/>
      <c r="M11" s="13" t="s">
        <v>1</v>
      </c>
      <c r="N11" s="14" t="s">
        <v>10</v>
      </c>
      <c r="O11" s="14" t="s">
        <v>2</v>
      </c>
      <c r="P11" s="14" t="s">
        <v>3</v>
      </c>
      <c r="Q11" s="14" t="s">
        <v>4</v>
      </c>
      <c r="R11" s="15" t="s">
        <v>11</v>
      </c>
      <c r="S11" s="16" t="s">
        <v>0</v>
      </c>
      <c r="T11" s="17" t="s">
        <v>8</v>
      </c>
      <c r="U11" s="18" t="s">
        <v>9</v>
      </c>
      <c r="V11" s="18" t="s">
        <v>5</v>
      </c>
      <c r="W11" s="19" t="s">
        <v>6</v>
      </c>
    </row>
    <row r="12" spans="1:23" x14ac:dyDescent="0.25">
      <c r="A12" s="57" t="s">
        <v>13</v>
      </c>
      <c r="B12" s="58" t="s">
        <v>14</v>
      </c>
      <c r="C12" s="23" t="s">
        <v>20</v>
      </c>
      <c r="D12" s="24" t="s">
        <v>23</v>
      </c>
      <c r="E12" s="25" t="s">
        <v>15</v>
      </c>
      <c r="F12" s="25">
        <v>10.199999999999999</v>
      </c>
      <c r="G12" s="59">
        <v>11.12</v>
      </c>
      <c r="H12" s="59">
        <f t="shared" ref="H12:H19" si="0">G12*0.1</f>
        <v>1.1119999999999999</v>
      </c>
      <c r="I12" s="60">
        <v>4</v>
      </c>
      <c r="J12" s="27">
        <f>((F12-G12)/G12)*100</f>
        <v>-8.2733812949640289</v>
      </c>
      <c r="K12" s="28">
        <f>(F12-G12)/H12</f>
        <v>-0.82733812949640295</v>
      </c>
      <c r="M12" s="75" t="s">
        <v>13</v>
      </c>
      <c r="N12" s="76" t="s">
        <v>14</v>
      </c>
      <c r="O12" s="25" t="s">
        <v>20</v>
      </c>
      <c r="P12" s="69" t="s">
        <v>23</v>
      </c>
      <c r="Q12" s="25" t="s">
        <v>15</v>
      </c>
      <c r="R12" s="25">
        <f t="shared" ref="R12:R19" si="1">F12</f>
        <v>10.199999999999999</v>
      </c>
      <c r="S12" s="26">
        <v>9.8480000000000008</v>
      </c>
      <c r="T12" s="26">
        <v>0.46400000000000002</v>
      </c>
      <c r="U12" s="26">
        <v>1</v>
      </c>
      <c r="V12" s="27">
        <f t="shared" ref="V12:V19" si="2">((R12-S12)/S12)*100</f>
        <v>3.5743298131600176</v>
      </c>
      <c r="W12" s="73">
        <f>(R12-S12)/T12</f>
        <v>0.75862068965516927</v>
      </c>
    </row>
    <row r="13" spans="1:23" x14ac:dyDescent="0.25">
      <c r="A13" s="57" t="s">
        <v>13</v>
      </c>
      <c r="B13" s="58" t="s">
        <v>14</v>
      </c>
      <c r="C13" s="23" t="s">
        <v>33</v>
      </c>
      <c r="D13" s="24" t="s">
        <v>24</v>
      </c>
      <c r="E13" s="23" t="s">
        <v>15</v>
      </c>
      <c r="F13" s="23">
        <v>36.1</v>
      </c>
      <c r="G13" s="61">
        <v>39.11</v>
      </c>
      <c r="H13" s="61">
        <f t="shared" si="0"/>
        <v>3.911</v>
      </c>
      <c r="I13" s="32">
        <v>4</v>
      </c>
      <c r="J13" s="27">
        <f>((F13-G13)/G13)*100</f>
        <v>-7.6962413704934747</v>
      </c>
      <c r="K13" s="28">
        <f>(F13-G13)/H13</f>
        <v>-0.76962413704934751</v>
      </c>
      <c r="L13" s="29"/>
      <c r="M13" s="30" t="s">
        <v>13</v>
      </c>
      <c r="N13" s="31" t="s">
        <v>14</v>
      </c>
      <c r="O13" s="23" t="s">
        <v>33</v>
      </c>
      <c r="P13" s="24" t="s">
        <v>24</v>
      </c>
      <c r="Q13" s="32" t="s">
        <v>15</v>
      </c>
      <c r="R13" s="23">
        <f t="shared" si="1"/>
        <v>36.1</v>
      </c>
      <c r="S13" s="33">
        <v>33.46</v>
      </c>
      <c r="T13" s="33">
        <v>4.0199999999999996</v>
      </c>
      <c r="U13" s="33">
        <v>1</v>
      </c>
      <c r="V13" s="27">
        <f t="shared" si="2"/>
        <v>7.8900179318589378</v>
      </c>
      <c r="W13" s="73">
        <f t="shared" ref="W13:W19" si="3">(R13-S13)/T13</f>
        <v>0.65671641791044799</v>
      </c>
    </row>
    <row r="14" spans="1:23" x14ac:dyDescent="0.25">
      <c r="A14" s="57" t="s">
        <v>13</v>
      </c>
      <c r="B14" s="58" t="s">
        <v>14</v>
      </c>
      <c r="C14" s="23" t="s">
        <v>34</v>
      </c>
      <c r="D14" s="24" t="s">
        <v>25</v>
      </c>
      <c r="E14" s="23" t="s">
        <v>15</v>
      </c>
      <c r="F14" s="23"/>
      <c r="G14" s="43">
        <v>105.4</v>
      </c>
      <c r="H14" s="61">
        <f t="shared" si="0"/>
        <v>10.540000000000001</v>
      </c>
      <c r="I14" s="32">
        <v>4</v>
      </c>
      <c r="J14" s="27"/>
      <c r="K14" s="70"/>
      <c r="M14" s="21" t="s">
        <v>13</v>
      </c>
      <c r="N14" s="22" t="s">
        <v>14</v>
      </c>
      <c r="O14" s="23" t="s">
        <v>34</v>
      </c>
      <c r="P14" s="24" t="s">
        <v>25</v>
      </c>
      <c r="Q14" s="23" t="s">
        <v>15</v>
      </c>
      <c r="R14" s="23"/>
      <c r="S14" s="34">
        <v>101.2</v>
      </c>
      <c r="T14" s="34">
        <v>13</v>
      </c>
      <c r="U14" s="34">
        <v>1</v>
      </c>
      <c r="V14" s="27"/>
      <c r="W14" s="28"/>
    </row>
    <row r="15" spans="1:23" s="29" customFormat="1" x14ac:dyDescent="0.25">
      <c r="A15" s="57" t="s">
        <v>13</v>
      </c>
      <c r="B15" s="58" t="s">
        <v>14</v>
      </c>
      <c r="C15" s="23" t="s">
        <v>35</v>
      </c>
      <c r="D15" s="24" t="s">
        <v>26</v>
      </c>
      <c r="E15" s="23" t="s">
        <v>15</v>
      </c>
      <c r="F15" s="23">
        <v>17.3</v>
      </c>
      <c r="G15" s="61">
        <v>17.399999999999999</v>
      </c>
      <c r="H15" s="61">
        <f t="shared" si="0"/>
        <v>1.74</v>
      </c>
      <c r="I15" s="32">
        <v>4</v>
      </c>
      <c r="J15" s="27">
        <f t="shared" ref="J15:J19" si="4">((F15-G15)/G15)*100</f>
        <v>-0.57471264367814867</v>
      </c>
      <c r="K15" s="28">
        <f t="shared" ref="K15:K19" si="5">(F15-G15)/H15</f>
        <v>-5.747126436781487E-2</v>
      </c>
      <c r="L15" s="11"/>
      <c r="M15" s="21" t="s">
        <v>13</v>
      </c>
      <c r="N15" s="22" t="s">
        <v>14</v>
      </c>
      <c r="O15" s="23" t="s">
        <v>35</v>
      </c>
      <c r="P15" s="24" t="s">
        <v>26</v>
      </c>
      <c r="Q15" s="23" t="s">
        <v>15</v>
      </c>
      <c r="R15" s="23">
        <f t="shared" si="1"/>
        <v>17.3</v>
      </c>
      <c r="S15" s="34">
        <v>16.899999999999999</v>
      </c>
      <c r="T15" s="34">
        <v>1.08</v>
      </c>
      <c r="U15" s="34">
        <v>1</v>
      </c>
      <c r="V15" s="27">
        <f t="shared" si="2"/>
        <v>2.3668639053254568</v>
      </c>
      <c r="W15" s="73">
        <v>0.38</v>
      </c>
    </row>
    <row r="16" spans="1:23" x14ac:dyDescent="0.25">
      <c r="A16" s="57" t="s">
        <v>13</v>
      </c>
      <c r="B16" s="58" t="s">
        <v>14</v>
      </c>
      <c r="C16" s="23" t="s">
        <v>36</v>
      </c>
      <c r="D16" s="24" t="s">
        <v>27</v>
      </c>
      <c r="E16" s="23" t="s">
        <v>15</v>
      </c>
      <c r="F16" s="23"/>
      <c r="G16" s="43">
        <v>100.89</v>
      </c>
      <c r="H16" s="61">
        <f t="shared" si="0"/>
        <v>10.089</v>
      </c>
      <c r="I16" s="32">
        <v>4</v>
      </c>
      <c r="J16" s="27"/>
      <c r="K16" s="70"/>
      <c r="M16" s="21" t="s">
        <v>13</v>
      </c>
      <c r="N16" s="22" t="s">
        <v>14</v>
      </c>
      <c r="O16" s="23" t="s">
        <v>36</v>
      </c>
      <c r="P16" s="24" t="s">
        <v>27</v>
      </c>
      <c r="Q16" s="23" t="s">
        <v>15</v>
      </c>
      <c r="R16" s="23"/>
      <c r="S16" s="34">
        <v>99.98</v>
      </c>
      <c r="T16" s="34">
        <v>13.61</v>
      </c>
      <c r="U16" s="34">
        <v>1</v>
      </c>
      <c r="V16" s="27"/>
      <c r="W16" s="28"/>
    </row>
    <row r="17" spans="1:23" x14ac:dyDescent="0.25">
      <c r="A17" s="57" t="s">
        <v>13</v>
      </c>
      <c r="B17" s="58" t="s">
        <v>14</v>
      </c>
      <c r="C17" s="23" t="s">
        <v>37</v>
      </c>
      <c r="D17" s="24" t="s">
        <v>28</v>
      </c>
      <c r="E17" s="23" t="s">
        <v>15</v>
      </c>
      <c r="F17" s="23">
        <v>88.9</v>
      </c>
      <c r="G17" s="43">
        <v>105.4</v>
      </c>
      <c r="H17" s="61">
        <f t="shared" si="0"/>
        <v>10.540000000000001</v>
      </c>
      <c r="I17" s="32">
        <v>4</v>
      </c>
      <c r="J17" s="27">
        <f t="shared" si="4"/>
        <v>-15.654648956356734</v>
      </c>
      <c r="K17" s="28">
        <f t="shared" si="5"/>
        <v>-1.5654648956356736</v>
      </c>
      <c r="M17" s="21" t="s">
        <v>13</v>
      </c>
      <c r="N17" s="22" t="s">
        <v>14</v>
      </c>
      <c r="O17" s="23" t="s">
        <v>37</v>
      </c>
      <c r="P17" s="24" t="s">
        <v>28</v>
      </c>
      <c r="Q17" s="23" t="s">
        <v>15</v>
      </c>
      <c r="R17" s="23">
        <f t="shared" si="1"/>
        <v>88.9</v>
      </c>
      <c r="S17" s="34">
        <v>90.26</v>
      </c>
      <c r="T17" s="34">
        <v>16.02</v>
      </c>
      <c r="U17" s="34">
        <v>1</v>
      </c>
      <c r="V17" s="27">
        <f t="shared" si="2"/>
        <v>-1.5067582539330815</v>
      </c>
      <c r="W17" s="73">
        <v>-0.09</v>
      </c>
    </row>
    <row r="18" spans="1:23" x14ac:dyDescent="0.25">
      <c r="A18" s="57" t="s">
        <v>13</v>
      </c>
      <c r="B18" s="58" t="s">
        <v>14</v>
      </c>
      <c r="C18" s="23" t="s">
        <v>38</v>
      </c>
      <c r="D18" s="24" t="s">
        <v>29</v>
      </c>
      <c r="E18" s="23" t="s">
        <v>15</v>
      </c>
      <c r="F18" s="23">
        <v>87.2</v>
      </c>
      <c r="G18" s="61">
        <v>86.36</v>
      </c>
      <c r="H18" s="61">
        <f t="shared" si="0"/>
        <v>8.636000000000001</v>
      </c>
      <c r="I18" s="32">
        <v>4</v>
      </c>
      <c r="J18" s="27">
        <f t="shared" si="4"/>
        <v>0.97267253358036521</v>
      </c>
      <c r="K18" s="28">
        <f t="shared" si="5"/>
        <v>9.7267253358036515E-2</v>
      </c>
      <c r="M18" s="21" t="s">
        <v>13</v>
      </c>
      <c r="N18" s="22" t="s">
        <v>14</v>
      </c>
      <c r="O18" s="23" t="s">
        <v>38</v>
      </c>
      <c r="P18" s="24" t="s">
        <v>29</v>
      </c>
      <c r="Q18" s="23" t="s">
        <v>15</v>
      </c>
      <c r="R18" s="23">
        <f t="shared" si="1"/>
        <v>87.2</v>
      </c>
      <c r="S18" s="34">
        <v>80.260000000000005</v>
      </c>
      <c r="T18" s="34">
        <v>7.39</v>
      </c>
      <c r="U18" s="34">
        <v>1</v>
      </c>
      <c r="V18" s="27">
        <f t="shared" si="2"/>
        <v>8.6468975828557149</v>
      </c>
      <c r="W18" s="73">
        <f t="shared" si="3"/>
        <v>0.93910690121786167</v>
      </c>
    </row>
    <row r="19" spans="1:23" x14ac:dyDescent="0.25">
      <c r="A19" s="57" t="s">
        <v>13</v>
      </c>
      <c r="B19" s="58" t="s">
        <v>14</v>
      </c>
      <c r="C19" s="23" t="s">
        <v>39</v>
      </c>
      <c r="D19" s="24" t="s">
        <v>30</v>
      </c>
      <c r="E19" s="23" t="s">
        <v>15</v>
      </c>
      <c r="F19" s="23">
        <v>32.799999999999997</v>
      </c>
      <c r="G19" s="61">
        <v>31.24</v>
      </c>
      <c r="H19" s="61">
        <f t="shared" si="0"/>
        <v>3.1240000000000001</v>
      </c>
      <c r="I19" s="32" t="s">
        <v>21</v>
      </c>
      <c r="J19" s="27">
        <f t="shared" si="4"/>
        <v>4.9935979513444266</v>
      </c>
      <c r="K19" s="28">
        <f t="shared" si="5"/>
        <v>0.49935979513444262</v>
      </c>
      <c r="M19" s="21" t="s">
        <v>13</v>
      </c>
      <c r="N19" s="22" t="s">
        <v>14</v>
      </c>
      <c r="O19" s="23" t="s">
        <v>39</v>
      </c>
      <c r="P19" s="24" t="s">
        <v>30</v>
      </c>
      <c r="Q19" s="23" t="s">
        <v>15</v>
      </c>
      <c r="R19" s="23">
        <f t="shared" si="1"/>
        <v>32.799999999999997</v>
      </c>
      <c r="S19" s="34">
        <v>28.97</v>
      </c>
      <c r="T19" s="34">
        <v>2.85</v>
      </c>
      <c r="U19" s="34">
        <v>1</v>
      </c>
      <c r="V19" s="27">
        <f t="shared" si="2"/>
        <v>13.220573006558503</v>
      </c>
      <c r="W19" s="73">
        <f t="shared" si="3"/>
        <v>1.3438596491228063</v>
      </c>
    </row>
    <row r="20" spans="1:23" x14ac:dyDescent="0.25">
      <c r="A20" s="57" t="s">
        <v>13</v>
      </c>
      <c r="B20" s="58" t="s">
        <v>14</v>
      </c>
      <c r="C20" s="23" t="s">
        <v>40</v>
      </c>
      <c r="D20" s="24" t="s">
        <v>31</v>
      </c>
      <c r="E20" s="23" t="s">
        <v>15</v>
      </c>
      <c r="F20" s="23"/>
      <c r="G20" s="61"/>
      <c r="H20" s="61"/>
      <c r="I20" s="32"/>
      <c r="J20" s="27"/>
      <c r="K20" s="70"/>
      <c r="M20" s="21" t="s">
        <v>13</v>
      </c>
      <c r="N20" s="22" t="s">
        <v>14</v>
      </c>
      <c r="O20" s="23" t="s">
        <v>40</v>
      </c>
      <c r="P20" s="24" t="s">
        <v>31</v>
      </c>
      <c r="Q20" s="23" t="s">
        <v>15</v>
      </c>
      <c r="R20" s="23"/>
      <c r="S20" s="34">
        <v>44.99</v>
      </c>
      <c r="T20" s="34">
        <v>8.44</v>
      </c>
      <c r="U20" s="34">
        <v>1</v>
      </c>
      <c r="V20" s="27"/>
      <c r="W20" s="28"/>
    </row>
    <row r="21" spans="1:23" ht="15.75" thickBot="1" x14ac:dyDescent="0.3">
      <c r="A21" s="63" t="s">
        <v>13</v>
      </c>
      <c r="B21" s="64" t="s">
        <v>14</v>
      </c>
      <c r="C21" s="37" t="s">
        <v>41</v>
      </c>
      <c r="D21" s="38" t="s">
        <v>32</v>
      </c>
      <c r="E21" s="37" t="s">
        <v>15</v>
      </c>
      <c r="F21" s="37"/>
      <c r="G21" s="44">
        <v>177.78</v>
      </c>
      <c r="H21" s="65">
        <f t="shared" ref="H21" si="6">G21*0.1</f>
        <v>17.778000000000002</v>
      </c>
      <c r="I21" s="66" t="s">
        <v>21</v>
      </c>
      <c r="J21" s="40"/>
      <c r="K21" s="71"/>
      <c r="M21" s="35" t="s">
        <v>13</v>
      </c>
      <c r="N21" s="36" t="s">
        <v>14</v>
      </c>
      <c r="O21" s="37" t="s">
        <v>41</v>
      </c>
      <c r="P21" s="38" t="s">
        <v>32</v>
      </c>
      <c r="Q21" s="37" t="s">
        <v>15</v>
      </c>
      <c r="R21" s="37"/>
      <c r="S21" s="39">
        <v>163.9</v>
      </c>
      <c r="T21" s="39">
        <v>8.1</v>
      </c>
      <c r="U21" s="39">
        <v>1</v>
      </c>
      <c r="V21" s="40"/>
      <c r="W21" s="41"/>
    </row>
    <row r="22" spans="1:23" x14ac:dyDescent="0.25">
      <c r="F22" s="68"/>
      <c r="J22" s="68"/>
      <c r="K22" s="68"/>
    </row>
  </sheetData>
  <sheetProtection algorithmName="SHA-512" hashValue="y4GW//+7AqbdDF6KD134m/fnL1GnsGVSDt0Tc4xEciLInf/NrjEzRIDkdIO9NK5vSUiTPBlvIeONGv3CVbTPDw==" saltValue="nrDf6wlIwHf63o1NHqjPBA==" spinCount="100000" sheet="1" objects="1" scenarios="1" selectLockedCells="1" selectUnlockedCells="1"/>
  <sortState xmlns:xlrd2="http://schemas.microsoft.com/office/spreadsheetml/2017/richdata2" ref="A12:W21">
    <sortCondition ref="C12:C21"/>
  </sortState>
  <mergeCells count="3">
    <mergeCell ref="A2:K2"/>
    <mergeCell ref="A8:K8"/>
    <mergeCell ref="L8:W8"/>
  </mergeCells>
  <conditionalFormatting sqref="K12:K13 K15 K17:K19">
    <cfRule type="cellIs" dxfId="23" priority="49" stopIfTrue="1" operator="between">
      <formula>-2</formula>
      <formula>2</formula>
    </cfRule>
    <cfRule type="cellIs" dxfId="22" priority="50" stopIfTrue="1" operator="between">
      <formula>-3</formula>
      <formula>3</formula>
    </cfRule>
    <cfRule type="cellIs" dxfId="21" priority="51" operator="notBetween">
      <formula>-3</formula>
      <formula>3</formula>
    </cfRule>
  </conditionalFormatting>
  <conditionalFormatting sqref="W12:W13 W17:W19 W15">
    <cfRule type="cellIs" dxfId="20" priority="1" stopIfTrue="1" operator="between">
      <formula>-2</formula>
      <formula>2</formula>
    </cfRule>
    <cfRule type="cellIs" dxfId="19" priority="2" stopIfTrue="1" operator="between">
      <formula>-3</formula>
      <formula>3</formula>
    </cfRule>
    <cfRule type="cellIs" dxfId="18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5266F-7F5F-48CA-B145-F44AB2CAC654}">
  <dimension ref="A1:W21"/>
  <sheetViews>
    <sheetView topLeftCell="A2" zoomScale="80" zoomScaleNormal="80" zoomScalePageLayoutView="85" workbookViewId="0">
      <selection activeCell="F36" sqref="F36"/>
    </sheetView>
  </sheetViews>
  <sheetFormatPr defaultColWidth="9.140625" defaultRowHeight="15" x14ac:dyDescent="0.25"/>
  <cols>
    <col min="1" max="1" width="11" style="11" customWidth="1"/>
    <col min="2" max="2" width="11.5703125" style="45" customWidth="1"/>
    <col min="3" max="3" width="7.140625" style="45" customWidth="1"/>
    <col min="4" max="4" width="21.28515625" style="11" bestFit="1" customWidth="1"/>
    <col min="5" max="5" width="12.42578125" style="11" customWidth="1"/>
    <col min="6" max="6" width="12.28515625" style="11" customWidth="1"/>
    <col min="7" max="7" width="11.28515625" style="11" bestFit="1" customWidth="1"/>
    <col min="8" max="8" width="12" style="11" bestFit="1" customWidth="1"/>
    <col min="9" max="9" width="9.5703125" style="11" customWidth="1"/>
    <col min="10" max="10" width="13.28515625" style="11" customWidth="1"/>
    <col min="11" max="11" width="9" style="11" customWidth="1"/>
    <col min="12" max="12" width="6.5703125" style="11" customWidth="1"/>
    <col min="13" max="13" width="9.140625" style="11"/>
    <col min="14" max="14" width="9.42578125" style="11" bestFit="1" customWidth="1"/>
    <col min="15" max="15" width="9.140625" style="11"/>
    <col min="16" max="16" width="21.28515625" style="11" bestFit="1" customWidth="1"/>
    <col min="17" max="17" width="9.140625" style="11"/>
    <col min="18" max="18" width="11.7109375" style="11" customWidth="1"/>
    <col min="19" max="21" width="9.140625" style="11"/>
    <col min="22" max="22" width="11.7109375" style="11" bestFit="1" customWidth="1"/>
    <col min="23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78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23" s="12" customFormat="1" ht="12.75" x14ac:dyDescent="0.2">
      <c r="A3" s="4"/>
      <c r="B3" s="5"/>
      <c r="C3" s="5"/>
      <c r="D3" s="77">
        <v>45618</v>
      </c>
      <c r="E3" s="5"/>
      <c r="F3" s="5"/>
      <c r="G3" s="5"/>
      <c r="H3" s="5" t="s">
        <v>42</v>
      </c>
      <c r="I3" s="5"/>
      <c r="J3" s="5"/>
      <c r="K3" s="6" t="s">
        <v>17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6" t="s">
        <v>7</v>
      </c>
      <c r="B6" s="47">
        <v>685</v>
      </c>
      <c r="C6" s="48"/>
      <c r="D6" s="49"/>
      <c r="E6" s="49"/>
      <c r="F6" s="50"/>
      <c r="G6" s="49"/>
      <c r="H6" s="49"/>
      <c r="I6" s="49"/>
      <c r="J6" s="49"/>
      <c r="K6" s="51"/>
    </row>
    <row r="7" spans="1:23" ht="16.5" thickTop="1" thickBot="1" x14ac:dyDescent="0.3">
      <c r="A7" s="10"/>
      <c r="B7" s="52"/>
      <c r="C7" s="53"/>
      <c r="D7" s="10"/>
      <c r="E7" s="10"/>
      <c r="F7" s="52"/>
      <c r="G7" s="10"/>
      <c r="H7" s="10"/>
      <c r="I7" s="10"/>
      <c r="J7" s="10"/>
      <c r="K7" s="10"/>
    </row>
    <row r="8" spans="1:23" ht="16.5" thickTop="1" thickBot="1" x14ac:dyDescent="0.3">
      <c r="A8" s="81" t="s">
        <v>18</v>
      </c>
      <c r="B8" s="82"/>
      <c r="C8" s="82"/>
      <c r="D8" s="82"/>
      <c r="E8" s="82"/>
      <c r="F8" s="82"/>
      <c r="G8" s="82"/>
      <c r="H8" s="82"/>
      <c r="I8" s="82"/>
      <c r="J8" s="82"/>
      <c r="K8" s="83"/>
      <c r="L8" s="81" t="s">
        <v>19</v>
      </c>
      <c r="M8" s="82"/>
      <c r="N8" s="82"/>
      <c r="O8" s="82"/>
      <c r="P8" s="82"/>
      <c r="Q8" s="82"/>
      <c r="R8" s="82"/>
      <c r="S8" s="82"/>
      <c r="T8" s="82"/>
      <c r="U8" s="82"/>
      <c r="V8" s="82"/>
      <c r="W8" s="83"/>
    </row>
    <row r="9" spans="1:23" ht="15.75" thickTop="1" x14ac:dyDescent="0.25">
      <c r="A9" s="10"/>
    </row>
    <row r="10" spans="1:23" ht="15.75" thickBot="1" x14ac:dyDescent="0.3"/>
    <row r="11" spans="1:23" s="20" customFormat="1" ht="30.75" thickBot="1" x14ac:dyDescent="0.3">
      <c r="A11" s="54" t="s">
        <v>1</v>
      </c>
      <c r="B11" s="55" t="s">
        <v>10</v>
      </c>
      <c r="C11" s="14" t="s">
        <v>2</v>
      </c>
      <c r="D11" s="14" t="s">
        <v>3</v>
      </c>
      <c r="E11" s="14" t="s">
        <v>4</v>
      </c>
      <c r="F11" s="15" t="s">
        <v>11</v>
      </c>
      <c r="G11" s="56" t="s">
        <v>16</v>
      </c>
      <c r="H11" s="17" t="s">
        <v>8</v>
      </c>
      <c r="I11" s="18" t="s">
        <v>9</v>
      </c>
      <c r="J11" s="18" t="s">
        <v>5</v>
      </c>
      <c r="K11" s="19" t="s">
        <v>6</v>
      </c>
      <c r="L11" s="11"/>
      <c r="M11" s="13" t="s">
        <v>1</v>
      </c>
      <c r="N11" s="14" t="s">
        <v>10</v>
      </c>
      <c r="O11" s="14" t="s">
        <v>2</v>
      </c>
      <c r="P11" s="14" t="s">
        <v>3</v>
      </c>
      <c r="Q11" s="14" t="s">
        <v>4</v>
      </c>
      <c r="R11" s="15" t="s">
        <v>11</v>
      </c>
      <c r="S11" s="16" t="s">
        <v>0</v>
      </c>
      <c r="T11" s="17" t="s">
        <v>8</v>
      </c>
      <c r="U11" s="18" t="s">
        <v>9</v>
      </c>
      <c r="V11" s="18" t="s">
        <v>5</v>
      </c>
      <c r="W11" s="19" t="s">
        <v>6</v>
      </c>
    </row>
    <row r="12" spans="1:23" x14ac:dyDescent="0.25">
      <c r="A12" s="57" t="s">
        <v>13</v>
      </c>
      <c r="B12" s="58" t="s">
        <v>14</v>
      </c>
      <c r="C12" s="23" t="s">
        <v>20</v>
      </c>
      <c r="D12" s="24" t="s">
        <v>23</v>
      </c>
      <c r="E12" s="25" t="s">
        <v>15</v>
      </c>
      <c r="F12" s="25">
        <v>10.14</v>
      </c>
      <c r="G12" s="59">
        <v>11.12</v>
      </c>
      <c r="H12" s="59">
        <f t="shared" ref="H12:H21" si="0">G12*0.1</f>
        <v>1.1119999999999999</v>
      </c>
      <c r="I12" s="60">
        <v>4</v>
      </c>
      <c r="J12" s="27">
        <f t="shared" ref="J12:J19" si="1">((F12-G12)/G12)*100</f>
        <v>-8.8129496402877585</v>
      </c>
      <c r="K12" s="28">
        <f>(F12-G12)/H12</f>
        <v>-0.88129496402877583</v>
      </c>
      <c r="M12" s="21" t="s">
        <v>13</v>
      </c>
      <c r="N12" s="22" t="s">
        <v>14</v>
      </c>
      <c r="O12" s="23" t="s">
        <v>20</v>
      </c>
      <c r="P12" s="24" t="s">
        <v>23</v>
      </c>
      <c r="Q12" s="25" t="s">
        <v>15</v>
      </c>
      <c r="R12" s="25">
        <f t="shared" ref="R12:R20" si="2">F12</f>
        <v>10.14</v>
      </c>
      <c r="S12" s="26">
        <v>9.8480000000000008</v>
      </c>
      <c r="T12" s="26">
        <v>0.46400000000000002</v>
      </c>
      <c r="U12" s="26">
        <v>1</v>
      </c>
      <c r="V12" s="27">
        <f t="shared" ref="V12:V20" si="3">((R12-S12)/S12)*100</f>
        <v>2.9650690495532066</v>
      </c>
      <c r="W12" s="73">
        <f>(R12-S12)/T12</f>
        <v>0.62931034482758574</v>
      </c>
    </row>
    <row r="13" spans="1:23" x14ac:dyDescent="0.25">
      <c r="A13" s="57" t="s">
        <v>13</v>
      </c>
      <c r="B13" s="58" t="s">
        <v>14</v>
      </c>
      <c r="C13" s="23" t="s">
        <v>33</v>
      </c>
      <c r="D13" s="24" t="s">
        <v>24</v>
      </c>
      <c r="E13" s="23" t="s">
        <v>15</v>
      </c>
      <c r="F13" s="23">
        <v>33.549999999999997</v>
      </c>
      <c r="G13" s="61">
        <v>39.11</v>
      </c>
      <c r="H13" s="61">
        <f t="shared" si="0"/>
        <v>3.911</v>
      </c>
      <c r="I13" s="32">
        <v>4</v>
      </c>
      <c r="J13" s="27">
        <f t="shared" si="1"/>
        <v>-14.216312963436467</v>
      </c>
      <c r="K13" s="28">
        <f>(F13-G13)/H13</f>
        <v>-1.4216312963436466</v>
      </c>
      <c r="L13" s="29"/>
      <c r="M13" s="30" t="s">
        <v>13</v>
      </c>
      <c r="N13" s="31" t="s">
        <v>14</v>
      </c>
      <c r="O13" s="23" t="s">
        <v>33</v>
      </c>
      <c r="P13" s="24" t="s">
        <v>24</v>
      </c>
      <c r="Q13" s="32" t="s">
        <v>15</v>
      </c>
      <c r="R13" s="23">
        <f t="shared" si="2"/>
        <v>33.549999999999997</v>
      </c>
      <c r="S13" s="33">
        <v>33.46</v>
      </c>
      <c r="T13" s="33">
        <v>4.0199999999999996</v>
      </c>
      <c r="U13" s="33">
        <v>1</v>
      </c>
      <c r="V13" s="27">
        <f t="shared" si="3"/>
        <v>0.2689778840406345</v>
      </c>
      <c r="W13" s="73">
        <f t="shared" ref="W13:W20" si="4">(R13-S13)/T13</f>
        <v>2.238805970149162E-2</v>
      </c>
    </row>
    <row r="14" spans="1:23" x14ac:dyDescent="0.25">
      <c r="A14" s="57" t="s">
        <v>13</v>
      </c>
      <c r="B14" s="58" t="s">
        <v>14</v>
      </c>
      <c r="C14" s="23" t="s">
        <v>34</v>
      </c>
      <c r="D14" s="24" t="s">
        <v>25</v>
      </c>
      <c r="E14" s="23" t="s">
        <v>15</v>
      </c>
      <c r="F14" s="23">
        <v>93.63</v>
      </c>
      <c r="G14" s="43">
        <v>105.4</v>
      </c>
      <c r="H14" s="61">
        <f t="shared" si="0"/>
        <v>10.540000000000001</v>
      </c>
      <c r="I14" s="32">
        <v>4</v>
      </c>
      <c r="J14" s="62">
        <f t="shared" si="1"/>
        <v>-11.166982922201148</v>
      </c>
      <c r="K14" s="28">
        <f t="shared" ref="K14:K19" si="5">(F14-G14)/H14</f>
        <v>-1.1166982922201147</v>
      </c>
      <c r="M14" s="21" t="s">
        <v>13</v>
      </c>
      <c r="N14" s="22" t="s">
        <v>14</v>
      </c>
      <c r="O14" s="23" t="s">
        <v>34</v>
      </c>
      <c r="P14" s="24" t="s">
        <v>25</v>
      </c>
      <c r="Q14" s="23" t="s">
        <v>15</v>
      </c>
      <c r="R14" s="23">
        <f t="shared" si="2"/>
        <v>93.63</v>
      </c>
      <c r="S14" s="34">
        <v>101.2</v>
      </c>
      <c r="T14" s="34">
        <v>13</v>
      </c>
      <c r="U14" s="34">
        <v>1</v>
      </c>
      <c r="V14" s="27">
        <f t="shared" si="3"/>
        <v>-7.4802371541502044</v>
      </c>
      <c r="W14" s="73">
        <v>-0.59</v>
      </c>
    </row>
    <row r="15" spans="1:23" s="29" customFormat="1" x14ac:dyDescent="0.25">
      <c r="A15" s="57" t="s">
        <v>13</v>
      </c>
      <c r="B15" s="58" t="s">
        <v>14</v>
      </c>
      <c r="C15" s="23" t="s">
        <v>35</v>
      </c>
      <c r="D15" s="24" t="s">
        <v>26</v>
      </c>
      <c r="E15" s="23" t="s">
        <v>15</v>
      </c>
      <c r="F15" s="23">
        <v>15.61</v>
      </c>
      <c r="G15" s="61">
        <v>17.399999999999999</v>
      </c>
      <c r="H15" s="61">
        <f t="shared" si="0"/>
        <v>1.74</v>
      </c>
      <c r="I15" s="32">
        <v>4</v>
      </c>
      <c r="J15" s="62">
        <f t="shared" si="1"/>
        <v>-10.287356321839077</v>
      </c>
      <c r="K15" s="28">
        <f t="shared" si="5"/>
        <v>-1.0287356321839076</v>
      </c>
      <c r="L15" s="11"/>
      <c r="M15" s="21" t="s">
        <v>13</v>
      </c>
      <c r="N15" s="22" t="s">
        <v>14</v>
      </c>
      <c r="O15" s="23" t="s">
        <v>35</v>
      </c>
      <c r="P15" s="24" t="s">
        <v>26</v>
      </c>
      <c r="Q15" s="23" t="s">
        <v>15</v>
      </c>
      <c r="R15" s="23">
        <f t="shared" si="2"/>
        <v>15.61</v>
      </c>
      <c r="S15" s="34">
        <v>16.899999999999999</v>
      </c>
      <c r="T15" s="34">
        <v>1.08</v>
      </c>
      <c r="U15" s="34">
        <v>1</v>
      </c>
      <c r="V15" s="27">
        <f t="shared" si="3"/>
        <v>-7.6331360946745512</v>
      </c>
      <c r="W15" s="73">
        <v>-1.2</v>
      </c>
    </row>
    <row r="16" spans="1:23" x14ac:dyDescent="0.25">
      <c r="A16" s="57" t="s">
        <v>13</v>
      </c>
      <c r="B16" s="58" t="s">
        <v>14</v>
      </c>
      <c r="C16" s="23" t="s">
        <v>36</v>
      </c>
      <c r="D16" s="24" t="s">
        <v>27</v>
      </c>
      <c r="E16" s="23" t="s">
        <v>15</v>
      </c>
      <c r="F16" s="23">
        <v>109.24</v>
      </c>
      <c r="G16" s="43">
        <v>100.89</v>
      </c>
      <c r="H16" s="61">
        <f t="shared" si="0"/>
        <v>10.089</v>
      </c>
      <c r="I16" s="32">
        <v>4</v>
      </c>
      <c r="J16" s="62">
        <f t="shared" si="1"/>
        <v>8.27634056893646</v>
      </c>
      <c r="K16" s="28">
        <f t="shared" si="5"/>
        <v>0.827634056893646</v>
      </c>
      <c r="M16" s="21" t="s">
        <v>13</v>
      </c>
      <c r="N16" s="22" t="s">
        <v>14</v>
      </c>
      <c r="O16" s="23" t="s">
        <v>36</v>
      </c>
      <c r="P16" s="24" t="s">
        <v>27</v>
      </c>
      <c r="Q16" s="23" t="s">
        <v>15</v>
      </c>
      <c r="R16" s="23">
        <f t="shared" si="2"/>
        <v>109.24</v>
      </c>
      <c r="S16" s="34">
        <v>99.98</v>
      </c>
      <c r="T16" s="34">
        <v>13.61</v>
      </c>
      <c r="U16" s="34">
        <v>1</v>
      </c>
      <c r="V16" s="27">
        <f t="shared" si="3"/>
        <v>9.2618523704740863</v>
      </c>
      <c r="W16" s="73">
        <f t="shared" si="4"/>
        <v>0.68038207200587741</v>
      </c>
    </row>
    <row r="17" spans="1:23" x14ac:dyDescent="0.25">
      <c r="A17" s="57" t="s">
        <v>13</v>
      </c>
      <c r="B17" s="58" t="s">
        <v>14</v>
      </c>
      <c r="C17" s="23" t="s">
        <v>37</v>
      </c>
      <c r="D17" s="24" t="s">
        <v>28</v>
      </c>
      <c r="E17" s="23" t="s">
        <v>15</v>
      </c>
      <c r="F17" s="23">
        <v>37.450000000000003</v>
      </c>
      <c r="G17" s="43">
        <v>105.4</v>
      </c>
      <c r="H17" s="61">
        <f t="shared" si="0"/>
        <v>10.540000000000001</v>
      </c>
      <c r="I17" s="32">
        <v>4</v>
      </c>
      <c r="J17" s="62">
        <f t="shared" si="1"/>
        <v>-64.468690702087287</v>
      </c>
      <c r="K17" s="28">
        <f t="shared" si="5"/>
        <v>-6.4468690702087281</v>
      </c>
      <c r="M17" s="21" t="s">
        <v>13</v>
      </c>
      <c r="N17" s="22" t="s">
        <v>14</v>
      </c>
      <c r="O17" s="23" t="s">
        <v>37</v>
      </c>
      <c r="P17" s="24" t="s">
        <v>28</v>
      </c>
      <c r="Q17" s="23" t="s">
        <v>15</v>
      </c>
      <c r="R17" s="23">
        <f t="shared" si="2"/>
        <v>37.450000000000003</v>
      </c>
      <c r="S17" s="34">
        <v>90.26</v>
      </c>
      <c r="T17" s="34">
        <v>16.02</v>
      </c>
      <c r="U17" s="34">
        <v>1</v>
      </c>
      <c r="V17" s="27">
        <f t="shared" si="3"/>
        <v>-58.508752492798578</v>
      </c>
      <c r="W17" s="73">
        <f t="shared" si="4"/>
        <v>-3.2965043695380776</v>
      </c>
    </row>
    <row r="18" spans="1:23" x14ac:dyDescent="0.25">
      <c r="A18" s="57" t="s">
        <v>13</v>
      </c>
      <c r="B18" s="58" t="s">
        <v>14</v>
      </c>
      <c r="C18" s="23" t="s">
        <v>38</v>
      </c>
      <c r="D18" s="24" t="s">
        <v>29</v>
      </c>
      <c r="E18" s="23" t="s">
        <v>15</v>
      </c>
      <c r="F18" s="23">
        <v>74.930000000000007</v>
      </c>
      <c r="G18" s="61">
        <v>86.36</v>
      </c>
      <c r="H18" s="61">
        <f t="shared" si="0"/>
        <v>8.636000000000001</v>
      </c>
      <c r="I18" s="32">
        <v>4</v>
      </c>
      <c r="J18" s="62">
        <f t="shared" si="1"/>
        <v>-13.235294117647051</v>
      </c>
      <c r="K18" s="28">
        <f t="shared" si="5"/>
        <v>-1.323529411764705</v>
      </c>
      <c r="M18" s="21" t="s">
        <v>13</v>
      </c>
      <c r="N18" s="22" t="s">
        <v>14</v>
      </c>
      <c r="O18" s="23" t="s">
        <v>38</v>
      </c>
      <c r="P18" s="24" t="s">
        <v>29</v>
      </c>
      <c r="Q18" s="23" t="s">
        <v>15</v>
      </c>
      <c r="R18" s="23">
        <f t="shared" si="2"/>
        <v>74.930000000000007</v>
      </c>
      <c r="S18" s="34">
        <v>80.260000000000005</v>
      </c>
      <c r="T18" s="34">
        <v>7.39</v>
      </c>
      <c r="U18" s="34">
        <v>1</v>
      </c>
      <c r="V18" s="27">
        <f t="shared" si="3"/>
        <v>-6.6409170196860181</v>
      </c>
      <c r="W18" s="73">
        <f t="shared" si="4"/>
        <v>-0.72124492557510134</v>
      </c>
    </row>
    <row r="19" spans="1:23" x14ac:dyDescent="0.25">
      <c r="A19" s="57" t="s">
        <v>13</v>
      </c>
      <c r="B19" s="58" t="s">
        <v>14</v>
      </c>
      <c r="C19" s="23" t="s">
        <v>39</v>
      </c>
      <c r="D19" s="24" t="s">
        <v>30</v>
      </c>
      <c r="E19" s="23" t="s">
        <v>15</v>
      </c>
      <c r="F19" s="23">
        <v>27.31</v>
      </c>
      <c r="G19" s="61">
        <v>31.24</v>
      </c>
      <c r="H19" s="61">
        <f t="shared" si="0"/>
        <v>3.1240000000000001</v>
      </c>
      <c r="I19" s="32" t="s">
        <v>21</v>
      </c>
      <c r="J19" s="62">
        <f t="shared" si="1"/>
        <v>-12.580025608194623</v>
      </c>
      <c r="K19" s="28">
        <f t="shared" si="5"/>
        <v>-1.258002560819462</v>
      </c>
      <c r="M19" s="21" t="s">
        <v>13</v>
      </c>
      <c r="N19" s="22" t="s">
        <v>14</v>
      </c>
      <c r="O19" s="23" t="s">
        <v>39</v>
      </c>
      <c r="P19" s="24" t="s">
        <v>30</v>
      </c>
      <c r="Q19" s="23" t="s">
        <v>15</v>
      </c>
      <c r="R19" s="23">
        <f t="shared" si="2"/>
        <v>27.31</v>
      </c>
      <c r="S19" s="34">
        <v>28.97</v>
      </c>
      <c r="T19" s="34">
        <v>2.85</v>
      </c>
      <c r="U19" s="34">
        <v>1</v>
      </c>
      <c r="V19" s="27">
        <f t="shared" si="3"/>
        <v>-5.7300655850880222</v>
      </c>
      <c r="W19" s="73">
        <f t="shared" si="4"/>
        <v>-0.58245614035087723</v>
      </c>
    </row>
    <row r="20" spans="1:23" x14ac:dyDescent="0.25">
      <c r="A20" s="57" t="s">
        <v>13</v>
      </c>
      <c r="B20" s="58" t="s">
        <v>14</v>
      </c>
      <c r="C20" s="23" t="s">
        <v>40</v>
      </c>
      <c r="D20" s="24" t="s">
        <v>31</v>
      </c>
      <c r="E20" s="23" t="s">
        <v>15</v>
      </c>
      <c r="F20" s="23">
        <v>35.89</v>
      </c>
      <c r="G20" s="61"/>
      <c r="H20" s="61"/>
      <c r="I20" s="32"/>
      <c r="J20" s="62"/>
      <c r="K20" s="28"/>
      <c r="M20" s="21" t="s">
        <v>13</v>
      </c>
      <c r="N20" s="22" t="s">
        <v>14</v>
      </c>
      <c r="O20" s="23" t="s">
        <v>40</v>
      </c>
      <c r="P20" s="24" t="s">
        <v>31</v>
      </c>
      <c r="Q20" s="23" t="s">
        <v>15</v>
      </c>
      <c r="R20" s="23">
        <f t="shared" si="2"/>
        <v>35.89</v>
      </c>
      <c r="S20" s="34">
        <v>44.99</v>
      </c>
      <c r="T20" s="34">
        <v>8.44</v>
      </c>
      <c r="U20" s="34">
        <v>1</v>
      </c>
      <c r="V20" s="27">
        <f t="shared" si="3"/>
        <v>-20.226717048232942</v>
      </c>
      <c r="W20" s="73">
        <f t="shared" si="4"/>
        <v>-1.0781990521327016</v>
      </c>
    </row>
    <row r="21" spans="1:23" ht="15.75" thickBot="1" x14ac:dyDescent="0.3">
      <c r="A21" s="63" t="s">
        <v>13</v>
      </c>
      <c r="B21" s="64" t="s">
        <v>14</v>
      </c>
      <c r="C21" s="37" t="s">
        <v>41</v>
      </c>
      <c r="D21" s="38" t="s">
        <v>32</v>
      </c>
      <c r="E21" s="37" t="s">
        <v>15</v>
      </c>
      <c r="F21" s="37"/>
      <c r="G21" s="44">
        <v>177.78</v>
      </c>
      <c r="H21" s="65">
        <f t="shared" si="0"/>
        <v>17.778000000000002</v>
      </c>
      <c r="I21" s="66" t="s">
        <v>21</v>
      </c>
      <c r="J21" s="67"/>
      <c r="K21" s="41"/>
      <c r="M21" s="35" t="s">
        <v>13</v>
      </c>
      <c r="N21" s="36" t="s">
        <v>14</v>
      </c>
      <c r="O21" s="37" t="s">
        <v>41</v>
      </c>
      <c r="P21" s="38" t="s">
        <v>32</v>
      </c>
      <c r="Q21" s="37" t="s">
        <v>15</v>
      </c>
      <c r="R21" s="37"/>
      <c r="S21" s="39">
        <v>163.9</v>
      </c>
      <c r="T21" s="39">
        <v>8.1</v>
      </c>
      <c r="U21" s="39">
        <v>1</v>
      </c>
      <c r="V21" s="40"/>
      <c r="W21" s="41"/>
    </row>
  </sheetData>
  <sheetProtection algorithmName="SHA-512" hashValue="SNqNC8nwh76cZzct6gB7soguilQTwnpM0h0nm6rwJO86yxBkIyZj+N4TtJ7oYeMhjb6gEef9icLY74w4FQAINw==" saltValue="OQiMqjXCrBz2IliE1idyrw==" spinCount="100000" sheet="1" objects="1" scenarios="1" selectLockedCells="1" selectUnlockedCells="1"/>
  <mergeCells count="3">
    <mergeCell ref="A2:K2"/>
    <mergeCell ref="A8:K8"/>
    <mergeCell ref="L8:W8"/>
  </mergeCells>
  <conditionalFormatting sqref="K12:K20">
    <cfRule type="cellIs" dxfId="17" priority="7" stopIfTrue="1" operator="between">
      <formula>-2</formula>
      <formula>2</formula>
    </cfRule>
    <cfRule type="cellIs" dxfId="16" priority="8" stopIfTrue="1" operator="between">
      <formula>-3</formula>
      <formula>3</formula>
    </cfRule>
    <cfRule type="cellIs" dxfId="15" priority="9" operator="notBetween">
      <formula>-3</formula>
      <formula>3</formula>
    </cfRule>
  </conditionalFormatting>
  <conditionalFormatting sqref="W12:W20">
    <cfRule type="cellIs" dxfId="14" priority="1" stopIfTrue="1" operator="between">
      <formula>-2</formula>
      <formula>2</formula>
    </cfRule>
    <cfRule type="cellIs" dxfId="13" priority="2" stopIfTrue="1" operator="between">
      <formula>-3</formula>
      <formula>3</formula>
    </cfRule>
    <cfRule type="cellIs" dxfId="12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81F5D-AACE-47E5-ADB1-52D5357AE9FA}">
  <sheetPr codeName="Sheet5"/>
  <dimension ref="A1:W22"/>
  <sheetViews>
    <sheetView topLeftCell="A2" zoomScale="80" zoomScaleNormal="80" zoomScalePageLayoutView="85" workbookViewId="0">
      <selection activeCell="F36" sqref="F36"/>
    </sheetView>
  </sheetViews>
  <sheetFormatPr defaultColWidth="9.140625" defaultRowHeight="15" x14ac:dyDescent="0.25"/>
  <cols>
    <col min="1" max="1" width="11" style="11" customWidth="1"/>
    <col min="2" max="2" width="11.5703125" style="45" customWidth="1"/>
    <col min="3" max="3" width="7.140625" style="45" customWidth="1"/>
    <col min="4" max="4" width="21.28515625" style="11" bestFit="1" customWidth="1"/>
    <col min="5" max="5" width="12.42578125" style="11" customWidth="1"/>
    <col min="6" max="6" width="12.28515625" style="11" customWidth="1"/>
    <col min="7" max="7" width="11.28515625" style="11" bestFit="1" customWidth="1"/>
    <col min="8" max="8" width="12" style="11" bestFit="1" customWidth="1"/>
    <col min="9" max="9" width="9.5703125" style="11" customWidth="1"/>
    <col min="10" max="10" width="13.28515625" style="11" customWidth="1"/>
    <col min="11" max="11" width="9" style="11" customWidth="1"/>
    <col min="12" max="12" width="6.5703125" style="11" customWidth="1"/>
    <col min="13" max="13" width="9.140625" style="11"/>
    <col min="14" max="14" width="9.42578125" style="11" bestFit="1" customWidth="1"/>
    <col min="15" max="15" width="9.140625" style="11"/>
    <col min="16" max="16" width="21.28515625" style="11" bestFit="1" customWidth="1"/>
    <col min="17" max="17" width="9.140625" style="11"/>
    <col min="18" max="18" width="11.7109375" style="11" customWidth="1"/>
    <col min="19" max="21" width="9.140625" style="11"/>
    <col min="22" max="22" width="11.7109375" style="11" bestFit="1" customWidth="1"/>
    <col min="23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78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23" s="12" customFormat="1" ht="12.75" x14ac:dyDescent="0.2">
      <c r="A3" s="4"/>
      <c r="B3" s="5"/>
      <c r="C3" s="5"/>
      <c r="D3" s="77">
        <v>45618</v>
      </c>
      <c r="E3" s="5"/>
      <c r="F3" s="5"/>
      <c r="G3" s="5"/>
      <c r="H3" s="5" t="s">
        <v>42</v>
      </c>
      <c r="I3" s="5"/>
      <c r="J3" s="5"/>
      <c r="K3" s="6" t="s">
        <v>17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6" t="s">
        <v>7</v>
      </c>
      <c r="B6" s="47">
        <v>689</v>
      </c>
      <c r="C6" s="48"/>
      <c r="D6" s="49"/>
      <c r="E6" s="49"/>
      <c r="F6" s="50"/>
      <c r="G6" s="49"/>
      <c r="H6" s="49"/>
      <c r="I6" s="49"/>
      <c r="J6" s="49"/>
      <c r="K6" s="51"/>
    </row>
    <row r="7" spans="1:23" ht="16.5" thickTop="1" thickBot="1" x14ac:dyDescent="0.3">
      <c r="A7" s="10"/>
      <c r="B7" s="52"/>
      <c r="C7" s="53"/>
      <c r="D7" s="10"/>
      <c r="E7" s="10"/>
      <c r="F7" s="52"/>
      <c r="G7" s="10"/>
      <c r="H7" s="10"/>
      <c r="I7" s="10"/>
      <c r="J7" s="10"/>
      <c r="K7" s="10"/>
    </row>
    <row r="8" spans="1:23" ht="16.5" thickTop="1" thickBot="1" x14ac:dyDescent="0.3">
      <c r="A8" s="81" t="s">
        <v>18</v>
      </c>
      <c r="B8" s="82"/>
      <c r="C8" s="82"/>
      <c r="D8" s="82"/>
      <c r="E8" s="82"/>
      <c r="F8" s="82"/>
      <c r="G8" s="82"/>
      <c r="H8" s="82"/>
      <c r="I8" s="82"/>
      <c r="J8" s="82"/>
      <c r="K8" s="83"/>
      <c r="L8" s="81" t="s">
        <v>19</v>
      </c>
      <c r="M8" s="82"/>
      <c r="N8" s="82"/>
      <c r="O8" s="82"/>
      <c r="P8" s="82"/>
      <c r="Q8" s="82"/>
      <c r="R8" s="82"/>
      <c r="S8" s="82"/>
      <c r="T8" s="82"/>
      <c r="U8" s="82"/>
      <c r="V8" s="82"/>
      <c r="W8" s="83"/>
    </row>
    <row r="9" spans="1:23" ht="15.75" thickTop="1" x14ac:dyDescent="0.25">
      <c r="A9" s="10"/>
    </row>
    <row r="10" spans="1:23" ht="15.75" thickBot="1" x14ac:dyDescent="0.3"/>
    <row r="11" spans="1:23" s="20" customFormat="1" ht="30.75" thickBot="1" x14ac:dyDescent="0.3">
      <c r="A11" s="54" t="s">
        <v>1</v>
      </c>
      <c r="B11" s="55" t="s">
        <v>10</v>
      </c>
      <c r="C11" s="14" t="s">
        <v>2</v>
      </c>
      <c r="D11" s="14" t="s">
        <v>3</v>
      </c>
      <c r="E11" s="14" t="s">
        <v>4</v>
      </c>
      <c r="F11" s="15" t="s">
        <v>11</v>
      </c>
      <c r="G11" s="56" t="s">
        <v>16</v>
      </c>
      <c r="H11" s="17" t="s">
        <v>8</v>
      </c>
      <c r="I11" s="18" t="s">
        <v>9</v>
      </c>
      <c r="J11" s="18" t="s">
        <v>5</v>
      </c>
      <c r="K11" s="19" t="s">
        <v>6</v>
      </c>
      <c r="L11" s="11"/>
      <c r="M11" s="13" t="s">
        <v>1</v>
      </c>
      <c r="N11" s="14" t="s">
        <v>10</v>
      </c>
      <c r="O11" s="14" t="s">
        <v>2</v>
      </c>
      <c r="P11" s="14" t="s">
        <v>3</v>
      </c>
      <c r="Q11" s="14" t="s">
        <v>4</v>
      </c>
      <c r="R11" s="15" t="s">
        <v>11</v>
      </c>
      <c r="S11" s="16" t="s">
        <v>0</v>
      </c>
      <c r="T11" s="17" t="s">
        <v>8</v>
      </c>
      <c r="U11" s="18" t="s">
        <v>9</v>
      </c>
      <c r="V11" s="18" t="s">
        <v>5</v>
      </c>
      <c r="W11" s="19" t="s">
        <v>6</v>
      </c>
    </row>
    <row r="12" spans="1:23" x14ac:dyDescent="0.25">
      <c r="A12" s="57" t="s">
        <v>13</v>
      </c>
      <c r="B12" s="58" t="s">
        <v>14</v>
      </c>
      <c r="C12" s="23" t="s">
        <v>20</v>
      </c>
      <c r="D12" s="24" t="s">
        <v>23</v>
      </c>
      <c r="E12" s="25" t="s">
        <v>15</v>
      </c>
      <c r="F12" s="25">
        <v>9.39</v>
      </c>
      <c r="G12" s="59">
        <v>11.12</v>
      </c>
      <c r="H12" s="59">
        <f t="shared" ref="H12:H19" si="0">G12*0.1</f>
        <v>1.1119999999999999</v>
      </c>
      <c r="I12" s="60">
        <v>4</v>
      </c>
      <c r="J12" s="27">
        <f t="shared" ref="J12:J19" si="1">((F12-G12)/G12)*100</f>
        <v>-15.557553956834521</v>
      </c>
      <c r="K12" s="28">
        <f>(F12-G12)/H12</f>
        <v>-1.5557553956834522</v>
      </c>
      <c r="M12" s="21" t="s">
        <v>13</v>
      </c>
      <c r="N12" s="22" t="s">
        <v>14</v>
      </c>
      <c r="O12" s="23" t="s">
        <v>20</v>
      </c>
      <c r="P12" s="24" t="s">
        <v>23</v>
      </c>
      <c r="Q12" s="25" t="s">
        <v>15</v>
      </c>
      <c r="R12" s="25">
        <f t="shared" ref="R12:R19" si="2">F12</f>
        <v>9.39</v>
      </c>
      <c r="S12" s="26">
        <v>9.8480000000000008</v>
      </c>
      <c r="T12" s="26">
        <v>0.46400000000000002</v>
      </c>
      <c r="U12" s="26">
        <v>1</v>
      </c>
      <c r="V12" s="27">
        <f t="shared" ref="V12:V21" si="3">((R12-S12)/S12)*100</f>
        <v>-4.6506904955320891</v>
      </c>
      <c r="W12" s="73">
        <f>(R12-S12)/T12</f>
        <v>-0.98706896551724177</v>
      </c>
    </row>
    <row r="13" spans="1:23" x14ac:dyDescent="0.25">
      <c r="A13" s="57" t="s">
        <v>13</v>
      </c>
      <c r="B13" s="58" t="s">
        <v>14</v>
      </c>
      <c r="C13" s="23" t="s">
        <v>33</v>
      </c>
      <c r="D13" s="24" t="s">
        <v>24</v>
      </c>
      <c r="E13" s="23" t="s">
        <v>15</v>
      </c>
      <c r="F13" s="23">
        <v>27.1</v>
      </c>
      <c r="G13" s="61">
        <v>39.11</v>
      </c>
      <c r="H13" s="61">
        <f t="shared" si="0"/>
        <v>3.911</v>
      </c>
      <c r="I13" s="32">
        <v>4</v>
      </c>
      <c r="J13" s="27">
        <f t="shared" ref="J13" si="4">((F13-G13)/G13)*100</f>
        <v>-30.708258757351061</v>
      </c>
      <c r="K13" s="28">
        <f>(F13-G13)/H13</f>
        <v>-3.0708258757351055</v>
      </c>
      <c r="L13" s="29"/>
      <c r="M13" s="30" t="s">
        <v>13</v>
      </c>
      <c r="N13" s="31" t="s">
        <v>14</v>
      </c>
      <c r="O13" s="23" t="s">
        <v>33</v>
      </c>
      <c r="P13" s="24" t="s">
        <v>24</v>
      </c>
      <c r="Q13" s="32" t="s">
        <v>15</v>
      </c>
      <c r="R13" s="23">
        <f t="shared" si="2"/>
        <v>27.1</v>
      </c>
      <c r="S13" s="33">
        <v>33.46</v>
      </c>
      <c r="T13" s="33">
        <v>4.0199999999999996</v>
      </c>
      <c r="U13" s="33">
        <v>1</v>
      </c>
      <c r="V13" s="27">
        <f t="shared" si="3"/>
        <v>-19.007770472205614</v>
      </c>
      <c r="W13" s="73">
        <f t="shared" ref="W13:W20" si="5">(R13-S13)/T13</f>
        <v>-1.5820895522388061</v>
      </c>
    </row>
    <row r="14" spans="1:23" x14ac:dyDescent="0.25">
      <c r="A14" s="57" t="s">
        <v>13</v>
      </c>
      <c r="B14" s="58" t="s">
        <v>14</v>
      </c>
      <c r="C14" s="23" t="s">
        <v>34</v>
      </c>
      <c r="D14" s="24" t="s">
        <v>25</v>
      </c>
      <c r="E14" s="23" t="s">
        <v>15</v>
      </c>
      <c r="F14" s="23">
        <v>82.7</v>
      </c>
      <c r="G14" s="43">
        <v>105.4</v>
      </c>
      <c r="H14" s="61">
        <f t="shared" si="0"/>
        <v>10.540000000000001</v>
      </c>
      <c r="I14" s="32">
        <v>4</v>
      </c>
      <c r="J14" s="62">
        <f t="shared" si="1"/>
        <v>-21.537001897533209</v>
      </c>
      <c r="K14" s="28">
        <f t="shared" ref="K14:K21" si="6">(F14-G14)/H14</f>
        <v>-2.1537001897533208</v>
      </c>
      <c r="M14" s="21" t="s">
        <v>13</v>
      </c>
      <c r="N14" s="22" t="s">
        <v>14</v>
      </c>
      <c r="O14" s="23" t="s">
        <v>34</v>
      </c>
      <c r="P14" s="24" t="s">
        <v>25</v>
      </c>
      <c r="Q14" s="23" t="s">
        <v>15</v>
      </c>
      <c r="R14" s="23">
        <f t="shared" si="2"/>
        <v>82.7</v>
      </c>
      <c r="S14" s="34">
        <v>101.2</v>
      </c>
      <c r="T14" s="34">
        <v>13</v>
      </c>
      <c r="U14" s="34">
        <v>1</v>
      </c>
      <c r="V14" s="27">
        <f t="shared" si="3"/>
        <v>-18.280632411067195</v>
      </c>
      <c r="W14" s="73">
        <v>-1.43</v>
      </c>
    </row>
    <row r="15" spans="1:23" s="29" customFormat="1" x14ac:dyDescent="0.25">
      <c r="A15" s="57" t="s">
        <v>13</v>
      </c>
      <c r="B15" s="58" t="s">
        <v>14</v>
      </c>
      <c r="C15" s="23" t="s">
        <v>35</v>
      </c>
      <c r="D15" s="24" t="s">
        <v>26</v>
      </c>
      <c r="E15" s="23" t="s">
        <v>15</v>
      </c>
      <c r="F15" s="23">
        <v>16.5</v>
      </c>
      <c r="G15" s="61">
        <v>17.399999999999999</v>
      </c>
      <c r="H15" s="61">
        <f t="shared" si="0"/>
        <v>1.74</v>
      </c>
      <c r="I15" s="32">
        <v>4</v>
      </c>
      <c r="J15" s="62">
        <f t="shared" si="1"/>
        <v>-5.1724137931034404</v>
      </c>
      <c r="K15" s="28">
        <f t="shared" si="6"/>
        <v>-0.51724137931034397</v>
      </c>
      <c r="L15" s="11"/>
      <c r="M15" s="21" t="s">
        <v>13</v>
      </c>
      <c r="N15" s="22" t="s">
        <v>14</v>
      </c>
      <c r="O15" s="23" t="s">
        <v>35</v>
      </c>
      <c r="P15" s="24" t="s">
        <v>26</v>
      </c>
      <c r="Q15" s="23" t="s">
        <v>15</v>
      </c>
      <c r="R15" s="23">
        <f t="shared" si="2"/>
        <v>16.5</v>
      </c>
      <c r="S15" s="34">
        <v>16.899999999999999</v>
      </c>
      <c r="T15" s="34">
        <v>1.08</v>
      </c>
      <c r="U15" s="34">
        <v>1</v>
      </c>
      <c r="V15" s="27">
        <f t="shared" si="3"/>
        <v>-2.3668639053254354</v>
      </c>
      <c r="W15" s="73">
        <f t="shared" si="5"/>
        <v>-0.37037037037036902</v>
      </c>
    </row>
    <row r="16" spans="1:23" x14ac:dyDescent="0.25">
      <c r="A16" s="57" t="s">
        <v>13</v>
      </c>
      <c r="B16" s="58" t="s">
        <v>14</v>
      </c>
      <c r="C16" s="23" t="s">
        <v>36</v>
      </c>
      <c r="D16" s="24" t="s">
        <v>27</v>
      </c>
      <c r="E16" s="23" t="s">
        <v>15</v>
      </c>
      <c r="F16" s="23">
        <v>115</v>
      </c>
      <c r="G16" s="43">
        <v>100.89</v>
      </c>
      <c r="H16" s="61">
        <f t="shared" si="0"/>
        <v>10.089</v>
      </c>
      <c r="I16" s="32">
        <v>4</v>
      </c>
      <c r="J16" s="62">
        <f t="shared" si="1"/>
        <v>13.985528793735751</v>
      </c>
      <c r="K16" s="28">
        <f t="shared" si="6"/>
        <v>1.3985528793735751</v>
      </c>
      <c r="M16" s="21" t="s">
        <v>13</v>
      </c>
      <c r="N16" s="22" t="s">
        <v>14</v>
      </c>
      <c r="O16" s="23" t="s">
        <v>36</v>
      </c>
      <c r="P16" s="24" t="s">
        <v>27</v>
      </c>
      <c r="Q16" s="23" t="s">
        <v>15</v>
      </c>
      <c r="R16" s="23">
        <f t="shared" si="2"/>
        <v>115</v>
      </c>
      <c r="S16" s="34">
        <v>99.98</v>
      </c>
      <c r="T16" s="34">
        <v>13.61</v>
      </c>
      <c r="U16" s="34">
        <v>1</v>
      </c>
      <c r="V16" s="27">
        <f t="shared" si="3"/>
        <v>15.023004600920178</v>
      </c>
      <c r="W16" s="73">
        <f t="shared" si="5"/>
        <v>1.1036002939015428</v>
      </c>
    </row>
    <row r="17" spans="1:23" x14ac:dyDescent="0.25">
      <c r="A17" s="57" t="s">
        <v>13</v>
      </c>
      <c r="B17" s="58" t="s">
        <v>14</v>
      </c>
      <c r="C17" s="23" t="s">
        <v>37</v>
      </c>
      <c r="D17" s="24" t="s">
        <v>28</v>
      </c>
      <c r="E17" s="23" t="s">
        <v>15</v>
      </c>
      <c r="F17" s="23">
        <v>96.5</v>
      </c>
      <c r="G17" s="43">
        <v>105.4</v>
      </c>
      <c r="H17" s="61">
        <f t="shared" si="0"/>
        <v>10.540000000000001</v>
      </c>
      <c r="I17" s="32">
        <v>4</v>
      </c>
      <c r="J17" s="62">
        <f t="shared" si="1"/>
        <v>-8.4440227703984867</v>
      </c>
      <c r="K17" s="28">
        <f t="shared" si="6"/>
        <v>-0.84440227703984871</v>
      </c>
      <c r="M17" s="21" t="s">
        <v>13</v>
      </c>
      <c r="N17" s="22" t="s">
        <v>14</v>
      </c>
      <c r="O17" s="23" t="s">
        <v>37</v>
      </c>
      <c r="P17" s="24" t="s">
        <v>28</v>
      </c>
      <c r="Q17" s="23" t="s">
        <v>15</v>
      </c>
      <c r="R17" s="23">
        <f t="shared" si="2"/>
        <v>96.5</v>
      </c>
      <c r="S17" s="34">
        <v>90.26</v>
      </c>
      <c r="T17" s="34">
        <v>16.02</v>
      </c>
      <c r="U17" s="34">
        <v>1</v>
      </c>
      <c r="V17" s="27">
        <f t="shared" si="3"/>
        <v>6.9133614003988413</v>
      </c>
      <c r="W17" s="73">
        <f t="shared" si="5"/>
        <v>0.38951310861423188</v>
      </c>
    </row>
    <row r="18" spans="1:23" x14ac:dyDescent="0.25">
      <c r="A18" s="57" t="s">
        <v>13</v>
      </c>
      <c r="B18" s="58" t="s">
        <v>14</v>
      </c>
      <c r="C18" s="23" t="s">
        <v>38</v>
      </c>
      <c r="D18" s="24" t="s">
        <v>29</v>
      </c>
      <c r="E18" s="23" t="s">
        <v>15</v>
      </c>
      <c r="F18" s="23">
        <v>87.2</v>
      </c>
      <c r="G18" s="61">
        <v>86.36</v>
      </c>
      <c r="H18" s="61">
        <f t="shared" si="0"/>
        <v>8.636000000000001</v>
      </c>
      <c r="I18" s="32">
        <v>4</v>
      </c>
      <c r="J18" s="62">
        <f t="shared" si="1"/>
        <v>0.97267253358036521</v>
      </c>
      <c r="K18" s="28">
        <f t="shared" si="6"/>
        <v>9.7267253358036515E-2</v>
      </c>
      <c r="M18" s="21" t="s">
        <v>13</v>
      </c>
      <c r="N18" s="22" t="s">
        <v>14</v>
      </c>
      <c r="O18" s="23" t="s">
        <v>38</v>
      </c>
      <c r="P18" s="24" t="s">
        <v>29</v>
      </c>
      <c r="Q18" s="23" t="s">
        <v>15</v>
      </c>
      <c r="R18" s="23">
        <f t="shared" si="2"/>
        <v>87.2</v>
      </c>
      <c r="S18" s="34">
        <v>80.260000000000005</v>
      </c>
      <c r="T18" s="34">
        <v>7.39</v>
      </c>
      <c r="U18" s="34">
        <v>1</v>
      </c>
      <c r="V18" s="27">
        <f t="shared" si="3"/>
        <v>8.6468975828557149</v>
      </c>
      <c r="W18" s="73">
        <f t="shared" si="5"/>
        <v>0.93910690121786167</v>
      </c>
    </row>
    <row r="19" spans="1:23" x14ac:dyDescent="0.25">
      <c r="A19" s="57" t="s">
        <v>13</v>
      </c>
      <c r="B19" s="58" t="s">
        <v>14</v>
      </c>
      <c r="C19" s="23" t="s">
        <v>39</v>
      </c>
      <c r="D19" s="24" t="s">
        <v>30</v>
      </c>
      <c r="E19" s="23" t="s">
        <v>15</v>
      </c>
      <c r="F19" s="23">
        <v>27.6</v>
      </c>
      <c r="G19" s="61">
        <v>31.24</v>
      </c>
      <c r="H19" s="61">
        <f t="shared" si="0"/>
        <v>3.1240000000000001</v>
      </c>
      <c r="I19" s="32" t="s">
        <v>21</v>
      </c>
      <c r="J19" s="62">
        <f t="shared" si="1"/>
        <v>-11.651728553136994</v>
      </c>
      <c r="K19" s="28">
        <f t="shared" si="6"/>
        <v>-1.1651728553136993</v>
      </c>
      <c r="M19" s="21" t="s">
        <v>13</v>
      </c>
      <c r="N19" s="22" t="s">
        <v>14</v>
      </c>
      <c r="O19" s="23" t="s">
        <v>39</v>
      </c>
      <c r="P19" s="24" t="s">
        <v>30</v>
      </c>
      <c r="Q19" s="23" t="s">
        <v>15</v>
      </c>
      <c r="R19" s="23">
        <f t="shared" si="2"/>
        <v>27.6</v>
      </c>
      <c r="S19" s="34">
        <v>28.97</v>
      </c>
      <c r="T19" s="34">
        <v>2.85</v>
      </c>
      <c r="U19" s="34">
        <v>1</v>
      </c>
      <c r="V19" s="27">
        <f t="shared" si="3"/>
        <v>-4.7290300310666122</v>
      </c>
      <c r="W19" s="73">
        <f t="shared" si="5"/>
        <v>-0.48070175438596402</v>
      </c>
    </row>
    <row r="20" spans="1:23" x14ac:dyDescent="0.25">
      <c r="A20" s="57" t="s">
        <v>13</v>
      </c>
      <c r="B20" s="58" t="s">
        <v>14</v>
      </c>
      <c r="C20" s="23" t="s">
        <v>40</v>
      </c>
      <c r="D20" s="24" t="s">
        <v>31</v>
      </c>
      <c r="E20" s="23" t="s">
        <v>15</v>
      </c>
      <c r="F20" s="23">
        <v>40.4</v>
      </c>
      <c r="G20" s="61"/>
      <c r="H20" s="61"/>
      <c r="I20" s="32"/>
      <c r="J20" s="62"/>
      <c r="K20" s="28"/>
      <c r="M20" s="21" t="s">
        <v>13</v>
      </c>
      <c r="N20" s="22" t="s">
        <v>14</v>
      </c>
      <c r="O20" s="23" t="s">
        <v>40</v>
      </c>
      <c r="P20" s="24" t="s">
        <v>31</v>
      </c>
      <c r="Q20" s="23" t="s">
        <v>15</v>
      </c>
      <c r="R20" s="23">
        <f t="shared" ref="R20:R21" si="7">F20</f>
        <v>40.4</v>
      </c>
      <c r="S20" s="34">
        <v>44.99</v>
      </c>
      <c r="T20" s="34">
        <v>8.44</v>
      </c>
      <c r="U20" s="34">
        <v>1</v>
      </c>
      <c r="V20" s="27">
        <f t="shared" si="3"/>
        <v>-10.202267170482337</v>
      </c>
      <c r="W20" s="73">
        <f t="shared" si="5"/>
        <v>-0.54383886255924219</v>
      </c>
    </row>
    <row r="21" spans="1:23" ht="15.75" thickBot="1" x14ac:dyDescent="0.3">
      <c r="A21" s="63" t="s">
        <v>13</v>
      </c>
      <c r="B21" s="64" t="s">
        <v>14</v>
      </c>
      <c r="C21" s="37" t="s">
        <v>41</v>
      </c>
      <c r="D21" s="38" t="s">
        <v>32</v>
      </c>
      <c r="E21" s="37" t="s">
        <v>15</v>
      </c>
      <c r="F21" s="37">
        <v>164</v>
      </c>
      <c r="G21" s="44">
        <v>177.78</v>
      </c>
      <c r="H21" s="65">
        <f t="shared" ref="H21" si="8">G21*0.1</f>
        <v>17.778000000000002</v>
      </c>
      <c r="I21" s="66" t="s">
        <v>21</v>
      </c>
      <c r="J21" s="67">
        <f t="shared" ref="J21" si="9">((F21-G21)/G21)*100</f>
        <v>-7.7511531105861193</v>
      </c>
      <c r="K21" s="41">
        <f t="shared" si="6"/>
        <v>-0.77511531105861176</v>
      </c>
      <c r="M21" s="35" t="s">
        <v>13</v>
      </c>
      <c r="N21" s="36" t="s">
        <v>14</v>
      </c>
      <c r="O21" s="37" t="s">
        <v>41</v>
      </c>
      <c r="P21" s="38" t="s">
        <v>32</v>
      </c>
      <c r="Q21" s="37" t="s">
        <v>15</v>
      </c>
      <c r="R21" s="37">
        <f t="shared" si="7"/>
        <v>164</v>
      </c>
      <c r="S21" s="39">
        <v>163.9</v>
      </c>
      <c r="T21" s="39">
        <v>8.1</v>
      </c>
      <c r="U21" s="39">
        <v>1</v>
      </c>
      <c r="V21" s="40">
        <f t="shared" si="3"/>
        <v>6.1012812690661569E-2</v>
      </c>
      <c r="W21" s="74">
        <v>0.02</v>
      </c>
    </row>
    <row r="22" spans="1:23" x14ac:dyDescent="0.25">
      <c r="F22" s="68"/>
      <c r="J22" s="68"/>
      <c r="K22" s="68"/>
    </row>
  </sheetData>
  <sheetProtection algorithmName="SHA-512" hashValue="529Nvs+YlmS55DOb5R5QjIDUo8thUBVh1CnG03cryeCaGAKYv68VbHlcxyHownJlUu25sNzHSCT+fFZm7tDBKQ==" saltValue="9fCpjwPy8alwe8VViQ6Ung==" spinCount="100000" sheet="1" objects="1" scenarios="1" selectLockedCells="1" selectUnlockedCells="1"/>
  <sortState xmlns:xlrd2="http://schemas.microsoft.com/office/spreadsheetml/2017/richdata2" ref="A12:W21">
    <sortCondition ref="C12:C21"/>
  </sortState>
  <mergeCells count="3">
    <mergeCell ref="A2:K2"/>
    <mergeCell ref="A8:K8"/>
    <mergeCell ref="L8:W8"/>
  </mergeCells>
  <conditionalFormatting sqref="K12:K21">
    <cfRule type="cellIs" dxfId="11" priority="40" stopIfTrue="1" operator="between">
      <formula>-2</formula>
      <formula>2</formula>
    </cfRule>
    <cfRule type="cellIs" dxfId="10" priority="41" stopIfTrue="1" operator="between">
      <formula>-3</formula>
      <formula>3</formula>
    </cfRule>
    <cfRule type="cellIs" dxfId="9" priority="42" operator="notBetween">
      <formula>-3</formula>
      <formula>3</formula>
    </cfRule>
  </conditionalFormatting>
  <conditionalFormatting sqref="W12:W21">
    <cfRule type="cellIs" dxfId="8" priority="1" stopIfTrue="1" operator="between">
      <formula>-2</formula>
      <formula>2</formula>
    </cfRule>
    <cfRule type="cellIs" dxfId="7" priority="2" stopIfTrue="1" operator="between">
      <formula>-3</formula>
      <formula>3</formula>
    </cfRule>
    <cfRule type="cellIs" dxfId="6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64B1C-BC0F-437E-AEAD-8DB79BE89656}">
  <sheetPr codeName="Sheet7"/>
  <dimension ref="A1:W22"/>
  <sheetViews>
    <sheetView tabSelected="1" topLeftCell="A2" zoomScale="80" zoomScaleNormal="80" zoomScalePageLayoutView="85" workbookViewId="0">
      <selection activeCell="J41" sqref="J41"/>
    </sheetView>
  </sheetViews>
  <sheetFormatPr defaultColWidth="9.140625" defaultRowHeight="15" x14ac:dyDescent="0.25"/>
  <cols>
    <col min="1" max="1" width="11" style="11" customWidth="1"/>
    <col min="2" max="2" width="11.5703125" style="45" customWidth="1"/>
    <col min="3" max="3" width="7.140625" style="45" customWidth="1"/>
    <col min="4" max="4" width="21.28515625" style="11" bestFit="1" customWidth="1"/>
    <col min="5" max="5" width="12.42578125" style="11" customWidth="1"/>
    <col min="6" max="6" width="12.28515625" style="11" customWidth="1"/>
    <col min="7" max="7" width="11.28515625" style="11" bestFit="1" customWidth="1"/>
    <col min="8" max="8" width="12" style="11" bestFit="1" customWidth="1"/>
    <col min="9" max="9" width="9.5703125" style="11" customWidth="1"/>
    <col min="10" max="10" width="13.28515625" style="11" customWidth="1"/>
    <col min="11" max="11" width="9" style="11" customWidth="1"/>
    <col min="12" max="12" width="6.5703125" style="11" customWidth="1"/>
    <col min="13" max="13" width="9.140625" style="11"/>
    <col min="14" max="14" width="9.42578125" style="11" bestFit="1" customWidth="1"/>
    <col min="15" max="15" width="9.140625" style="11"/>
    <col min="16" max="16" width="21.28515625" style="11" bestFit="1" customWidth="1"/>
    <col min="17" max="17" width="9.140625" style="11"/>
    <col min="18" max="18" width="11.7109375" style="11" customWidth="1"/>
    <col min="19" max="21" width="9.140625" style="11"/>
    <col min="22" max="22" width="11.7109375" style="11" bestFit="1" customWidth="1"/>
    <col min="23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78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23" s="12" customFormat="1" ht="12.75" x14ac:dyDescent="0.2">
      <c r="A3" s="4"/>
      <c r="B3" s="5"/>
      <c r="C3" s="5"/>
      <c r="D3" s="77">
        <v>45618</v>
      </c>
      <c r="E3" s="5"/>
      <c r="F3" s="5"/>
      <c r="G3" s="5"/>
      <c r="H3" s="5" t="s">
        <v>42</v>
      </c>
      <c r="I3" s="5"/>
      <c r="J3" s="5"/>
      <c r="K3" s="6" t="s">
        <v>17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6" t="s">
        <v>7</v>
      </c>
      <c r="B6" s="47">
        <v>744</v>
      </c>
      <c r="C6" s="48"/>
      <c r="D6" s="49"/>
      <c r="E6" s="49"/>
      <c r="F6" s="50"/>
      <c r="G6" s="49"/>
      <c r="H6" s="49"/>
      <c r="I6" s="49"/>
      <c r="J6" s="49"/>
      <c r="K6" s="51"/>
    </row>
    <row r="7" spans="1:23" ht="16.5" thickTop="1" thickBot="1" x14ac:dyDescent="0.3">
      <c r="A7" s="10"/>
      <c r="B7" s="52"/>
      <c r="C7" s="53"/>
      <c r="D7" s="10"/>
      <c r="E7" s="10"/>
      <c r="F7" s="52"/>
      <c r="G7" s="10"/>
      <c r="H7" s="10"/>
      <c r="I7" s="10"/>
      <c r="J7" s="10"/>
      <c r="K7" s="10"/>
    </row>
    <row r="8" spans="1:23" ht="16.5" thickTop="1" thickBot="1" x14ac:dyDescent="0.3">
      <c r="A8" s="81" t="s">
        <v>18</v>
      </c>
      <c r="B8" s="82"/>
      <c r="C8" s="82"/>
      <c r="D8" s="82"/>
      <c r="E8" s="82"/>
      <c r="F8" s="82"/>
      <c r="G8" s="82"/>
      <c r="H8" s="82"/>
      <c r="I8" s="82"/>
      <c r="J8" s="82"/>
      <c r="K8" s="83"/>
      <c r="L8" s="81" t="s">
        <v>19</v>
      </c>
      <c r="M8" s="82"/>
      <c r="N8" s="82"/>
      <c r="O8" s="82"/>
      <c r="P8" s="82"/>
      <c r="Q8" s="82"/>
      <c r="R8" s="82"/>
      <c r="S8" s="82"/>
      <c r="T8" s="82"/>
      <c r="U8" s="82"/>
      <c r="V8" s="82"/>
      <c r="W8" s="83"/>
    </row>
    <row r="9" spans="1:23" ht="15.75" thickTop="1" x14ac:dyDescent="0.25">
      <c r="A9" s="10"/>
    </row>
    <row r="10" spans="1:23" ht="15.75" thickBot="1" x14ac:dyDescent="0.3"/>
    <row r="11" spans="1:23" s="20" customFormat="1" ht="30.75" thickBot="1" x14ac:dyDescent="0.3">
      <c r="A11" s="54" t="s">
        <v>1</v>
      </c>
      <c r="B11" s="55" t="s">
        <v>10</v>
      </c>
      <c r="C11" s="14" t="s">
        <v>2</v>
      </c>
      <c r="D11" s="14" t="s">
        <v>3</v>
      </c>
      <c r="E11" s="14" t="s">
        <v>4</v>
      </c>
      <c r="F11" s="15" t="s">
        <v>11</v>
      </c>
      <c r="G11" s="56" t="s">
        <v>16</v>
      </c>
      <c r="H11" s="17" t="s">
        <v>8</v>
      </c>
      <c r="I11" s="18" t="s">
        <v>9</v>
      </c>
      <c r="J11" s="18" t="s">
        <v>5</v>
      </c>
      <c r="K11" s="19" t="s">
        <v>6</v>
      </c>
      <c r="L11" s="11"/>
      <c r="M11" s="13" t="s">
        <v>1</v>
      </c>
      <c r="N11" s="14" t="s">
        <v>10</v>
      </c>
      <c r="O11" s="14" t="s">
        <v>2</v>
      </c>
      <c r="P11" s="14" t="s">
        <v>3</v>
      </c>
      <c r="Q11" s="14" t="s">
        <v>4</v>
      </c>
      <c r="R11" s="15" t="s">
        <v>11</v>
      </c>
      <c r="S11" s="16" t="s">
        <v>0</v>
      </c>
      <c r="T11" s="17" t="s">
        <v>8</v>
      </c>
      <c r="U11" s="18" t="s">
        <v>9</v>
      </c>
      <c r="V11" s="18" t="s">
        <v>5</v>
      </c>
      <c r="W11" s="19" t="s">
        <v>6</v>
      </c>
    </row>
    <row r="12" spans="1:23" x14ac:dyDescent="0.25">
      <c r="A12" s="57" t="s">
        <v>13</v>
      </c>
      <c r="B12" s="58" t="s">
        <v>14</v>
      </c>
      <c r="C12" s="23" t="s">
        <v>20</v>
      </c>
      <c r="D12" s="24" t="s">
        <v>23</v>
      </c>
      <c r="E12" s="25" t="s">
        <v>15</v>
      </c>
      <c r="F12" s="25">
        <v>9.89</v>
      </c>
      <c r="G12" s="59">
        <v>11.12</v>
      </c>
      <c r="H12" s="59">
        <f t="shared" ref="H12:H19" si="0">G12*0.1</f>
        <v>1.1119999999999999</v>
      </c>
      <c r="I12" s="60">
        <v>4</v>
      </c>
      <c r="J12" s="27">
        <f t="shared" ref="J12:J19" si="1">((F12-G12)/G12)*100</f>
        <v>-11.061151079136678</v>
      </c>
      <c r="K12" s="28">
        <f>(F12-G12)/H12</f>
        <v>-1.106115107913668</v>
      </c>
      <c r="M12" s="21" t="s">
        <v>13</v>
      </c>
      <c r="N12" s="22" t="s">
        <v>14</v>
      </c>
      <c r="O12" s="23" t="s">
        <v>20</v>
      </c>
      <c r="P12" s="24" t="s">
        <v>23</v>
      </c>
      <c r="Q12" s="25" t="s">
        <v>15</v>
      </c>
      <c r="R12" s="25">
        <f t="shared" ref="R12:R20" si="2">F12</f>
        <v>9.89</v>
      </c>
      <c r="S12" s="26">
        <v>9.8480000000000008</v>
      </c>
      <c r="T12" s="26">
        <v>0.46400000000000002</v>
      </c>
      <c r="U12" s="26">
        <v>1</v>
      </c>
      <c r="V12" s="27">
        <f t="shared" ref="V12:V21" si="3">((R12-S12)/S12)*100</f>
        <v>0.42648253452477469</v>
      </c>
      <c r="W12" s="73">
        <f>(R12-S12)/T12</f>
        <v>9.0517241379309943E-2</v>
      </c>
    </row>
    <row r="13" spans="1:23" x14ac:dyDescent="0.25">
      <c r="A13" s="57" t="s">
        <v>13</v>
      </c>
      <c r="B13" s="58" t="s">
        <v>14</v>
      </c>
      <c r="C13" s="23" t="s">
        <v>33</v>
      </c>
      <c r="D13" s="24" t="s">
        <v>24</v>
      </c>
      <c r="E13" s="23" t="s">
        <v>15</v>
      </c>
      <c r="F13" s="23">
        <v>35.200000000000003</v>
      </c>
      <c r="G13" s="61">
        <v>39.11</v>
      </c>
      <c r="H13" s="61">
        <f t="shared" si="0"/>
        <v>3.911</v>
      </c>
      <c r="I13" s="32">
        <v>4</v>
      </c>
      <c r="J13" s="27">
        <f t="shared" ref="J13" si="4">((F13-G13)/G13)*100</f>
        <v>-9.9974431091792297</v>
      </c>
      <c r="K13" s="28">
        <f>(F13-G13)/H13</f>
        <v>-0.99974431091792293</v>
      </c>
      <c r="L13" s="29"/>
      <c r="M13" s="30" t="s">
        <v>13</v>
      </c>
      <c r="N13" s="31" t="s">
        <v>14</v>
      </c>
      <c r="O13" s="23" t="s">
        <v>33</v>
      </c>
      <c r="P13" s="24" t="s">
        <v>24</v>
      </c>
      <c r="Q13" s="32" t="s">
        <v>15</v>
      </c>
      <c r="R13" s="23">
        <f t="shared" si="2"/>
        <v>35.200000000000003</v>
      </c>
      <c r="S13" s="33">
        <v>33.46</v>
      </c>
      <c r="T13" s="33">
        <v>4.0199999999999996</v>
      </c>
      <c r="U13" s="33">
        <v>1</v>
      </c>
      <c r="V13" s="27">
        <f t="shared" si="3"/>
        <v>5.2002390914524863</v>
      </c>
      <c r="W13" s="73">
        <f t="shared" ref="W13:W21" si="5">(R13-S13)/T13</f>
        <v>0.43283582089552292</v>
      </c>
    </row>
    <row r="14" spans="1:23" x14ac:dyDescent="0.25">
      <c r="A14" s="57" t="s">
        <v>13</v>
      </c>
      <c r="B14" s="58" t="s">
        <v>14</v>
      </c>
      <c r="C14" s="23" t="s">
        <v>34</v>
      </c>
      <c r="D14" s="24" t="s">
        <v>25</v>
      </c>
      <c r="E14" s="23" t="s">
        <v>15</v>
      </c>
      <c r="F14" s="23">
        <v>99.1</v>
      </c>
      <c r="G14" s="43">
        <v>105.4</v>
      </c>
      <c r="H14" s="61">
        <f t="shared" si="0"/>
        <v>10.540000000000001</v>
      </c>
      <c r="I14" s="32">
        <v>4</v>
      </c>
      <c r="J14" s="62">
        <f t="shared" si="1"/>
        <v>-5.9772296015180375</v>
      </c>
      <c r="K14" s="28">
        <f t="shared" ref="K14:K21" si="6">(F14-G14)/H14</f>
        <v>-0.59772296015180371</v>
      </c>
      <c r="M14" s="21" t="s">
        <v>13</v>
      </c>
      <c r="N14" s="22" t="s">
        <v>14</v>
      </c>
      <c r="O14" s="23" t="s">
        <v>34</v>
      </c>
      <c r="P14" s="24" t="s">
        <v>25</v>
      </c>
      <c r="Q14" s="23" t="s">
        <v>15</v>
      </c>
      <c r="R14" s="23">
        <f t="shared" si="2"/>
        <v>99.1</v>
      </c>
      <c r="S14" s="34">
        <v>101.2</v>
      </c>
      <c r="T14" s="34">
        <v>13</v>
      </c>
      <c r="U14" s="34">
        <v>1</v>
      </c>
      <c r="V14" s="27">
        <f t="shared" si="3"/>
        <v>-2.0750988142292575</v>
      </c>
      <c r="W14" s="73">
        <v>-0.17</v>
      </c>
    </row>
    <row r="15" spans="1:23" s="29" customFormat="1" x14ac:dyDescent="0.25">
      <c r="A15" s="57" t="s">
        <v>13</v>
      </c>
      <c r="B15" s="58" t="s">
        <v>14</v>
      </c>
      <c r="C15" s="23" t="s">
        <v>35</v>
      </c>
      <c r="D15" s="24" t="s">
        <v>26</v>
      </c>
      <c r="E15" s="23" t="s">
        <v>15</v>
      </c>
      <c r="F15" s="23">
        <v>16.2</v>
      </c>
      <c r="G15" s="61">
        <v>17.399999999999999</v>
      </c>
      <c r="H15" s="61">
        <f t="shared" si="0"/>
        <v>1.74</v>
      </c>
      <c r="I15" s="32">
        <v>4</v>
      </c>
      <c r="J15" s="62">
        <f t="shared" si="1"/>
        <v>-6.8965517241379279</v>
      </c>
      <c r="K15" s="28">
        <f t="shared" si="6"/>
        <v>-0.68965517241379271</v>
      </c>
      <c r="L15" s="11"/>
      <c r="M15" s="21" t="s">
        <v>13</v>
      </c>
      <c r="N15" s="22" t="s">
        <v>14</v>
      </c>
      <c r="O15" s="23" t="s">
        <v>35</v>
      </c>
      <c r="P15" s="24" t="s">
        <v>26</v>
      </c>
      <c r="Q15" s="23" t="s">
        <v>15</v>
      </c>
      <c r="R15" s="23">
        <f t="shared" si="2"/>
        <v>16.2</v>
      </c>
      <c r="S15" s="34">
        <v>16.899999999999999</v>
      </c>
      <c r="T15" s="34">
        <v>1.08</v>
      </c>
      <c r="U15" s="34">
        <v>1</v>
      </c>
      <c r="V15" s="27">
        <f t="shared" si="3"/>
        <v>-4.1420118343195229</v>
      </c>
      <c r="W15" s="73">
        <f t="shared" si="5"/>
        <v>-0.64814814814814747</v>
      </c>
    </row>
    <row r="16" spans="1:23" x14ac:dyDescent="0.25">
      <c r="A16" s="57" t="s">
        <v>13</v>
      </c>
      <c r="B16" s="58" t="s">
        <v>14</v>
      </c>
      <c r="C16" s="23" t="s">
        <v>36</v>
      </c>
      <c r="D16" s="24" t="s">
        <v>27</v>
      </c>
      <c r="E16" s="23" t="s">
        <v>15</v>
      </c>
      <c r="F16" s="23">
        <v>99.5</v>
      </c>
      <c r="G16" s="43">
        <v>100.89</v>
      </c>
      <c r="H16" s="61">
        <f t="shared" si="0"/>
        <v>10.089</v>
      </c>
      <c r="I16" s="32">
        <v>4</v>
      </c>
      <c r="J16" s="62">
        <f t="shared" si="1"/>
        <v>-1.3777381306373282</v>
      </c>
      <c r="K16" s="28">
        <f t="shared" si="6"/>
        <v>-0.13777381306373282</v>
      </c>
      <c r="M16" s="21" t="s">
        <v>13</v>
      </c>
      <c r="N16" s="22" t="s">
        <v>14</v>
      </c>
      <c r="O16" s="23" t="s">
        <v>36</v>
      </c>
      <c r="P16" s="24" t="s">
        <v>27</v>
      </c>
      <c r="Q16" s="23" t="s">
        <v>15</v>
      </c>
      <c r="R16" s="23">
        <f t="shared" si="2"/>
        <v>99.5</v>
      </c>
      <c r="S16" s="34">
        <v>99.98</v>
      </c>
      <c r="T16" s="34">
        <v>13.61</v>
      </c>
      <c r="U16" s="34">
        <v>1</v>
      </c>
      <c r="V16" s="27">
        <f t="shared" si="3"/>
        <v>-0.48009601920384476</v>
      </c>
      <c r="W16" s="73">
        <f t="shared" si="5"/>
        <v>-3.5268185157972372E-2</v>
      </c>
    </row>
    <row r="17" spans="1:23" x14ac:dyDescent="0.25">
      <c r="A17" s="57" t="s">
        <v>13</v>
      </c>
      <c r="B17" s="58" t="s">
        <v>14</v>
      </c>
      <c r="C17" s="23" t="s">
        <v>37</v>
      </c>
      <c r="D17" s="24" t="s">
        <v>28</v>
      </c>
      <c r="E17" s="23" t="s">
        <v>15</v>
      </c>
      <c r="F17" s="23">
        <v>97.4</v>
      </c>
      <c r="G17" s="43">
        <v>105.4</v>
      </c>
      <c r="H17" s="61">
        <f t="shared" si="0"/>
        <v>10.540000000000001</v>
      </c>
      <c r="I17" s="32">
        <v>4</v>
      </c>
      <c r="J17" s="62">
        <f t="shared" si="1"/>
        <v>-7.5901328273244779</v>
      </c>
      <c r="K17" s="28">
        <f t="shared" si="6"/>
        <v>-0.75901328273244772</v>
      </c>
      <c r="M17" s="21" t="s">
        <v>13</v>
      </c>
      <c r="N17" s="22" t="s">
        <v>14</v>
      </c>
      <c r="O17" s="23" t="s">
        <v>37</v>
      </c>
      <c r="P17" s="24" t="s">
        <v>28</v>
      </c>
      <c r="Q17" s="23" t="s">
        <v>15</v>
      </c>
      <c r="R17" s="23">
        <f t="shared" si="2"/>
        <v>97.4</v>
      </c>
      <c r="S17" s="34">
        <v>90.26</v>
      </c>
      <c r="T17" s="34">
        <v>16.02</v>
      </c>
      <c r="U17" s="34">
        <v>1</v>
      </c>
      <c r="V17" s="27">
        <f t="shared" si="3"/>
        <v>7.9104808331486822</v>
      </c>
      <c r="W17" s="73">
        <f t="shared" si="5"/>
        <v>0.44569288389513112</v>
      </c>
    </row>
    <row r="18" spans="1:23" x14ac:dyDescent="0.25">
      <c r="A18" s="57" t="s">
        <v>13</v>
      </c>
      <c r="B18" s="58" t="s">
        <v>14</v>
      </c>
      <c r="C18" s="23" t="s">
        <v>38</v>
      </c>
      <c r="D18" s="24" t="s">
        <v>29</v>
      </c>
      <c r="E18" s="23" t="s">
        <v>15</v>
      </c>
      <c r="F18" s="23">
        <v>88</v>
      </c>
      <c r="G18" s="61">
        <v>86.36</v>
      </c>
      <c r="H18" s="61">
        <f t="shared" si="0"/>
        <v>8.636000000000001</v>
      </c>
      <c r="I18" s="32">
        <v>4</v>
      </c>
      <c r="J18" s="62">
        <f t="shared" si="1"/>
        <v>1.8990273274664202</v>
      </c>
      <c r="K18" s="28">
        <f t="shared" si="6"/>
        <v>0.18990273274664202</v>
      </c>
      <c r="M18" s="21" t="s">
        <v>13</v>
      </c>
      <c r="N18" s="22" t="s">
        <v>14</v>
      </c>
      <c r="O18" s="23" t="s">
        <v>38</v>
      </c>
      <c r="P18" s="24" t="s">
        <v>29</v>
      </c>
      <c r="Q18" s="23" t="s">
        <v>15</v>
      </c>
      <c r="R18" s="23">
        <f t="shared" si="2"/>
        <v>88</v>
      </c>
      <c r="S18" s="34">
        <v>80.260000000000005</v>
      </c>
      <c r="T18" s="34">
        <v>7.39</v>
      </c>
      <c r="U18" s="34">
        <v>1</v>
      </c>
      <c r="V18" s="27">
        <f t="shared" si="3"/>
        <v>9.6436581111387927</v>
      </c>
      <c r="W18" s="73">
        <f t="shared" si="5"/>
        <v>1.0473612990527734</v>
      </c>
    </row>
    <row r="19" spans="1:23" x14ac:dyDescent="0.25">
      <c r="A19" s="57" t="s">
        <v>13</v>
      </c>
      <c r="B19" s="58" t="s">
        <v>14</v>
      </c>
      <c r="C19" s="23" t="s">
        <v>39</v>
      </c>
      <c r="D19" s="24" t="s">
        <v>30</v>
      </c>
      <c r="E19" s="23" t="s">
        <v>15</v>
      </c>
      <c r="F19" s="23">
        <v>33</v>
      </c>
      <c r="G19" s="61">
        <v>31.24</v>
      </c>
      <c r="H19" s="61">
        <f t="shared" si="0"/>
        <v>3.1240000000000001</v>
      </c>
      <c r="I19" s="32" t="s">
        <v>21</v>
      </c>
      <c r="J19" s="62">
        <f t="shared" si="1"/>
        <v>5.6338028169014134</v>
      </c>
      <c r="K19" s="28">
        <f t="shared" si="6"/>
        <v>0.56338028169014132</v>
      </c>
      <c r="M19" s="21" t="s">
        <v>13</v>
      </c>
      <c r="N19" s="22" t="s">
        <v>14</v>
      </c>
      <c r="O19" s="23" t="s">
        <v>39</v>
      </c>
      <c r="P19" s="24" t="s">
        <v>30</v>
      </c>
      <c r="Q19" s="23" t="s">
        <v>15</v>
      </c>
      <c r="R19" s="23">
        <f t="shared" si="2"/>
        <v>33</v>
      </c>
      <c r="S19" s="34">
        <v>28.97</v>
      </c>
      <c r="T19" s="34">
        <v>2.85</v>
      </c>
      <c r="U19" s="34">
        <v>1</v>
      </c>
      <c r="V19" s="27">
        <f t="shared" si="3"/>
        <v>13.910942354159481</v>
      </c>
      <c r="W19" s="73">
        <f t="shared" si="5"/>
        <v>1.4140350877192986</v>
      </c>
    </row>
    <row r="20" spans="1:23" x14ac:dyDescent="0.25">
      <c r="A20" s="57" t="s">
        <v>13</v>
      </c>
      <c r="B20" s="58" t="s">
        <v>14</v>
      </c>
      <c r="C20" s="23" t="s">
        <v>40</v>
      </c>
      <c r="D20" s="24" t="s">
        <v>31</v>
      </c>
      <c r="E20" s="23" t="s">
        <v>15</v>
      </c>
      <c r="F20" s="23">
        <v>45.3</v>
      </c>
      <c r="G20" s="61"/>
      <c r="H20" s="61"/>
      <c r="I20" s="32"/>
      <c r="J20" s="62"/>
      <c r="K20" s="28"/>
      <c r="M20" s="21" t="s">
        <v>13</v>
      </c>
      <c r="N20" s="22" t="s">
        <v>14</v>
      </c>
      <c r="O20" s="23" t="s">
        <v>40</v>
      </c>
      <c r="P20" s="24" t="s">
        <v>31</v>
      </c>
      <c r="Q20" s="23" t="s">
        <v>15</v>
      </c>
      <c r="R20" s="23">
        <f t="shared" si="2"/>
        <v>45.3</v>
      </c>
      <c r="S20" s="34">
        <v>44.99</v>
      </c>
      <c r="T20" s="34">
        <v>8.44</v>
      </c>
      <c r="U20" s="34">
        <v>1</v>
      </c>
      <c r="V20" s="27">
        <f t="shared" si="3"/>
        <v>0.68904200933539705</v>
      </c>
      <c r="W20" s="73">
        <f t="shared" si="5"/>
        <v>3.6729857819904642E-2</v>
      </c>
    </row>
    <row r="21" spans="1:23" ht="15.75" thickBot="1" x14ac:dyDescent="0.3">
      <c r="A21" s="63" t="s">
        <v>13</v>
      </c>
      <c r="B21" s="64" t="s">
        <v>14</v>
      </c>
      <c r="C21" s="37" t="s">
        <v>41</v>
      </c>
      <c r="D21" s="38" t="s">
        <v>32</v>
      </c>
      <c r="E21" s="37" t="s">
        <v>15</v>
      </c>
      <c r="F21" s="37">
        <v>166</v>
      </c>
      <c r="G21" s="44">
        <v>177.78</v>
      </c>
      <c r="H21" s="65">
        <f t="shared" ref="H21" si="7">G21*0.1</f>
        <v>17.778000000000002</v>
      </c>
      <c r="I21" s="66" t="s">
        <v>21</v>
      </c>
      <c r="J21" s="67">
        <f t="shared" ref="J21" si="8">((F21-G21)/G21)*100</f>
        <v>-6.62616717291034</v>
      </c>
      <c r="K21" s="41">
        <f t="shared" si="6"/>
        <v>-0.66261671729103389</v>
      </c>
      <c r="M21" s="35" t="s">
        <v>13</v>
      </c>
      <c r="N21" s="36" t="s">
        <v>14</v>
      </c>
      <c r="O21" s="37" t="s">
        <v>41</v>
      </c>
      <c r="P21" s="38" t="s">
        <v>32</v>
      </c>
      <c r="Q21" s="37" t="s">
        <v>15</v>
      </c>
      <c r="R21" s="37">
        <f t="shared" ref="R21" si="9">F21</f>
        <v>166</v>
      </c>
      <c r="S21" s="39">
        <v>163.9</v>
      </c>
      <c r="T21" s="39">
        <v>8.1</v>
      </c>
      <c r="U21" s="39">
        <v>1</v>
      </c>
      <c r="V21" s="40">
        <f t="shared" si="3"/>
        <v>1.2812690665039623</v>
      </c>
      <c r="W21" s="74">
        <f t="shared" si="5"/>
        <v>0.25925925925925858</v>
      </c>
    </row>
    <row r="22" spans="1:23" x14ac:dyDescent="0.25">
      <c r="F22" s="68"/>
      <c r="J22" s="68"/>
      <c r="K22" s="68"/>
    </row>
  </sheetData>
  <sheetProtection algorithmName="SHA-512" hashValue="hX1xqNGS8dMACOE3OLrYw4enS90aGNOPYtjiilNGqhaBUEo9qCWz8sL+toa+3wE5r7kbypm4vT4o6knzelSjfQ==" saltValue="8um0vbF5UsTsC/asuGx0Hw==" spinCount="100000" sheet="1" objects="1" scenarios="1" selectLockedCells="1" selectUnlockedCells="1"/>
  <sortState xmlns:xlrd2="http://schemas.microsoft.com/office/spreadsheetml/2017/richdata2" ref="A12:W21">
    <sortCondition ref="C12:C21"/>
  </sortState>
  <mergeCells count="3">
    <mergeCell ref="A2:K2"/>
    <mergeCell ref="A8:K8"/>
    <mergeCell ref="L8:W8"/>
  </mergeCells>
  <conditionalFormatting sqref="K12:K21">
    <cfRule type="cellIs" dxfId="5" priority="10" stopIfTrue="1" operator="between">
      <formula>-2</formula>
      <formula>2</formula>
    </cfRule>
    <cfRule type="cellIs" dxfId="4" priority="11" stopIfTrue="1" operator="between">
      <formula>-3</formula>
      <formula>3</formula>
    </cfRule>
    <cfRule type="cellIs" dxfId="3" priority="12" operator="notBetween">
      <formula>-3</formula>
      <formula>3</formula>
    </cfRule>
  </conditionalFormatting>
  <conditionalFormatting sqref="W12:W21">
    <cfRule type="cellIs" dxfId="2" priority="1" stopIfTrue="1" operator="between">
      <formula>-2</formula>
      <formula>2</formula>
    </cfRule>
    <cfRule type="cellIs" dxfId="1" priority="2" stopIfTrue="1" operator="between">
      <formula>-3</formula>
      <formula>3</formula>
    </cfRule>
    <cfRule type="cellIs" dxfId="0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89B38-23AF-42F7-B57B-B661689C4936}">
  <sheetPr codeName="Sheet10"/>
  <dimension ref="A1:W25"/>
  <sheetViews>
    <sheetView topLeftCell="A2" zoomScale="80" zoomScaleNormal="80" zoomScalePageLayoutView="85" workbookViewId="0">
      <selection activeCell="F36" sqref="F36"/>
    </sheetView>
  </sheetViews>
  <sheetFormatPr defaultColWidth="9.140625" defaultRowHeight="15" x14ac:dyDescent="0.25"/>
  <cols>
    <col min="1" max="1" width="11" style="11" customWidth="1"/>
    <col min="2" max="2" width="11.5703125" style="45" customWidth="1"/>
    <col min="3" max="3" width="7.140625" style="45" customWidth="1"/>
    <col min="4" max="4" width="21.28515625" style="11" bestFit="1" customWidth="1"/>
    <col min="5" max="5" width="12.42578125" style="11" customWidth="1"/>
    <col min="6" max="6" width="12.28515625" style="11" customWidth="1"/>
    <col min="7" max="7" width="11.28515625" style="11" bestFit="1" customWidth="1"/>
    <col min="8" max="8" width="12" style="11" bestFit="1" customWidth="1"/>
    <col min="9" max="9" width="9.5703125" style="11" customWidth="1"/>
    <col min="10" max="10" width="13.28515625" style="11" customWidth="1"/>
    <col min="11" max="11" width="9" style="11" customWidth="1"/>
    <col min="12" max="12" width="6.5703125" style="11" customWidth="1"/>
    <col min="13" max="13" width="9.140625" style="11"/>
    <col min="14" max="14" width="9.42578125" style="11" bestFit="1" customWidth="1"/>
    <col min="15" max="15" width="9.140625" style="11"/>
    <col min="16" max="16" width="21.28515625" style="11" bestFit="1" customWidth="1"/>
    <col min="17" max="17" width="9.140625" style="11"/>
    <col min="18" max="18" width="11.7109375" style="11" customWidth="1"/>
    <col min="19" max="21" width="9.140625" style="11"/>
    <col min="22" max="22" width="11.7109375" style="11" bestFit="1" customWidth="1"/>
    <col min="23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78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23" s="12" customFormat="1" ht="12.75" x14ac:dyDescent="0.2">
      <c r="A3" s="4"/>
      <c r="B3" s="5"/>
      <c r="C3" s="5"/>
      <c r="D3" s="77">
        <v>45618</v>
      </c>
      <c r="E3" s="5"/>
      <c r="F3" s="5"/>
      <c r="G3" s="5"/>
      <c r="H3" s="5" t="s">
        <v>42</v>
      </c>
      <c r="I3" s="5"/>
      <c r="J3" s="5"/>
      <c r="K3" s="6" t="s">
        <v>17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6" t="s">
        <v>7</v>
      </c>
      <c r="B6" s="47">
        <v>223</v>
      </c>
      <c r="C6" s="48"/>
      <c r="D6" s="49"/>
      <c r="E6" s="49"/>
      <c r="F6" s="50"/>
      <c r="G6" s="49"/>
      <c r="H6" s="49"/>
      <c r="I6" s="49"/>
      <c r="J6" s="49"/>
      <c r="K6" s="51"/>
    </row>
    <row r="7" spans="1:23" ht="16.5" thickTop="1" thickBot="1" x14ac:dyDescent="0.3">
      <c r="A7" s="10"/>
      <c r="B7" s="52"/>
      <c r="C7" s="53"/>
      <c r="D7" s="10"/>
      <c r="E7" s="10"/>
      <c r="F7" s="52"/>
      <c r="G7" s="10"/>
      <c r="H7" s="10"/>
      <c r="I7" s="10"/>
      <c r="J7" s="10"/>
      <c r="K7" s="10"/>
    </row>
    <row r="8" spans="1:23" ht="16.5" thickTop="1" thickBot="1" x14ac:dyDescent="0.3">
      <c r="A8" s="81" t="s">
        <v>18</v>
      </c>
      <c r="B8" s="82"/>
      <c r="C8" s="82"/>
      <c r="D8" s="82"/>
      <c r="E8" s="82"/>
      <c r="F8" s="82"/>
      <c r="G8" s="82"/>
      <c r="H8" s="82"/>
      <c r="I8" s="82"/>
      <c r="J8" s="82"/>
      <c r="K8" s="83"/>
      <c r="L8" s="81" t="s">
        <v>19</v>
      </c>
      <c r="M8" s="82"/>
      <c r="N8" s="82"/>
      <c r="O8" s="82"/>
      <c r="P8" s="82"/>
      <c r="Q8" s="82"/>
      <c r="R8" s="82"/>
      <c r="S8" s="82"/>
      <c r="T8" s="82"/>
      <c r="U8" s="82"/>
      <c r="V8" s="82"/>
      <c r="W8" s="83"/>
    </row>
    <row r="9" spans="1:23" ht="15.75" thickTop="1" x14ac:dyDescent="0.25">
      <c r="A9" s="10"/>
    </row>
    <row r="10" spans="1:23" ht="15.75" thickBot="1" x14ac:dyDescent="0.3"/>
    <row r="11" spans="1:23" s="20" customFormat="1" ht="30.75" thickBot="1" x14ac:dyDescent="0.3">
      <c r="A11" s="54" t="s">
        <v>1</v>
      </c>
      <c r="B11" s="55" t="s">
        <v>10</v>
      </c>
      <c r="C11" s="14" t="s">
        <v>2</v>
      </c>
      <c r="D11" s="14" t="s">
        <v>3</v>
      </c>
      <c r="E11" s="14" t="s">
        <v>4</v>
      </c>
      <c r="F11" s="15" t="s">
        <v>11</v>
      </c>
      <c r="G11" s="56" t="s">
        <v>16</v>
      </c>
      <c r="H11" s="17" t="s">
        <v>8</v>
      </c>
      <c r="I11" s="18" t="s">
        <v>9</v>
      </c>
      <c r="J11" s="18" t="s">
        <v>5</v>
      </c>
      <c r="K11" s="19" t="s">
        <v>6</v>
      </c>
      <c r="L11" s="11"/>
      <c r="M11" s="13" t="s">
        <v>1</v>
      </c>
      <c r="N11" s="14" t="s">
        <v>10</v>
      </c>
      <c r="O11" s="14" t="s">
        <v>2</v>
      </c>
      <c r="P11" s="14" t="s">
        <v>3</v>
      </c>
      <c r="Q11" s="14" t="s">
        <v>4</v>
      </c>
      <c r="R11" s="15" t="s">
        <v>11</v>
      </c>
      <c r="S11" s="16" t="s">
        <v>0</v>
      </c>
      <c r="T11" s="17" t="s">
        <v>8</v>
      </c>
      <c r="U11" s="18" t="s">
        <v>9</v>
      </c>
      <c r="V11" s="18" t="s">
        <v>5</v>
      </c>
      <c r="W11" s="19" t="s">
        <v>6</v>
      </c>
    </row>
    <row r="12" spans="1:23" x14ac:dyDescent="0.25">
      <c r="A12" s="57" t="s">
        <v>13</v>
      </c>
      <c r="B12" s="58" t="s">
        <v>14</v>
      </c>
      <c r="C12" s="23" t="s">
        <v>20</v>
      </c>
      <c r="D12" s="24" t="s">
        <v>23</v>
      </c>
      <c r="E12" s="25" t="s">
        <v>15</v>
      </c>
      <c r="F12" s="25">
        <v>10.15</v>
      </c>
      <c r="G12" s="59">
        <v>11.12</v>
      </c>
      <c r="H12" s="59">
        <f t="shared" ref="H12:H19" si="0">G12*0.1</f>
        <v>1.1119999999999999</v>
      </c>
      <c r="I12" s="60">
        <v>4</v>
      </c>
      <c r="J12" s="27">
        <f t="shared" ref="J12:J19" si="1">((F12-G12)/G12)*100</f>
        <v>-8.7230215827338036</v>
      </c>
      <c r="K12" s="28">
        <f>(F12-G12)/H12</f>
        <v>-0.87230215827338042</v>
      </c>
      <c r="M12" s="21" t="s">
        <v>13</v>
      </c>
      <c r="N12" s="22" t="s">
        <v>14</v>
      </c>
      <c r="O12" s="23" t="s">
        <v>20</v>
      </c>
      <c r="P12" s="24" t="s">
        <v>23</v>
      </c>
      <c r="Q12" s="25" t="s">
        <v>15</v>
      </c>
      <c r="R12" s="25">
        <f t="shared" ref="R12:R19" si="2">F12</f>
        <v>10.15</v>
      </c>
      <c r="S12" s="26">
        <v>9.8480000000000008</v>
      </c>
      <c r="T12" s="26">
        <v>0.46400000000000002</v>
      </c>
      <c r="U12" s="26">
        <v>1</v>
      </c>
      <c r="V12" s="27">
        <f t="shared" ref="V12:V21" si="3">((R12-S12)/S12)*100</f>
        <v>3.066612510154342</v>
      </c>
      <c r="W12" s="73">
        <f>(R12-S12)/T12</f>
        <v>0.65086206896551635</v>
      </c>
    </row>
    <row r="13" spans="1:23" x14ac:dyDescent="0.25">
      <c r="A13" s="57" t="s">
        <v>13</v>
      </c>
      <c r="B13" s="58" t="s">
        <v>14</v>
      </c>
      <c r="C13" s="23" t="s">
        <v>33</v>
      </c>
      <c r="D13" s="24" t="s">
        <v>24</v>
      </c>
      <c r="E13" s="23" t="s">
        <v>15</v>
      </c>
      <c r="F13" s="23">
        <v>30.8</v>
      </c>
      <c r="G13" s="61">
        <v>39.11</v>
      </c>
      <c r="H13" s="61">
        <f t="shared" si="0"/>
        <v>3.911</v>
      </c>
      <c r="I13" s="32">
        <v>4</v>
      </c>
      <c r="J13" s="27">
        <f t="shared" ref="J13" si="4">((F13-G13)/G13)*100</f>
        <v>-21.247762720531828</v>
      </c>
      <c r="K13" s="28">
        <f>(F13-G13)/H13</f>
        <v>-2.1247762720531829</v>
      </c>
      <c r="L13" s="29"/>
      <c r="M13" s="30" t="s">
        <v>13</v>
      </c>
      <c r="N13" s="31" t="s">
        <v>14</v>
      </c>
      <c r="O13" s="23" t="s">
        <v>33</v>
      </c>
      <c r="P13" s="24" t="s">
        <v>24</v>
      </c>
      <c r="Q13" s="32" t="s">
        <v>15</v>
      </c>
      <c r="R13" s="23">
        <f t="shared" si="2"/>
        <v>30.8</v>
      </c>
      <c r="S13" s="33">
        <v>33.46</v>
      </c>
      <c r="T13" s="33">
        <v>4.0199999999999996</v>
      </c>
      <c r="U13" s="33">
        <v>1</v>
      </c>
      <c r="V13" s="27">
        <f t="shared" si="3"/>
        <v>-7.9497907949790791</v>
      </c>
      <c r="W13" s="73">
        <f t="shared" ref="W13:W21" si="5">(R13-S13)/T13</f>
        <v>-0.66169154228855731</v>
      </c>
    </row>
    <row r="14" spans="1:23" x14ac:dyDescent="0.25">
      <c r="A14" s="57" t="s">
        <v>13</v>
      </c>
      <c r="B14" s="58" t="s">
        <v>14</v>
      </c>
      <c r="C14" s="23" t="s">
        <v>34</v>
      </c>
      <c r="D14" s="24" t="s">
        <v>25</v>
      </c>
      <c r="E14" s="23" t="s">
        <v>15</v>
      </c>
      <c r="F14" s="23">
        <v>107.8</v>
      </c>
      <c r="G14" s="43">
        <v>105.4</v>
      </c>
      <c r="H14" s="61">
        <f t="shared" si="0"/>
        <v>10.540000000000001</v>
      </c>
      <c r="I14" s="32">
        <v>4</v>
      </c>
      <c r="J14" s="62">
        <f t="shared" si="1"/>
        <v>2.2770398481973353</v>
      </c>
      <c r="K14" s="28">
        <f t="shared" ref="K14:K21" si="6">(F14-G14)/H14</f>
        <v>0.22770398481973353</v>
      </c>
      <c r="M14" s="21" t="s">
        <v>13</v>
      </c>
      <c r="N14" s="22" t="s">
        <v>14</v>
      </c>
      <c r="O14" s="23" t="s">
        <v>34</v>
      </c>
      <c r="P14" s="24" t="s">
        <v>25</v>
      </c>
      <c r="Q14" s="23" t="s">
        <v>15</v>
      </c>
      <c r="R14" s="23">
        <f t="shared" si="2"/>
        <v>107.8</v>
      </c>
      <c r="S14" s="34">
        <v>101.2</v>
      </c>
      <c r="T14" s="34">
        <v>13</v>
      </c>
      <c r="U14" s="34">
        <v>1</v>
      </c>
      <c r="V14" s="27">
        <f t="shared" si="3"/>
        <v>6.5217391304347769</v>
      </c>
      <c r="W14" s="73">
        <v>0.5</v>
      </c>
    </row>
    <row r="15" spans="1:23" s="29" customFormat="1" x14ac:dyDescent="0.25">
      <c r="A15" s="57" t="s">
        <v>13</v>
      </c>
      <c r="B15" s="58" t="s">
        <v>14</v>
      </c>
      <c r="C15" s="23" t="s">
        <v>35</v>
      </c>
      <c r="D15" s="24" t="s">
        <v>26</v>
      </c>
      <c r="E15" s="23" t="s">
        <v>15</v>
      </c>
      <c r="F15" s="23"/>
      <c r="G15" s="61">
        <v>17.399999999999999</v>
      </c>
      <c r="H15" s="61">
        <f t="shared" si="0"/>
        <v>1.74</v>
      </c>
      <c r="I15" s="32">
        <v>4</v>
      </c>
      <c r="J15" s="62">
        <f t="shared" si="1"/>
        <v>-100</v>
      </c>
      <c r="K15" s="28">
        <f t="shared" si="6"/>
        <v>-10</v>
      </c>
      <c r="L15" s="11"/>
      <c r="M15" s="21" t="s">
        <v>13</v>
      </c>
      <c r="N15" s="22" t="s">
        <v>14</v>
      </c>
      <c r="O15" s="23" t="s">
        <v>35</v>
      </c>
      <c r="P15" s="24" t="s">
        <v>26</v>
      </c>
      <c r="Q15" s="23" t="s">
        <v>15</v>
      </c>
      <c r="R15" s="23"/>
      <c r="S15" s="34">
        <v>16.899999999999999</v>
      </c>
      <c r="T15" s="34">
        <v>1.08</v>
      </c>
      <c r="U15" s="34">
        <v>1</v>
      </c>
      <c r="V15" s="27">
        <f t="shared" si="3"/>
        <v>-100</v>
      </c>
      <c r="W15" s="73">
        <f t="shared" si="5"/>
        <v>-15.648148148148145</v>
      </c>
    </row>
    <row r="16" spans="1:23" x14ac:dyDescent="0.25">
      <c r="A16" s="57" t="s">
        <v>13</v>
      </c>
      <c r="B16" s="58" t="s">
        <v>14</v>
      </c>
      <c r="C16" s="23" t="s">
        <v>36</v>
      </c>
      <c r="D16" s="24" t="s">
        <v>27</v>
      </c>
      <c r="E16" s="23" t="s">
        <v>15</v>
      </c>
      <c r="F16" s="23">
        <v>86.8</v>
      </c>
      <c r="G16" s="43">
        <v>100.89</v>
      </c>
      <c r="H16" s="61">
        <f t="shared" si="0"/>
        <v>10.089</v>
      </c>
      <c r="I16" s="32">
        <v>4</v>
      </c>
      <c r="J16" s="62">
        <f t="shared" si="1"/>
        <v>-13.965705223510758</v>
      </c>
      <c r="K16" s="28">
        <f t="shared" si="6"/>
        <v>-1.3965705223510758</v>
      </c>
      <c r="M16" s="21" t="s">
        <v>13</v>
      </c>
      <c r="N16" s="22" t="s">
        <v>14</v>
      </c>
      <c r="O16" s="23" t="s">
        <v>36</v>
      </c>
      <c r="P16" s="24" t="s">
        <v>27</v>
      </c>
      <c r="Q16" s="23" t="s">
        <v>15</v>
      </c>
      <c r="R16" s="23">
        <f t="shared" si="2"/>
        <v>86.8</v>
      </c>
      <c r="S16" s="34">
        <v>99.98</v>
      </c>
      <c r="T16" s="34">
        <v>13.61</v>
      </c>
      <c r="U16" s="34">
        <v>1</v>
      </c>
      <c r="V16" s="27">
        <f t="shared" si="3"/>
        <v>-13.182636527305466</v>
      </c>
      <c r="W16" s="73">
        <f t="shared" si="5"/>
        <v>-0.96840558412931721</v>
      </c>
    </row>
    <row r="17" spans="1:23" x14ac:dyDescent="0.25">
      <c r="A17" s="57" t="s">
        <v>13</v>
      </c>
      <c r="B17" s="58" t="s">
        <v>14</v>
      </c>
      <c r="C17" s="23" t="s">
        <v>37</v>
      </c>
      <c r="D17" s="24" t="s">
        <v>28</v>
      </c>
      <c r="E17" s="23" t="s">
        <v>15</v>
      </c>
      <c r="F17" s="23">
        <v>87.5</v>
      </c>
      <c r="G17" s="43">
        <v>105.4</v>
      </c>
      <c r="H17" s="61">
        <f t="shared" si="0"/>
        <v>10.540000000000001</v>
      </c>
      <c r="I17" s="32">
        <v>4</v>
      </c>
      <c r="J17" s="62">
        <f t="shared" si="1"/>
        <v>-16.982922201138525</v>
      </c>
      <c r="K17" s="28">
        <f t="shared" si="6"/>
        <v>-1.6982922201138524</v>
      </c>
      <c r="M17" s="21" t="s">
        <v>13</v>
      </c>
      <c r="N17" s="22" t="s">
        <v>14</v>
      </c>
      <c r="O17" s="23" t="s">
        <v>37</v>
      </c>
      <c r="P17" s="24" t="s">
        <v>28</v>
      </c>
      <c r="Q17" s="23" t="s">
        <v>15</v>
      </c>
      <c r="R17" s="23">
        <f t="shared" si="2"/>
        <v>87.5</v>
      </c>
      <c r="S17" s="34">
        <v>90.26</v>
      </c>
      <c r="T17" s="34">
        <v>16.02</v>
      </c>
      <c r="U17" s="34">
        <v>1</v>
      </c>
      <c r="V17" s="27">
        <f t="shared" si="3"/>
        <v>-3.0578329270994957</v>
      </c>
      <c r="W17" s="73">
        <f t="shared" si="5"/>
        <v>-0.17228464419475689</v>
      </c>
    </row>
    <row r="18" spans="1:23" x14ac:dyDescent="0.25">
      <c r="A18" s="57" t="s">
        <v>13</v>
      </c>
      <c r="B18" s="58" t="s">
        <v>14</v>
      </c>
      <c r="C18" s="23" t="s">
        <v>38</v>
      </c>
      <c r="D18" s="24" t="s">
        <v>29</v>
      </c>
      <c r="E18" s="23" t="s">
        <v>15</v>
      </c>
      <c r="F18" s="23">
        <v>80</v>
      </c>
      <c r="G18" s="61">
        <v>86.36</v>
      </c>
      <c r="H18" s="61">
        <f t="shared" si="0"/>
        <v>8.636000000000001</v>
      </c>
      <c r="I18" s="32">
        <v>4</v>
      </c>
      <c r="J18" s="62">
        <f t="shared" si="1"/>
        <v>-7.3645206113941635</v>
      </c>
      <c r="K18" s="28">
        <f t="shared" si="6"/>
        <v>-0.73645206113941619</v>
      </c>
      <c r="M18" s="21" t="s">
        <v>13</v>
      </c>
      <c r="N18" s="22" t="s">
        <v>14</v>
      </c>
      <c r="O18" s="23" t="s">
        <v>38</v>
      </c>
      <c r="P18" s="24" t="s">
        <v>29</v>
      </c>
      <c r="Q18" s="23" t="s">
        <v>15</v>
      </c>
      <c r="R18" s="23">
        <f t="shared" si="2"/>
        <v>80</v>
      </c>
      <c r="S18" s="34">
        <v>80.260000000000005</v>
      </c>
      <c r="T18" s="34">
        <v>7.39</v>
      </c>
      <c r="U18" s="34">
        <v>1</v>
      </c>
      <c r="V18" s="27">
        <f t="shared" si="3"/>
        <v>-0.32394717169200737</v>
      </c>
      <c r="W18" s="73">
        <v>-0.03</v>
      </c>
    </row>
    <row r="19" spans="1:23" x14ac:dyDescent="0.25">
      <c r="A19" s="57" t="s">
        <v>13</v>
      </c>
      <c r="B19" s="58" t="s">
        <v>14</v>
      </c>
      <c r="C19" s="23" t="s">
        <v>39</v>
      </c>
      <c r="D19" s="24" t="s">
        <v>30</v>
      </c>
      <c r="E19" s="23" t="s">
        <v>15</v>
      </c>
      <c r="F19" s="23">
        <v>29.6</v>
      </c>
      <c r="G19" s="61">
        <v>31.24</v>
      </c>
      <c r="H19" s="61">
        <f t="shared" si="0"/>
        <v>3.1240000000000001</v>
      </c>
      <c r="I19" s="32" t="s">
        <v>21</v>
      </c>
      <c r="J19" s="62">
        <f t="shared" si="1"/>
        <v>-5.2496798975672121</v>
      </c>
      <c r="K19" s="28">
        <f t="shared" si="6"/>
        <v>-0.52496798975672121</v>
      </c>
      <c r="M19" s="21" t="s">
        <v>13</v>
      </c>
      <c r="N19" s="22" t="s">
        <v>14</v>
      </c>
      <c r="O19" s="23" t="s">
        <v>39</v>
      </c>
      <c r="P19" s="24" t="s">
        <v>30</v>
      </c>
      <c r="Q19" s="23" t="s">
        <v>15</v>
      </c>
      <c r="R19" s="23">
        <f t="shared" si="2"/>
        <v>29.6</v>
      </c>
      <c r="S19" s="34">
        <v>28.97</v>
      </c>
      <c r="T19" s="34">
        <v>2.85</v>
      </c>
      <c r="U19" s="34">
        <v>1</v>
      </c>
      <c r="V19" s="27">
        <f t="shared" si="3"/>
        <v>2.1746634449430537</v>
      </c>
      <c r="W19" s="73">
        <f t="shared" si="5"/>
        <v>0.22105263157894825</v>
      </c>
    </row>
    <row r="20" spans="1:23" x14ac:dyDescent="0.25">
      <c r="A20" s="57" t="s">
        <v>13</v>
      </c>
      <c r="B20" s="58" t="s">
        <v>14</v>
      </c>
      <c r="C20" s="23" t="s">
        <v>40</v>
      </c>
      <c r="D20" s="24" t="s">
        <v>31</v>
      </c>
      <c r="E20" s="23" t="s">
        <v>15</v>
      </c>
      <c r="F20" s="23">
        <v>48.1</v>
      </c>
      <c r="G20" s="61"/>
      <c r="H20" s="61"/>
      <c r="I20" s="32"/>
      <c r="J20" s="62"/>
      <c r="K20" s="28"/>
      <c r="M20" s="21" t="s">
        <v>13</v>
      </c>
      <c r="N20" s="22" t="s">
        <v>14</v>
      </c>
      <c r="O20" s="23" t="s">
        <v>40</v>
      </c>
      <c r="P20" s="24" t="s">
        <v>31</v>
      </c>
      <c r="Q20" s="23" t="s">
        <v>15</v>
      </c>
      <c r="R20" s="23">
        <f t="shared" ref="R20:R21" si="7">F20</f>
        <v>48.1</v>
      </c>
      <c r="S20" s="34">
        <v>44.99</v>
      </c>
      <c r="T20" s="34">
        <v>8.44</v>
      </c>
      <c r="U20" s="34">
        <v>1</v>
      </c>
      <c r="V20" s="27">
        <f t="shared" si="3"/>
        <v>6.9126472549455418</v>
      </c>
      <c r="W20" s="73">
        <f t="shared" si="5"/>
        <v>0.36848341232227483</v>
      </c>
    </row>
    <row r="21" spans="1:23" ht="15.75" thickBot="1" x14ac:dyDescent="0.3">
      <c r="A21" s="63" t="s">
        <v>13</v>
      </c>
      <c r="B21" s="64" t="s">
        <v>14</v>
      </c>
      <c r="C21" s="37" t="s">
        <v>41</v>
      </c>
      <c r="D21" s="38" t="s">
        <v>32</v>
      </c>
      <c r="E21" s="37" t="s">
        <v>15</v>
      </c>
      <c r="F21" s="37">
        <v>159</v>
      </c>
      <c r="G21" s="44">
        <v>177.78</v>
      </c>
      <c r="H21" s="65">
        <f t="shared" ref="H21" si="8">G21*0.1</f>
        <v>17.778000000000002</v>
      </c>
      <c r="I21" s="66" t="s">
        <v>21</v>
      </c>
      <c r="J21" s="67">
        <f t="shared" ref="J21" si="9">((F21-G21)/G21)*100</f>
        <v>-10.563617954775566</v>
      </c>
      <c r="K21" s="41">
        <f t="shared" si="6"/>
        <v>-1.0563617954775564</v>
      </c>
      <c r="M21" s="35" t="s">
        <v>13</v>
      </c>
      <c r="N21" s="36" t="s">
        <v>14</v>
      </c>
      <c r="O21" s="37" t="s">
        <v>41</v>
      </c>
      <c r="P21" s="38" t="s">
        <v>32</v>
      </c>
      <c r="Q21" s="37" t="s">
        <v>15</v>
      </c>
      <c r="R21" s="37">
        <f t="shared" si="7"/>
        <v>159</v>
      </c>
      <c r="S21" s="39">
        <v>163.9</v>
      </c>
      <c r="T21" s="39">
        <v>8.1</v>
      </c>
      <c r="U21" s="39">
        <v>1</v>
      </c>
      <c r="V21" s="40">
        <f t="shared" si="3"/>
        <v>-2.9896278218425905</v>
      </c>
      <c r="W21" s="74">
        <f t="shared" si="5"/>
        <v>-0.60493827160493896</v>
      </c>
    </row>
    <row r="22" spans="1:23" x14ac:dyDescent="0.25">
      <c r="F22" s="68"/>
      <c r="J22" s="68"/>
      <c r="K22" s="68"/>
    </row>
    <row r="25" spans="1:23" x14ac:dyDescent="0.25">
      <c r="T25" s="42"/>
    </row>
  </sheetData>
  <sheetProtection algorithmName="SHA-512" hashValue="jjBLkEBPXp7sgjDM6QE8wLxn7OsQRiLR26gNzY2ZMgbxEU5Yk9tvf6ZVOIDg4hJtu3wANYr3A/wugpNWBqygnw==" saltValue="a1lv5brKaS+EseTRq0z00Q==" spinCount="100000" sheet="1" objects="1" scenarios="1" selectLockedCells="1" selectUnlockedCells="1"/>
  <sortState xmlns:xlrd2="http://schemas.microsoft.com/office/spreadsheetml/2017/richdata2" ref="A12:W21">
    <sortCondition ref="C12:C21"/>
  </sortState>
  <mergeCells count="3">
    <mergeCell ref="A2:K2"/>
    <mergeCell ref="A8:K8"/>
    <mergeCell ref="L8:W8"/>
  </mergeCells>
  <conditionalFormatting sqref="K12:K21">
    <cfRule type="cellIs" dxfId="71" priority="37" stopIfTrue="1" operator="between">
      <formula>-2</formula>
      <formula>2</formula>
    </cfRule>
    <cfRule type="cellIs" dxfId="70" priority="38" stopIfTrue="1" operator="between">
      <formula>-3</formula>
      <formula>3</formula>
    </cfRule>
    <cfRule type="cellIs" dxfId="69" priority="39" operator="notBetween">
      <formula>-3</formula>
      <formula>3</formula>
    </cfRule>
  </conditionalFormatting>
  <conditionalFormatting sqref="W12:W21">
    <cfRule type="cellIs" dxfId="68" priority="1" stopIfTrue="1" operator="between">
      <formula>-2</formula>
      <formula>2</formula>
    </cfRule>
    <cfRule type="cellIs" dxfId="67" priority="2" stopIfTrue="1" operator="between">
      <formula>-3</formula>
      <formula>3</formula>
    </cfRule>
    <cfRule type="cellIs" dxfId="66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B2AE8-C382-415B-B995-51FDE6B4CE97}">
  <sheetPr codeName="Sheet11"/>
  <dimension ref="A1:W22"/>
  <sheetViews>
    <sheetView topLeftCell="A2" zoomScale="80" zoomScaleNormal="80" zoomScalePageLayoutView="85" workbookViewId="0">
      <selection activeCell="F36" sqref="F36"/>
    </sheetView>
  </sheetViews>
  <sheetFormatPr defaultColWidth="9.140625" defaultRowHeight="15" x14ac:dyDescent="0.25"/>
  <cols>
    <col min="1" max="1" width="11" style="11" customWidth="1"/>
    <col min="2" max="2" width="11.5703125" style="45" customWidth="1"/>
    <col min="3" max="3" width="7.140625" style="45" customWidth="1"/>
    <col min="4" max="4" width="21.28515625" style="11" bestFit="1" customWidth="1"/>
    <col min="5" max="5" width="12.42578125" style="11" customWidth="1"/>
    <col min="6" max="6" width="12.28515625" style="11" customWidth="1"/>
    <col min="7" max="7" width="11.28515625" style="11" bestFit="1" customWidth="1"/>
    <col min="8" max="8" width="12" style="11" bestFit="1" customWidth="1"/>
    <col min="9" max="9" width="9.5703125" style="11" customWidth="1"/>
    <col min="10" max="10" width="13.28515625" style="11" customWidth="1"/>
    <col min="11" max="11" width="9" style="11" customWidth="1"/>
    <col min="12" max="12" width="6.5703125" style="11" customWidth="1"/>
    <col min="13" max="13" width="9.140625" style="11"/>
    <col min="14" max="14" width="9.42578125" style="11" bestFit="1" customWidth="1"/>
    <col min="15" max="15" width="9.140625" style="11"/>
    <col min="16" max="16" width="21.28515625" style="11" bestFit="1" customWidth="1"/>
    <col min="17" max="17" width="9.140625" style="11"/>
    <col min="18" max="18" width="11.7109375" style="11" customWidth="1"/>
    <col min="19" max="21" width="9.140625" style="11"/>
    <col min="22" max="22" width="11.7109375" style="11" bestFit="1" customWidth="1"/>
    <col min="23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78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23" s="12" customFormat="1" ht="12.75" x14ac:dyDescent="0.2">
      <c r="A3" s="4"/>
      <c r="B3" s="5"/>
      <c r="C3" s="5"/>
      <c r="D3" s="77">
        <v>45618</v>
      </c>
      <c r="E3" s="5"/>
      <c r="F3" s="5"/>
      <c r="G3" s="5"/>
      <c r="H3" s="5" t="s">
        <v>42</v>
      </c>
      <c r="I3" s="5"/>
      <c r="J3" s="5"/>
      <c r="K3" s="6" t="s">
        <v>17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6" t="s">
        <v>7</v>
      </c>
      <c r="B6" s="47">
        <v>295</v>
      </c>
      <c r="C6" s="48"/>
      <c r="D6" s="49"/>
      <c r="E6" s="49"/>
      <c r="F6" s="50"/>
      <c r="G6" s="49"/>
      <c r="H6" s="49"/>
      <c r="I6" s="49"/>
      <c r="J6" s="49"/>
      <c r="K6" s="51"/>
    </row>
    <row r="7" spans="1:23" ht="16.5" thickTop="1" thickBot="1" x14ac:dyDescent="0.3">
      <c r="A7" s="10"/>
      <c r="B7" s="52"/>
      <c r="C7" s="53"/>
      <c r="D7" s="10"/>
      <c r="E7" s="10"/>
      <c r="F7" s="52"/>
      <c r="G7" s="10"/>
      <c r="H7" s="10"/>
      <c r="I7" s="10"/>
      <c r="J7" s="10"/>
      <c r="K7" s="10"/>
    </row>
    <row r="8" spans="1:23" ht="16.5" thickTop="1" thickBot="1" x14ac:dyDescent="0.3">
      <c r="A8" s="81" t="s">
        <v>18</v>
      </c>
      <c r="B8" s="82"/>
      <c r="C8" s="82"/>
      <c r="D8" s="82"/>
      <c r="E8" s="82"/>
      <c r="F8" s="82"/>
      <c r="G8" s="82"/>
      <c r="H8" s="82"/>
      <c r="I8" s="82"/>
      <c r="J8" s="82"/>
      <c r="K8" s="83"/>
      <c r="L8" s="81" t="s">
        <v>19</v>
      </c>
      <c r="M8" s="82"/>
      <c r="N8" s="82"/>
      <c r="O8" s="82"/>
      <c r="P8" s="82"/>
      <c r="Q8" s="82"/>
      <c r="R8" s="82"/>
      <c r="S8" s="82"/>
      <c r="T8" s="82"/>
      <c r="U8" s="82"/>
      <c r="V8" s="82"/>
      <c r="W8" s="83"/>
    </row>
    <row r="9" spans="1:23" ht="15.75" thickTop="1" x14ac:dyDescent="0.25">
      <c r="A9" s="10"/>
    </row>
    <row r="10" spans="1:23" ht="15.75" thickBot="1" x14ac:dyDescent="0.3"/>
    <row r="11" spans="1:23" s="20" customFormat="1" ht="30.75" thickBot="1" x14ac:dyDescent="0.3">
      <c r="A11" s="54" t="s">
        <v>1</v>
      </c>
      <c r="B11" s="55" t="s">
        <v>10</v>
      </c>
      <c r="C11" s="14" t="s">
        <v>2</v>
      </c>
      <c r="D11" s="14" t="s">
        <v>3</v>
      </c>
      <c r="E11" s="14" t="s">
        <v>4</v>
      </c>
      <c r="F11" s="15" t="s">
        <v>11</v>
      </c>
      <c r="G11" s="56" t="s">
        <v>16</v>
      </c>
      <c r="H11" s="17" t="s">
        <v>8</v>
      </c>
      <c r="I11" s="18" t="s">
        <v>9</v>
      </c>
      <c r="J11" s="18" t="s">
        <v>5</v>
      </c>
      <c r="K11" s="19" t="s">
        <v>6</v>
      </c>
      <c r="L11" s="11"/>
      <c r="M11" s="13" t="s">
        <v>1</v>
      </c>
      <c r="N11" s="14" t="s">
        <v>10</v>
      </c>
      <c r="O11" s="14" t="s">
        <v>2</v>
      </c>
      <c r="P11" s="14" t="s">
        <v>3</v>
      </c>
      <c r="Q11" s="14" t="s">
        <v>4</v>
      </c>
      <c r="R11" s="15" t="s">
        <v>11</v>
      </c>
      <c r="S11" s="16" t="s">
        <v>0</v>
      </c>
      <c r="T11" s="17" t="s">
        <v>8</v>
      </c>
      <c r="U11" s="18" t="s">
        <v>9</v>
      </c>
      <c r="V11" s="18" t="s">
        <v>5</v>
      </c>
      <c r="W11" s="19" t="s">
        <v>6</v>
      </c>
    </row>
    <row r="12" spans="1:23" x14ac:dyDescent="0.25">
      <c r="A12" s="57" t="s">
        <v>13</v>
      </c>
      <c r="B12" s="58" t="s">
        <v>14</v>
      </c>
      <c r="C12" s="23" t="s">
        <v>20</v>
      </c>
      <c r="D12" s="24" t="s">
        <v>23</v>
      </c>
      <c r="E12" s="25" t="s">
        <v>15</v>
      </c>
      <c r="F12" s="25">
        <v>9.66</v>
      </c>
      <c r="G12" s="59">
        <v>11.12</v>
      </c>
      <c r="H12" s="59">
        <f t="shared" ref="H12:H19" si="0">G12*0.1</f>
        <v>1.1119999999999999</v>
      </c>
      <c r="I12" s="60">
        <v>4</v>
      </c>
      <c r="J12" s="27">
        <f t="shared" ref="J12:J19" si="1">((F12-G12)/G12)*100</f>
        <v>-13.129496402877692</v>
      </c>
      <c r="K12" s="28">
        <f>(F12-G12)/H12</f>
        <v>-1.3129496402877692</v>
      </c>
      <c r="M12" s="21" t="s">
        <v>13</v>
      </c>
      <c r="N12" s="22" t="s">
        <v>14</v>
      </c>
      <c r="O12" s="23" t="s">
        <v>20</v>
      </c>
      <c r="P12" s="24" t="s">
        <v>23</v>
      </c>
      <c r="Q12" s="25" t="s">
        <v>15</v>
      </c>
      <c r="R12" s="25">
        <f t="shared" ref="R12:R19" si="2">F12</f>
        <v>9.66</v>
      </c>
      <c r="S12" s="26">
        <v>9.8480000000000008</v>
      </c>
      <c r="T12" s="26">
        <v>0.46400000000000002</v>
      </c>
      <c r="U12" s="26">
        <v>1</v>
      </c>
      <c r="V12" s="27">
        <f t="shared" ref="V12:V21" si="3">((R12-S12)/S12)*100</f>
        <v>-1.9090170593013871</v>
      </c>
      <c r="W12" s="73">
        <f>(R12-S12)/T12</f>
        <v>-0.40517241379310476</v>
      </c>
    </row>
    <row r="13" spans="1:23" x14ac:dyDescent="0.25">
      <c r="A13" s="57" t="s">
        <v>13</v>
      </c>
      <c r="B13" s="58" t="s">
        <v>14</v>
      </c>
      <c r="C13" s="23" t="s">
        <v>33</v>
      </c>
      <c r="D13" s="24" t="s">
        <v>24</v>
      </c>
      <c r="E13" s="23" t="s">
        <v>15</v>
      </c>
      <c r="F13" s="23">
        <v>34.5</v>
      </c>
      <c r="G13" s="61">
        <v>39.11</v>
      </c>
      <c r="H13" s="61">
        <f t="shared" si="0"/>
        <v>3.911</v>
      </c>
      <c r="I13" s="32">
        <v>4</v>
      </c>
      <c r="J13" s="27">
        <f t="shared" ref="J13" si="4">((F13-G13)/G13)*100</f>
        <v>-11.787266683712604</v>
      </c>
      <c r="K13" s="28">
        <f>(F13-G13)/H13</f>
        <v>-1.1787266683712605</v>
      </c>
      <c r="L13" s="29"/>
      <c r="M13" s="30" t="s">
        <v>13</v>
      </c>
      <c r="N13" s="31" t="s">
        <v>14</v>
      </c>
      <c r="O13" s="23" t="s">
        <v>33</v>
      </c>
      <c r="P13" s="24" t="s">
        <v>24</v>
      </c>
      <c r="Q13" s="32" t="s">
        <v>15</v>
      </c>
      <c r="R13" s="23">
        <f t="shared" si="2"/>
        <v>34.5</v>
      </c>
      <c r="S13" s="33">
        <v>33.46</v>
      </c>
      <c r="T13" s="33">
        <v>4.0199999999999996</v>
      </c>
      <c r="U13" s="33">
        <v>1</v>
      </c>
      <c r="V13" s="27">
        <f t="shared" si="3"/>
        <v>3.108188882247457</v>
      </c>
      <c r="W13" s="73">
        <f t="shared" ref="W13:W20" si="5">(R13-S13)/T13</f>
        <v>0.25870646766169136</v>
      </c>
    </row>
    <row r="14" spans="1:23" x14ac:dyDescent="0.25">
      <c r="A14" s="57" t="s">
        <v>13</v>
      </c>
      <c r="B14" s="58" t="s">
        <v>14</v>
      </c>
      <c r="C14" s="23" t="s">
        <v>34</v>
      </c>
      <c r="D14" s="24" t="s">
        <v>25</v>
      </c>
      <c r="E14" s="23" t="s">
        <v>15</v>
      </c>
      <c r="F14" s="23">
        <v>99.8</v>
      </c>
      <c r="G14" s="43">
        <v>105.4</v>
      </c>
      <c r="H14" s="61">
        <f t="shared" si="0"/>
        <v>10.540000000000001</v>
      </c>
      <c r="I14" s="32">
        <v>4</v>
      </c>
      <c r="J14" s="62">
        <f t="shared" si="1"/>
        <v>-5.3130929791271422</v>
      </c>
      <c r="K14" s="28">
        <f t="shared" ref="K14:K21" si="6">(F14-G14)/H14</f>
        <v>-0.5313092979127142</v>
      </c>
      <c r="M14" s="21" t="s">
        <v>13</v>
      </c>
      <c r="N14" s="22" t="s">
        <v>14</v>
      </c>
      <c r="O14" s="23" t="s">
        <v>34</v>
      </c>
      <c r="P14" s="24" t="s">
        <v>25</v>
      </c>
      <c r="Q14" s="23" t="s">
        <v>15</v>
      </c>
      <c r="R14" s="23">
        <f t="shared" si="2"/>
        <v>99.8</v>
      </c>
      <c r="S14" s="34">
        <v>101.2</v>
      </c>
      <c r="T14" s="34">
        <v>13</v>
      </c>
      <c r="U14" s="34">
        <v>1</v>
      </c>
      <c r="V14" s="27">
        <f t="shared" si="3"/>
        <v>-1.3833992094861716</v>
      </c>
      <c r="W14" s="73">
        <f t="shared" si="5"/>
        <v>-0.10769230769230813</v>
      </c>
    </row>
    <row r="15" spans="1:23" s="29" customFormat="1" x14ac:dyDescent="0.25">
      <c r="A15" s="57" t="s">
        <v>13</v>
      </c>
      <c r="B15" s="58" t="s">
        <v>14</v>
      </c>
      <c r="C15" s="23" t="s">
        <v>35</v>
      </c>
      <c r="D15" s="24" t="s">
        <v>26</v>
      </c>
      <c r="E15" s="23" t="s">
        <v>15</v>
      </c>
      <c r="F15" s="23">
        <v>16.3</v>
      </c>
      <c r="G15" s="61">
        <v>17.399999999999999</v>
      </c>
      <c r="H15" s="61">
        <f t="shared" si="0"/>
        <v>1.74</v>
      </c>
      <c r="I15" s="32">
        <v>4</v>
      </c>
      <c r="J15" s="62">
        <f t="shared" si="1"/>
        <v>-6.3218390804597586</v>
      </c>
      <c r="K15" s="28">
        <f t="shared" si="6"/>
        <v>-0.6321839080459758</v>
      </c>
      <c r="L15" s="11"/>
      <c r="M15" s="21" t="s">
        <v>13</v>
      </c>
      <c r="N15" s="22" t="s">
        <v>14</v>
      </c>
      <c r="O15" s="23" t="s">
        <v>35</v>
      </c>
      <c r="P15" s="24" t="s">
        <v>26</v>
      </c>
      <c r="Q15" s="23" t="s">
        <v>15</v>
      </c>
      <c r="R15" s="23">
        <f t="shared" si="2"/>
        <v>16.3</v>
      </c>
      <c r="S15" s="34">
        <v>16.899999999999999</v>
      </c>
      <c r="T15" s="34">
        <v>1.08</v>
      </c>
      <c r="U15" s="34">
        <v>1</v>
      </c>
      <c r="V15" s="27">
        <f t="shared" si="3"/>
        <v>-3.5502958579881532</v>
      </c>
      <c r="W15" s="73">
        <f t="shared" si="5"/>
        <v>-0.55555555555555358</v>
      </c>
    </row>
    <row r="16" spans="1:23" x14ac:dyDescent="0.25">
      <c r="A16" s="57" t="s">
        <v>13</v>
      </c>
      <c r="B16" s="58" t="s">
        <v>14</v>
      </c>
      <c r="C16" s="23" t="s">
        <v>36</v>
      </c>
      <c r="D16" s="24" t="s">
        <v>27</v>
      </c>
      <c r="E16" s="23" t="s">
        <v>15</v>
      </c>
      <c r="F16" s="23">
        <v>81.3</v>
      </c>
      <c r="G16" s="43">
        <v>100.89</v>
      </c>
      <c r="H16" s="61">
        <f t="shared" si="0"/>
        <v>10.089</v>
      </c>
      <c r="I16" s="32">
        <v>4</v>
      </c>
      <c r="J16" s="62">
        <f t="shared" si="1"/>
        <v>-19.417187035385076</v>
      </c>
      <c r="K16" s="28">
        <f t="shared" si="6"/>
        <v>-1.9417187035385075</v>
      </c>
      <c r="M16" s="21" t="s">
        <v>13</v>
      </c>
      <c r="N16" s="22" t="s">
        <v>14</v>
      </c>
      <c r="O16" s="23" t="s">
        <v>36</v>
      </c>
      <c r="P16" s="24" t="s">
        <v>27</v>
      </c>
      <c r="Q16" s="23" t="s">
        <v>15</v>
      </c>
      <c r="R16" s="23">
        <f t="shared" si="2"/>
        <v>81.3</v>
      </c>
      <c r="S16" s="34">
        <v>99.98</v>
      </c>
      <c r="T16" s="34">
        <v>13.61</v>
      </c>
      <c r="U16" s="34">
        <v>1</v>
      </c>
      <c r="V16" s="27">
        <f t="shared" si="3"/>
        <v>-18.683736747349474</v>
      </c>
      <c r="W16" s="73">
        <f t="shared" si="5"/>
        <v>-1.3725202057310806</v>
      </c>
    </row>
    <row r="17" spans="1:23" x14ac:dyDescent="0.25">
      <c r="A17" s="57" t="s">
        <v>13</v>
      </c>
      <c r="B17" s="58" t="s">
        <v>14</v>
      </c>
      <c r="C17" s="23" t="s">
        <v>37</v>
      </c>
      <c r="D17" s="24" t="s">
        <v>28</v>
      </c>
      <c r="E17" s="23" t="s">
        <v>15</v>
      </c>
      <c r="F17" s="23">
        <v>85.9</v>
      </c>
      <c r="G17" s="43">
        <v>105.4</v>
      </c>
      <c r="H17" s="61">
        <f t="shared" si="0"/>
        <v>10.540000000000001</v>
      </c>
      <c r="I17" s="32">
        <v>4</v>
      </c>
      <c r="J17" s="62">
        <f t="shared" si="1"/>
        <v>-18.500948766603415</v>
      </c>
      <c r="K17" s="28">
        <f t="shared" si="6"/>
        <v>-1.8500948766603413</v>
      </c>
      <c r="M17" s="21" t="s">
        <v>13</v>
      </c>
      <c r="N17" s="22" t="s">
        <v>14</v>
      </c>
      <c r="O17" s="23" t="s">
        <v>37</v>
      </c>
      <c r="P17" s="24" t="s">
        <v>28</v>
      </c>
      <c r="Q17" s="23" t="s">
        <v>15</v>
      </c>
      <c r="R17" s="23">
        <f t="shared" si="2"/>
        <v>85.9</v>
      </c>
      <c r="S17" s="34">
        <v>90.26</v>
      </c>
      <c r="T17" s="34">
        <v>16.02</v>
      </c>
      <c r="U17" s="34">
        <v>1</v>
      </c>
      <c r="V17" s="27">
        <f t="shared" si="3"/>
        <v>-4.8304896964325277</v>
      </c>
      <c r="W17" s="73">
        <f t="shared" si="5"/>
        <v>-0.27215980024968789</v>
      </c>
    </row>
    <row r="18" spans="1:23" x14ac:dyDescent="0.25">
      <c r="A18" s="57" t="s">
        <v>13</v>
      </c>
      <c r="B18" s="58" t="s">
        <v>14</v>
      </c>
      <c r="C18" s="23" t="s">
        <v>38</v>
      </c>
      <c r="D18" s="24" t="s">
        <v>29</v>
      </c>
      <c r="E18" s="23" t="s">
        <v>15</v>
      </c>
      <c r="F18" s="23">
        <v>75</v>
      </c>
      <c r="G18" s="61">
        <v>86.36</v>
      </c>
      <c r="H18" s="61">
        <f t="shared" si="0"/>
        <v>8.636000000000001</v>
      </c>
      <c r="I18" s="32">
        <v>4</v>
      </c>
      <c r="J18" s="62">
        <f t="shared" si="1"/>
        <v>-13.154238073182029</v>
      </c>
      <c r="K18" s="28">
        <f t="shared" si="6"/>
        <v>-1.3154238073182027</v>
      </c>
      <c r="M18" s="21" t="s">
        <v>13</v>
      </c>
      <c r="N18" s="22" t="s">
        <v>14</v>
      </c>
      <c r="O18" s="23" t="s">
        <v>38</v>
      </c>
      <c r="P18" s="24" t="s">
        <v>29</v>
      </c>
      <c r="Q18" s="23" t="s">
        <v>15</v>
      </c>
      <c r="R18" s="23">
        <f t="shared" si="2"/>
        <v>75</v>
      </c>
      <c r="S18" s="34">
        <v>80.260000000000005</v>
      </c>
      <c r="T18" s="34">
        <v>7.39</v>
      </c>
      <c r="U18" s="34">
        <v>1</v>
      </c>
      <c r="V18" s="27">
        <f t="shared" si="3"/>
        <v>-6.5537004734612578</v>
      </c>
      <c r="W18" s="73">
        <f t="shared" si="5"/>
        <v>-0.71177266576454745</v>
      </c>
    </row>
    <row r="19" spans="1:23" x14ac:dyDescent="0.25">
      <c r="A19" s="57" t="s">
        <v>13</v>
      </c>
      <c r="B19" s="58" t="s">
        <v>14</v>
      </c>
      <c r="C19" s="23" t="s">
        <v>39</v>
      </c>
      <c r="D19" s="24" t="s">
        <v>30</v>
      </c>
      <c r="E19" s="23" t="s">
        <v>15</v>
      </c>
      <c r="F19" s="23">
        <v>29.4</v>
      </c>
      <c r="G19" s="61">
        <v>31.24</v>
      </c>
      <c r="H19" s="61">
        <f t="shared" si="0"/>
        <v>3.1240000000000001</v>
      </c>
      <c r="I19" s="32" t="s">
        <v>21</v>
      </c>
      <c r="J19" s="62">
        <f t="shared" si="1"/>
        <v>-5.8898847631241997</v>
      </c>
      <c r="K19" s="28">
        <f t="shared" si="6"/>
        <v>-0.58898847631241991</v>
      </c>
      <c r="M19" s="21" t="s">
        <v>13</v>
      </c>
      <c r="N19" s="22" t="s">
        <v>14</v>
      </c>
      <c r="O19" s="23" t="s">
        <v>39</v>
      </c>
      <c r="P19" s="24" t="s">
        <v>30</v>
      </c>
      <c r="Q19" s="23" t="s">
        <v>15</v>
      </c>
      <c r="R19" s="23">
        <f t="shared" si="2"/>
        <v>29.4</v>
      </c>
      <c r="S19" s="34">
        <v>28.97</v>
      </c>
      <c r="T19" s="34">
        <v>2.85</v>
      </c>
      <c r="U19" s="34">
        <v>1</v>
      </c>
      <c r="V19" s="27">
        <f t="shared" si="3"/>
        <v>1.4842940973420771</v>
      </c>
      <c r="W19" s="73">
        <f t="shared" si="5"/>
        <v>0.15087719298245603</v>
      </c>
    </row>
    <row r="20" spans="1:23" x14ac:dyDescent="0.25">
      <c r="A20" s="57" t="s">
        <v>13</v>
      </c>
      <c r="B20" s="58" t="s">
        <v>14</v>
      </c>
      <c r="C20" s="23" t="s">
        <v>40</v>
      </c>
      <c r="D20" s="24" t="s">
        <v>31</v>
      </c>
      <c r="E20" s="23" t="s">
        <v>15</v>
      </c>
      <c r="F20" s="23">
        <v>38</v>
      </c>
      <c r="G20" s="61"/>
      <c r="H20" s="61"/>
      <c r="I20" s="32"/>
      <c r="J20" s="62"/>
      <c r="K20" s="28"/>
      <c r="M20" s="21" t="s">
        <v>13</v>
      </c>
      <c r="N20" s="22" t="s">
        <v>14</v>
      </c>
      <c r="O20" s="23" t="s">
        <v>40</v>
      </c>
      <c r="P20" s="24" t="s">
        <v>31</v>
      </c>
      <c r="Q20" s="23" t="s">
        <v>15</v>
      </c>
      <c r="R20" s="23">
        <f t="shared" ref="R20:R21" si="7">F20</f>
        <v>38</v>
      </c>
      <c r="S20" s="34">
        <v>44.99</v>
      </c>
      <c r="T20" s="34">
        <v>8.44</v>
      </c>
      <c r="U20" s="34">
        <v>1</v>
      </c>
      <c r="V20" s="27">
        <f t="shared" si="3"/>
        <v>-15.536785952433879</v>
      </c>
      <c r="W20" s="73">
        <f t="shared" si="5"/>
        <v>-0.82819905213270173</v>
      </c>
    </row>
    <row r="21" spans="1:23" ht="15.75" thickBot="1" x14ac:dyDescent="0.3">
      <c r="A21" s="63" t="s">
        <v>13</v>
      </c>
      <c r="B21" s="64" t="s">
        <v>14</v>
      </c>
      <c r="C21" s="37" t="s">
        <v>41</v>
      </c>
      <c r="D21" s="38" t="s">
        <v>32</v>
      </c>
      <c r="E21" s="37" t="s">
        <v>15</v>
      </c>
      <c r="F21" s="37">
        <v>153.9</v>
      </c>
      <c r="G21" s="44">
        <v>177.78</v>
      </c>
      <c r="H21" s="65">
        <f t="shared" ref="H21" si="8">G21*0.1</f>
        <v>17.778000000000002</v>
      </c>
      <c r="I21" s="66" t="s">
        <v>21</v>
      </c>
      <c r="J21" s="67">
        <f t="shared" ref="J21" si="9">((F21-G21)/G21)*100</f>
        <v>-13.432332095848798</v>
      </c>
      <c r="K21" s="41">
        <f t="shared" si="6"/>
        <v>-1.3432332095848798</v>
      </c>
      <c r="M21" s="35" t="s">
        <v>13</v>
      </c>
      <c r="N21" s="36" t="s">
        <v>14</v>
      </c>
      <c r="O21" s="37" t="s">
        <v>41</v>
      </c>
      <c r="P21" s="38" t="s">
        <v>32</v>
      </c>
      <c r="Q21" s="37" t="s">
        <v>15</v>
      </c>
      <c r="R21" s="37">
        <f t="shared" si="7"/>
        <v>153.9</v>
      </c>
      <c r="S21" s="39">
        <v>163.9</v>
      </c>
      <c r="T21" s="39">
        <v>8.1</v>
      </c>
      <c r="U21" s="39">
        <v>1</v>
      </c>
      <c r="V21" s="40">
        <f t="shared" si="3"/>
        <v>-6.1012812690665035</v>
      </c>
      <c r="W21" s="74">
        <v>-1.24</v>
      </c>
    </row>
    <row r="22" spans="1:23" x14ac:dyDescent="0.25">
      <c r="F22" s="68"/>
      <c r="J22" s="68"/>
      <c r="K22" s="68"/>
    </row>
  </sheetData>
  <sheetProtection algorithmName="SHA-512" hashValue="wUCc8FuQfO9B+h3gXxQ02JWPLiLXUWWUs68lOUYBBGo1iHVY4XNhY3rX89Rkxkq3v5ThFcTuBDkAWdnYejfulw==" saltValue="KQpioTQyxZaYJiScRVMPUA==" spinCount="100000" sheet="1" objects="1" scenarios="1" selectLockedCells="1" selectUnlockedCells="1"/>
  <sortState xmlns:xlrd2="http://schemas.microsoft.com/office/spreadsheetml/2017/richdata2" ref="A12:W21">
    <sortCondition ref="C12:C21"/>
  </sortState>
  <mergeCells count="3">
    <mergeCell ref="A2:K2"/>
    <mergeCell ref="A8:K8"/>
    <mergeCell ref="L8:W8"/>
  </mergeCells>
  <conditionalFormatting sqref="K12:K21">
    <cfRule type="cellIs" dxfId="65" priority="40" stopIfTrue="1" operator="between">
      <formula>-2</formula>
      <formula>2</formula>
    </cfRule>
    <cfRule type="cellIs" dxfId="64" priority="41" stopIfTrue="1" operator="between">
      <formula>-3</formula>
      <formula>3</formula>
    </cfRule>
    <cfRule type="cellIs" dxfId="63" priority="42" operator="notBetween">
      <formula>-3</formula>
      <formula>3</formula>
    </cfRule>
  </conditionalFormatting>
  <conditionalFormatting sqref="W12:W21">
    <cfRule type="cellIs" dxfId="62" priority="1" stopIfTrue="1" operator="between">
      <formula>-2</formula>
      <formula>2</formula>
    </cfRule>
    <cfRule type="cellIs" dxfId="61" priority="2" stopIfTrue="1" operator="between">
      <formula>-3</formula>
      <formula>3</formula>
    </cfRule>
    <cfRule type="cellIs" dxfId="60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6FA62-03C3-4A6C-A58F-7F28D3D00CE9}">
  <sheetPr codeName="Sheet12"/>
  <dimension ref="A1:W22"/>
  <sheetViews>
    <sheetView topLeftCell="A2" zoomScale="80" zoomScaleNormal="80" zoomScalePageLayoutView="85" workbookViewId="0">
      <selection activeCell="F36" sqref="F36"/>
    </sheetView>
  </sheetViews>
  <sheetFormatPr defaultColWidth="9.140625" defaultRowHeight="15" x14ac:dyDescent="0.25"/>
  <cols>
    <col min="1" max="1" width="11" style="11" customWidth="1"/>
    <col min="2" max="2" width="11.5703125" style="45" customWidth="1"/>
    <col min="3" max="3" width="7.140625" style="45" customWidth="1"/>
    <col min="4" max="4" width="21.28515625" style="11" bestFit="1" customWidth="1"/>
    <col min="5" max="5" width="12.42578125" style="11" customWidth="1"/>
    <col min="6" max="6" width="12.28515625" style="11" customWidth="1"/>
    <col min="7" max="7" width="11.28515625" style="11" bestFit="1" customWidth="1"/>
    <col min="8" max="8" width="12" style="11" bestFit="1" customWidth="1"/>
    <col min="9" max="9" width="9.5703125" style="11" customWidth="1"/>
    <col min="10" max="10" width="13.28515625" style="11" customWidth="1"/>
    <col min="11" max="11" width="9" style="11" customWidth="1"/>
    <col min="12" max="12" width="6.5703125" style="11" customWidth="1"/>
    <col min="13" max="13" width="9.140625" style="11"/>
    <col min="14" max="14" width="9.42578125" style="11" bestFit="1" customWidth="1"/>
    <col min="15" max="15" width="9.140625" style="11"/>
    <col min="16" max="16" width="21.28515625" style="11" bestFit="1" customWidth="1"/>
    <col min="17" max="17" width="9.140625" style="11"/>
    <col min="18" max="18" width="11.7109375" style="11" customWidth="1"/>
    <col min="19" max="21" width="9.140625" style="11"/>
    <col min="22" max="22" width="11.7109375" style="11" bestFit="1" customWidth="1"/>
    <col min="23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78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23" s="12" customFormat="1" ht="12.75" x14ac:dyDescent="0.2">
      <c r="A3" s="4"/>
      <c r="B3" s="5"/>
      <c r="C3" s="5"/>
      <c r="D3" s="77">
        <v>45618</v>
      </c>
      <c r="E3" s="5"/>
      <c r="F3" s="5"/>
      <c r="G3" s="5"/>
      <c r="H3" s="5" t="s">
        <v>42</v>
      </c>
      <c r="I3" s="5"/>
      <c r="J3" s="5"/>
      <c r="K3" s="6" t="s">
        <v>17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6" t="s">
        <v>7</v>
      </c>
      <c r="B6" s="47">
        <v>339</v>
      </c>
      <c r="C6" s="48"/>
      <c r="D6" s="49"/>
      <c r="E6" s="49"/>
      <c r="F6" s="50"/>
      <c r="G6" s="49"/>
      <c r="H6" s="49"/>
      <c r="I6" s="49"/>
      <c r="J6" s="49"/>
      <c r="K6" s="51"/>
    </row>
    <row r="7" spans="1:23" ht="16.5" thickTop="1" thickBot="1" x14ac:dyDescent="0.3">
      <c r="A7" s="10"/>
      <c r="B7" s="52"/>
      <c r="C7" s="53"/>
      <c r="D7" s="10"/>
      <c r="E7" s="10"/>
      <c r="F7" s="52"/>
      <c r="G7" s="10"/>
      <c r="H7" s="10"/>
      <c r="I7" s="10"/>
      <c r="J7" s="10"/>
      <c r="K7" s="10"/>
    </row>
    <row r="8" spans="1:23" ht="16.5" thickTop="1" thickBot="1" x14ac:dyDescent="0.3">
      <c r="A8" s="81" t="s">
        <v>18</v>
      </c>
      <c r="B8" s="82"/>
      <c r="C8" s="82"/>
      <c r="D8" s="82"/>
      <c r="E8" s="82"/>
      <c r="F8" s="82"/>
      <c r="G8" s="82"/>
      <c r="H8" s="82"/>
      <c r="I8" s="82"/>
      <c r="J8" s="82"/>
      <c r="K8" s="83"/>
      <c r="L8" s="81" t="s">
        <v>19</v>
      </c>
      <c r="M8" s="82"/>
      <c r="N8" s="82"/>
      <c r="O8" s="82"/>
      <c r="P8" s="82"/>
      <c r="Q8" s="82"/>
      <c r="R8" s="82"/>
      <c r="S8" s="82"/>
      <c r="T8" s="82"/>
      <c r="U8" s="82"/>
      <c r="V8" s="82"/>
      <c r="W8" s="83"/>
    </row>
    <row r="9" spans="1:23" ht="15.75" thickTop="1" x14ac:dyDescent="0.25">
      <c r="A9" s="10"/>
    </row>
    <row r="10" spans="1:23" ht="15.75" thickBot="1" x14ac:dyDescent="0.3"/>
    <row r="11" spans="1:23" s="20" customFormat="1" ht="30.75" thickBot="1" x14ac:dyDescent="0.3">
      <c r="A11" s="54" t="s">
        <v>1</v>
      </c>
      <c r="B11" s="55" t="s">
        <v>10</v>
      </c>
      <c r="C11" s="14" t="s">
        <v>2</v>
      </c>
      <c r="D11" s="14" t="s">
        <v>3</v>
      </c>
      <c r="E11" s="14" t="s">
        <v>4</v>
      </c>
      <c r="F11" s="15" t="s">
        <v>11</v>
      </c>
      <c r="G11" s="56" t="s">
        <v>16</v>
      </c>
      <c r="H11" s="17" t="s">
        <v>8</v>
      </c>
      <c r="I11" s="18" t="s">
        <v>9</v>
      </c>
      <c r="J11" s="18" t="s">
        <v>5</v>
      </c>
      <c r="K11" s="19" t="s">
        <v>6</v>
      </c>
      <c r="L11" s="11"/>
      <c r="M11" s="13" t="s">
        <v>1</v>
      </c>
      <c r="N11" s="14" t="s">
        <v>10</v>
      </c>
      <c r="O11" s="14" t="s">
        <v>2</v>
      </c>
      <c r="P11" s="14" t="s">
        <v>3</v>
      </c>
      <c r="Q11" s="14" t="s">
        <v>4</v>
      </c>
      <c r="R11" s="15" t="s">
        <v>11</v>
      </c>
      <c r="S11" s="16" t="s">
        <v>0</v>
      </c>
      <c r="T11" s="17" t="s">
        <v>8</v>
      </c>
      <c r="U11" s="18" t="s">
        <v>9</v>
      </c>
      <c r="V11" s="18" t="s">
        <v>5</v>
      </c>
      <c r="W11" s="19" t="s">
        <v>6</v>
      </c>
    </row>
    <row r="12" spans="1:23" x14ac:dyDescent="0.25">
      <c r="A12" s="57" t="s">
        <v>13</v>
      </c>
      <c r="B12" s="58" t="s">
        <v>14</v>
      </c>
      <c r="C12" s="23" t="s">
        <v>20</v>
      </c>
      <c r="D12" s="24" t="s">
        <v>23</v>
      </c>
      <c r="E12" s="25" t="s">
        <v>15</v>
      </c>
      <c r="F12" s="25">
        <v>9.44</v>
      </c>
      <c r="G12" s="59">
        <v>11.12</v>
      </c>
      <c r="H12" s="59">
        <f t="shared" ref="H12:H19" si="0">G12*0.1</f>
        <v>1.1119999999999999</v>
      </c>
      <c r="I12" s="60">
        <v>4</v>
      </c>
      <c r="J12" s="27">
        <f t="shared" ref="J12:J19" si="1">((F12-G12)/G12)*100</f>
        <v>-15.107913669064747</v>
      </c>
      <c r="K12" s="28">
        <f>(F12-G12)/H12</f>
        <v>-1.5107913669064748</v>
      </c>
      <c r="M12" s="21" t="s">
        <v>13</v>
      </c>
      <c r="N12" s="22" t="s">
        <v>14</v>
      </c>
      <c r="O12" s="23" t="s">
        <v>20</v>
      </c>
      <c r="P12" s="24" t="s">
        <v>23</v>
      </c>
      <c r="Q12" s="25" t="s">
        <v>15</v>
      </c>
      <c r="R12" s="25">
        <f t="shared" ref="R12:R19" si="2">F12</f>
        <v>9.44</v>
      </c>
      <c r="S12" s="26">
        <v>9.8480000000000008</v>
      </c>
      <c r="T12" s="26">
        <v>0.46400000000000002</v>
      </c>
      <c r="U12" s="26">
        <v>1</v>
      </c>
      <c r="V12" s="27">
        <f t="shared" ref="V12:V21" si="3">((R12-S12)/S12)*100</f>
        <v>-4.1429731925264131</v>
      </c>
      <c r="W12" s="73">
        <f>(R12-S12)/T12</f>
        <v>-0.87931034482758885</v>
      </c>
    </row>
    <row r="13" spans="1:23" x14ac:dyDescent="0.25">
      <c r="A13" s="57" t="s">
        <v>13</v>
      </c>
      <c r="B13" s="58" t="s">
        <v>14</v>
      </c>
      <c r="C13" s="23" t="s">
        <v>33</v>
      </c>
      <c r="D13" s="24" t="s">
        <v>24</v>
      </c>
      <c r="E13" s="23" t="s">
        <v>15</v>
      </c>
      <c r="F13" s="23">
        <v>33.799999999999997</v>
      </c>
      <c r="G13" s="61">
        <v>39.11</v>
      </c>
      <c r="H13" s="61">
        <f t="shared" si="0"/>
        <v>3.911</v>
      </c>
      <c r="I13" s="32">
        <v>4</v>
      </c>
      <c r="J13" s="27">
        <f t="shared" ref="J13" si="4">((F13-G13)/G13)*100</f>
        <v>-13.577090258245979</v>
      </c>
      <c r="K13" s="28">
        <f>(F13-G13)/H13</f>
        <v>-1.3577090258245978</v>
      </c>
      <c r="L13" s="29"/>
      <c r="M13" s="30" t="s">
        <v>13</v>
      </c>
      <c r="N13" s="31" t="s">
        <v>14</v>
      </c>
      <c r="O13" s="23" t="s">
        <v>33</v>
      </c>
      <c r="P13" s="24" t="s">
        <v>24</v>
      </c>
      <c r="Q13" s="32" t="s">
        <v>15</v>
      </c>
      <c r="R13" s="23">
        <f t="shared" si="2"/>
        <v>33.799999999999997</v>
      </c>
      <c r="S13" s="33">
        <v>33.46</v>
      </c>
      <c r="T13" s="33">
        <v>4.0199999999999996</v>
      </c>
      <c r="U13" s="33">
        <v>1</v>
      </c>
      <c r="V13" s="27">
        <f t="shared" si="3"/>
        <v>1.0161386730424276</v>
      </c>
      <c r="W13" s="73">
        <f t="shared" ref="W13:W20" si="5">(R13-S13)/T13</f>
        <v>8.4577114427859784E-2</v>
      </c>
    </row>
    <row r="14" spans="1:23" x14ac:dyDescent="0.25">
      <c r="A14" s="57" t="s">
        <v>13</v>
      </c>
      <c r="B14" s="58" t="s">
        <v>14</v>
      </c>
      <c r="C14" s="23" t="s">
        <v>34</v>
      </c>
      <c r="D14" s="24" t="s">
        <v>25</v>
      </c>
      <c r="E14" s="23" t="s">
        <v>15</v>
      </c>
      <c r="F14" s="23">
        <v>104</v>
      </c>
      <c r="G14" s="43">
        <v>105.4</v>
      </c>
      <c r="H14" s="61">
        <f t="shared" si="0"/>
        <v>10.540000000000001</v>
      </c>
      <c r="I14" s="32">
        <v>4</v>
      </c>
      <c r="J14" s="62">
        <f t="shared" si="1"/>
        <v>-1.3282732447817891</v>
      </c>
      <c r="K14" s="28">
        <f t="shared" ref="K14:K21" si="6">(F14-G14)/H14</f>
        <v>-0.13282732447817888</v>
      </c>
      <c r="M14" s="21" t="s">
        <v>13</v>
      </c>
      <c r="N14" s="22" t="s">
        <v>14</v>
      </c>
      <c r="O14" s="23" t="s">
        <v>34</v>
      </c>
      <c r="P14" s="24" t="s">
        <v>25</v>
      </c>
      <c r="Q14" s="23" t="s">
        <v>15</v>
      </c>
      <c r="R14" s="23">
        <f t="shared" si="2"/>
        <v>104</v>
      </c>
      <c r="S14" s="34">
        <v>101.2</v>
      </c>
      <c r="T14" s="34">
        <v>13</v>
      </c>
      <c r="U14" s="34">
        <v>1</v>
      </c>
      <c r="V14" s="27">
        <f t="shared" si="3"/>
        <v>2.7667984189723294</v>
      </c>
      <c r="W14" s="73">
        <v>0.21</v>
      </c>
    </row>
    <row r="15" spans="1:23" s="29" customFormat="1" x14ac:dyDescent="0.25">
      <c r="A15" s="57" t="s">
        <v>13</v>
      </c>
      <c r="B15" s="58" t="s">
        <v>14</v>
      </c>
      <c r="C15" s="23" t="s">
        <v>35</v>
      </c>
      <c r="D15" s="24" t="s">
        <v>26</v>
      </c>
      <c r="E15" s="23" t="s">
        <v>15</v>
      </c>
      <c r="F15" s="23">
        <v>16.8</v>
      </c>
      <c r="G15" s="61">
        <v>17.399999999999999</v>
      </c>
      <c r="H15" s="61">
        <f t="shared" si="0"/>
        <v>1.74</v>
      </c>
      <c r="I15" s="32">
        <v>4</v>
      </c>
      <c r="J15" s="62">
        <f t="shared" si="1"/>
        <v>-3.4482758620689538</v>
      </c>
      <c r="K15" s="28">
        <f t="shared" si="6"/>
        <v>-0.34482758620689535</v>
      </c>
      <c r="L15" s="11"/>
      <c r="M15" s="21" t="s">
        <v>13</v>
      </c>
      <c r="N15" s="22" t="s">
        <v>14</v>
      </c>
      <c r="O15" s="23" t="s">
        <v>35</v>
      </c>
      <c r="P15" s="24" t="s">
        <v>26</v>
      </c>
      <c r="Q15" s="23" t="s">
        <v>15</v>
      </c>
      <c r="R15" s="23">
        <f t="shared" si="2"/>
        <v>16.8</v>
      </c>
      <c r="S15" s="34">
        <v>16.899999999999999</v>
      </c>
      <c r="T15" s="34">
        <v>1.08</v>
      </c>
      <c r="U15" s="34">
        <v>1</v>
      </c>
      <c r="V15" s="27">
        <f t="shared" si="3"/>
        <v>-0.59171597633134831</v>
      </c>
      <c r="W15" s="73">
        <f t="shared" si="5"/>
        <v>-9.2592592592590617E-2</v>
      </c>
    </row>
    <row r="16" spans="1:23" x14ac:dyDescent="0.25">
      <c r="A16" s="57" t="s">
        <v>13</v>
      </c>
      <c r="B16" s="58" t="s">
        <v>14</v>
      </c>
      <c r="C16" s="23" t="s">
        <v>36</v>
      </c>
      <c r="D16" s="24" t="s">
        <v>27</v>
      </c>
      <c r="E16" s="23" t="s">
        <v>15</v>
      </c>
      <c r="F16" s="23">
        <v>98.2</v>
      </c>
      <c r="G16" s="43">
        <v>100.89</v>
      </c>
      <c r="H16" s="61">
        <f t="shared" si="0"/>
        <v>10.089</v>
      </c>
      <c r="I16" s="32">
        <v>4</v>
      </c>
      <c r="J16" s="62">
        <f t="shared" si="1"/>
        <v>-2.6662701952621646</v>
      </c>
      <c r="K16" s="28">
        <f t="shared" si="6"/>
        <v>-0.26662701952621642</v>
      </c>
      <c r="M16" s="21" t="s">
        <v>13</v>
      </c>
      <c r="N16" s="22" t="s">
        <v>14</v>
      </c>
      <c r="O16" s="23" t="s">
        <v>36</v>
      </c>
      <c r="P16" s="24" t="s">
        <v>27</v>
      </c>
      <c r="Q16" s="23" t="s">
        <v>15</v>
      </c>
      <c r="R16" s="23">
        <f t="shared" si="2"/>
        <v>98.2</v>
      </c>
      <c r="S16" s="34">
        <v>99.98</v>
      </c>
      <c r="T16" s="34">
        <v>13.61</v>
      </c>
      <c r="U16" s="34">
        <v>1</v>
      </c>
      <c r="V16" s="27">
        <f t="shared" si="3"/>
        <v>-1.7803560712142439</v>
      </c>
      <c r="W16" s="73">
        <f t="shared" si="5"/>
        <v>-0.13078618662747987</v>
      </c>
    </row>
    <row r="17" spans="1:23" x14ac:dyDescent="0.25">
      <c r="A17" s="57" t="s">
        <v>13</v>
      </c>
      <c r="B17" s="58" t="s">
        <v>14</v>
      </c>
      <c r="C17" s="23" t="s">
        <v>37</v>
      </c>
      <c r="D17" s="24" t="s">
        <v>28</v>
      </c>
      <c r="E17" s="23" t="s">
        <v>15</v>
      </c>
      <c r="F17" s="23">
        <v>109</v>
      </c>
      <c r="G17" s="43">
        <v>105.4</v>
      </c>
      <c r="H17" s="61">
        <f t="shared" si="0"/>
        <v>10.540000000000001</v>
      </c>
      <c r="I17" s="32">
        <v>4</v>
      </c>
      <c r="J17" s="62">
        <f t="shared" si="1"/>
        <v>3.4155597722960098</v>
      </c>
      <c r="K17" s="28">
        <f t="shared" si="6"/>
        <v>0.34155597722960096</v>
      </c>
      <c r="M17" s="21" t="s">
        <v>13</v>
      </c>
      <c r="N17" s="22" t="s">
        <v>14</v>
      </c>
      <c r="O17" s="23" t="s">
        <v>37</v>
      </c>
      <c r="P17" s="24" t="s">
        <v>28</v>
      </c>
      <c r="Q17" s="23" t="s">
        <v>15</v>
      </c>
      <c r="R17" s="23">
        <f t="shared" si="2"/>
        <v>109</v>
      </c>
      <c r="S17" s="34">
        <v>90.26</v>
      </c>
      <c r="T17" s="34">
        <v>16.02</v>
      </c>
      <c r="U17" s="34">
        <v>1</v>
      </c>
      <c r="V17" s="27">
        <f t="shared" si="3"/>
        <v>20.762242410813201</v>
      </c>
      <c r="W17" s="73">
        <f t="shared" si="5"/>
        <v>1.169787765293383</v>
      </c>
    </row>
    <row r="18" spans="1:23" x14ac:dyDescent="0.25">
      <c r="A18" s="57" t="s">
        <v>13</v>
      </c>
      <c r="B18" s="58" t="s">
        <v>14</v>
      </c>
      <c r="C18" s="23" t="s">
        <v>38</v>
      </c>
      <c r="D18" s="24" t="s">
        <v>29</v>
      </c>
      <c r="E18" s="23" t="s">
        <v>15</v>
      </c>
      <c r="F18" s="23">
        <v>77</v>
      </c>
      <c r="G18" s="61">
        <v>86.36</v>
      </c>
      <c r="H18" s="61">
        <f t="shared" si="0"/>
        <v>8.636000000000001</v>
      </c>
      <c r="I18" s="32">
        <v>4</v>
      </c>
      <c r="J18" s="62">
        <f t="shared" si="1"/>
        <v>-10.838351088466883</v>
      </c>
      <c r="K18" s="28">
        <f t="shared" si="6"/>
        <v>-1.083835108846688</v>
      </c>
      <c r="M18" s="21" t="s">
        <v>13</v>
      </c>
      <c r="N18" s="22" t="s">
        <v>14</v>
      </c>
      <c r="O18" s="23" t="s">
        <v>38</v>
      </c>
      <c r="P18" s="24" t="s">
        <v>29</v>
      </c>
      <c r="Q18" s="23" t="s">
        <v>15</v>
      </c>
      <c r="R18" s="23">
        <f t="shared" si="2"/>
        <v>77</v>
      </c>
      <c r="S18" s="34">
        <v>80.260000000000005</v>
      </c>
      <c r="T18" s="34">
        <v>7.39</v>
      </c>
      <c r="U18" s="34">
        <v>1</v>
      </c>
      <c r="V18" s="27">
        <f t="shared" si="3"/>
        <v>-4.0617991527535571</v>
      </c>
      <c r="W18" s="73">
        <f t="shared" si="5"/>
        <v>-0.44113667117726729</v>
      </c>
    </row>
    <row r="19" spans="1:23" x14ac:dyDescent="0.25">
      <c r="A19" s="57" t="s">
        <v>13</v>
      </c>
      <c r="B19" s="58" t="s">
        <v>14</v>
      </c>
      <c r="C19" s="23" t="s">
        <v>39</v>
      </c>
      <c r="D19" s="24" t="s">
        <v>30</v>
      </c>
      <c r="E19" s="23" t="s">
        <v>15</v>
      </c>
      <c r="F19" s="23">
        <v>28.6</v>
      </c>
      <c r="G19" s="61">
        <v>31.24</v>
      </c>
      <c r="H19" s="61">
        <f t="shared" si="0"/>
        <v>3.1240000000000001</v>
      </c>
      <c r="I19" s="32" t="s">
        <v>21</v>
      </c>
      <c r="J19" s="62">
        <f t="shared" si="1"/>
        <v>-8.450704225352105</v>
      </c>
      <c r="K19" s="28">
        <f t="shared" si="6"/>
        <v>-0.84507042253521025</v>
      </c>
      <c r="M19" s="21" t="s">
        <v>13</v>
      </c>
      <c r="N19" s="22" t="s">
        <v>14</v>
      </c>
      <c r="O19" s="23" t="s">
        <v>39</v>
      </c>
      <c r="P19" s="24" t="s">
        <v>30</v>
      </c>
      <c r="Q19" s="23" t="s">
        <v>15</v>
      </c>
      <c r="R19" s="23">
        <f t="shared" si="2"/>
        <v>28.6</v>
      </c>
      <c r="S19" s="34">
        <v>28.97</v>
      </c>
      <c r="T19" s="34">
        <v>2.85</v>
      </c>
      <c r="U19" s="34">
        <v>1</v>
      </c>
      <c r="V19" s="27">
        <f t="shared" si="3"/>
        <v>-1.2771832930617792</v>
      </c>
      <c r="W19" s="73">
        <f t="shared" si="5"/>
        <v>-0.12982456140350787</v>
      </c>
    </row>
    <row r="20" spans="1:23" x14ac:dyDescent="0.25">
      <c r="A20" s="57" t="s">
        <v>13</v>
      </c>
      <c r="B20" s="58" t="s">
        <v>14</v>
      </c>
      <c r="C20" s="23" t="s">
        <v>40</v>
      </c>
      <c r="D20" s="24" t="s">
        <v>31</v>
      </c>
      <c r="E20" s="23" t="s">
        <v>15</v>
      </c>
      <c r="F20" s="23">
        <v>53.6</v>
      </c>
      <c r="G20" s="61"/>
      <c r="H20" s="61"/>
      <c r="I20" s="32"/>
      <c r="J20" s="62"/>
      <c r="K20" s="28"/>
      <c r="M20" s="21" t="s">
        <v>13</v>
      </c>
      <c r="N20" s="22" t="s">
        <v>14</v>
      </c>
      <c r="O20" s="23" t="s">
        <v>40</v>
      </c>
      <c r="P20" s="24" t="s">
        <v>31</v>
      </c>
      <c r="Q20" s="23" t="s">
        <v>15</v>
      </c>
      <c r="R20" s="23">
        <f t="shared" ref="R20:R21" si="7">F20</f>
        <v>53.6</v>
      </c>
      <c r="S20" s="34">
        <v>44.99</v>
      </c>
      <c r="T20" s="34">
        <v>8.44</v>
      </c>
      <c r="U20" s="34">
        <v>1</v>
      </c>
      <c r="V20" s="27">
        <f t="shared" si="3"/>
        <v>19.137586130251165</v>
      </c>
      <c r="W20" s="73">
        <f t="shared" si="5"/>
        <v>1.0201421800947867</v>
      </c>
    </row>
    <row r="21" spans="1:23" ht="15.75" thickBot="1" x14ac:dyDescent="0.3">
      <c r="A21" s="63" t="s">
        <v>13</v>
      </c>
      <c r="B21" s="64" t="s">
        <v>14</v>
      </c>
      <c r="C21" s="37" t="s">
        <v>41</v>
      </c>
      <c r="D21" s="38" t="s">
        <v>32</v>
      </c>
      <c r="E21" s="37" t="s">
        <v>15</v>
      </c>
      <c r="F21" s="37">
        <v>176</v>
      </c>
      <c r="G21" s="44">
        <v>177.78</v>
      </c>
      <c r="H21" s="65">
        <f t="shared" ref="H21" si="8">G21*0.1</f>
        <v>17.778000000000002</v>
      </c>
      <c r="I21" s="66" t="s">
        <v>21</v>
      </c>
      <c r="J21" s="67">
        <f t="shared" ref="J21" si="9">((F21-G21)/G21)*100</f>
        <v>-1.001237484531444</v>
      </c>
      <c r="K21" s="41">
        <f t="shared" si="6"/>
        <v>-0.10012374845314438</v>
      </c>
      <c r="M21" s="35" t="s">
        <v>13</v>
      </c>
      <c r="N21" s="36" t="s">
        <v>14</v>
      </c>
      <c r="O21" s="37" t="s">
        <v>41</v>
      </c>
      <c r="P21" s="38" t="s">
        <v>32</v>
      </c>
      <c r="Q21" s="37" t="s">
        <v>15</v>
      </c>
      <c r="R21" s="37">
        <f t="shared" si="7"/>
        <v>176</v>
      </c>
      <c r="S21" s="39">
        <v>163.9</v>
      </c>
      <c r="T21" s="39">
        <v>8.1</v>
      </c>
      <c r="U21" s="39">
        <v>1</v>
      </c>
      <c r="V21" s="40">
        <f t="shared" si="3"/>
        <v>7.3825503355704658</v>
      </c>
      <c r="W21" s="74">
        <v>1.5</v>
      </c>
    </row>
    <row r="22" spans="1:23" x14ac:dyDescent="0.25">
      <c r="F22" s="68"/>
      <c r="J22" s="68"/>
      <c r="K22" s="68"/>
    </row>
  </sheetData>
  <sheetProtection algorithmName="SHA-512" hashValue="CsNHnImYO1os6w+d+kJA6e34aXJ4jdlH5TTcSYvyJNeCK0NXos29artsJXgAObstqLCq/vsLBLa4IObywdohTQ==" saltValue="wtd6W2sDHdrKtu6C7gXGfQ==" spinCount="100000" sheet="1" objects="1" scenarios="1" selectLockedCells="1" selectUnlockedCells="1"/>
  <sortState xmlns:xlrd2="http://schemas.microsoft.com/office/spreadsheetml/2017/richdata2" ref="A12:W21">
    <sortCondition ref="C12:C21"/>
  </sortState>
  <mergeCells count="3">
    <mergeCell ref="A2:K2"/>
    <mergeCell ref="A8:K8"/>
    <mergeCell ref="L8:W8"/>
  </mergeCells>
  <conditionalFormatting sqref="K12:K21">
    <cfRule type="cellIs" dxfId="59" priority="40" stopIfTrue="1" operator="between">
      <formula>-2</formula>
      <formula>2</formula>
    </cfRule>
    <cfRule type="cellIs" dxfId="58" priority="41" stopIfTrue="1" operator="between">
      <formula>-3</formula>
      <formula>3</formula>
    </cfRule>
    <cfRule type="cellIs" dxfId="57" priority="42" operator="notBetween">
      <formula>-3</formula>
      <formula>3</formula>
    </cfRule>
  </conditionalFormatting>
  <conditionalFormatting sqref="W12:W21">
    <cfRule type="cellIs" dxfId="56" priority="1" stopIfTrue="1" operator="between">
      <formula>-2</formula>
      <formula>2</formula>
    </cfRule>
    <cfRule type="cellIs" dxfId="55" priority="2" stopIfTrue="1" operator="between">
      <formula>-3</formula>
      <formula>3</formula>
    </cfRule>
    <cfRule type="cellIs" dxfId="54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58D3F-BAE5-41FE-92B5-D39AB6935193}">
  <sheetPr codeName="Sheet1"/>
  <dimension ref="A1:Y22"/>
  <sheetViews>
    <sheetView topLeftCell="A2" zoomScale="80" zoomScaleNormal="80" zoomScalePageLayoutView="85" workbookViewId="0">
      <selection activeCell="F36" sqref="F36"/>
    </sheetView>
  </sheetViews>
  <sheetFormatPr defaultColWidth="9.140625" defaultRowHeight="15" x14ac:dyDescent="0.25"/>
  <cols>
    <col min="1" max="1" width="11" style="11" customWidth="1"/>
    <col min="2" max="2" width="11.5703125" style="45" customWidth="1"/>
    <col min="3" max="3" width="7.140625" style="45" customWidth="1"/>
    <col min="4" max="4" width="21.28515625" style="11" bestFit="1" customWidth="1"/>
    <col min="5" max="5" width="12.42578125" style="11" customWidth="1"/>
    <col min="6" max="6" width="12.28515625" style="11" customWidth="1"/>
    <col min="7" max="7" width="11.28515625" style="11" bestFit="1" customWidth="1"/>
    <col min="8" max="8" width="12" style="11" bestFit="1" customWidth="1"/>
    <col min="9" max="9" width="9.5703125" style="11" customWidth="1"/>
    <col min="10" max="10" width="13.28515625" style="11" customWidth="1"/>
    <col min="11" max="11" width="9" style="11" customWidth="1"/>
    <col min="12" max="12" width="6.5703125" style="11" customWidth="1"/>
    <col min="13" max="13" width="9.140625" style="11"/>
    <col min="14" max="14" width="9.42578125" style="11" bestFit="1" customWidth="1"/>
    <col min="15" max="15" width="9.140625" style="11"/>
    <col min="16" max="16" width="21.28515625" style="11" bestFit="1" customWidth="1"/>
    <col min="17" max="17" width="9.140625" style="11"/>
    <col min="18" max="18" width="11.7109375" style="11" customWidth="1"/>
    <col min="19" max="21" width="9.140625" style="11"/>
    <col min="22" max="22" width="11.7109375" style="11" bestFit="1" customWidth="1"/>
    <col min="23" max="16384" width="9.140625" style="11"/>
  </cols>
  <sheetData>
    <row r="1" spans="1:25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5" ht="19.5" thickTop="1" x14ac:dyDescent="0.3">
      <c r="A2" s="78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25" s="12" customFormat="1" ht="12.75" x14ac:dyDescent="0.2">
      <c r="A3" s="4"/>
      <c r="B3" s="5"/>
      <c r="C3" s="5"/>
      <c r="D3" s="77">
        <v>45618</v>
      </c>
      <c r="E3" s="5"/>
      <c r="F3" s="5"/>
      <c r="G3" s="5"/>
      <c r="H3" s="5" t="s">
        <v>42</v>
      </c>
      <c r="I3" s="5"/>
      <c r="J3" s="5"/>
      <c r="K3" s="6" t="s">
        <v>17</v>
      </c>
    </row>
    <row r="4" spans="1:25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5" ht="16.5" thickTop="1" thickBot="1" x14ac:dyDescent="0.3"/>
    <row r="6" spans="1:25" ht="16.5" thickTop="1" thickBot="1" x14ac:dyDescent="0.3">
      <c r="A6" s="46" t="s">
        <v>7</v>
      </c>
      <c r="B6" s="47">
        <v>509</v>
      </c>
      <c r="C6" s="48"/>
      <c r="D6" s="49"/>
      <c r="E6" s="49"/>
      <c r="F6" s="50"/>
      <c r="G6" s="49"/>
      <c r="H6" s="49"/>
      <c r="I6" s="49"/>
      <c r="J6" s="49"/>
      <c r="K6" s="51"/>
    </row>
    <row r="7" spans="1:25" ht="16.5" thickTop="1" thickBot="1" x14ac:dyDescent="0.3">
      <c r="A7" s="10"/>
      <c r="B7" s="52"/>
      <c r="C7" s="53"/>
      <c r="D7" s="10"/>
      <c r="E7" s="10"/>
      <c r="F7" s="52"/>
      <c r="G7" s="10"/>
      <c r="H7" s="10"/>
      <c r="I7" s="10"/>
      <c r="J7" s="10"/>
      <c r="K7" s="10"/>
    </row>
    <row r="8" spans="1:25" ht="16.5" thickTop="1" thickBot="1" x14ac:dyDescent="0.3">
      <c r="A8" s="81" t="s">
        <v>18</v>
      </c>
      <c r="B8" s="82"/>
      <c r="C8" s="82"/>
      <c r="D8" s="82"/>
      <c r="E8" s="82"/>
      <c r="F8" s="82"/>
      <c r="G8" s="82"/>
      <c r="H8" s="82"/>
      <c r="I8" s="82"/>
      <c r="J8" s="82"/>
      <c r="K8" s="83"/>
      <c r="L8" s="81" t="s">
        <v>19</v>
      </c>
      <c r="M8" s="82"/>
      <c r="N8" s="82"/>
      <c r="O8" s="82"/>
      <c r="P8" s="82"/>
      <c r="Q8" s="82"/>
      <c r="R8" s="82"/>
      <c r="S8" s="82"/>
      <c r="T8" s="82"/>
      <c r="U8" s="82"/>
      <c r="V8" s="82"/>
      <c r="W8" s="83"/>
    </row>
    <row r="9" spans="1:25" ht="15.75" thickTop="1" x14ac:dyDescent="0.25">
      <c r="A9" s="10"/>
    </row>
    <row r="10" spans="1:25" ht="15.75" thickBot="1" x14ac:dyDescent="0.3"/>
    <row r="11" spans="1:25" s="20" customFormat="1" ht="30.75" thickBot="1" x14ac:dyDescent="0.3">
      <c r="A11" s="54" t="s">
        <v>1</v>
      </c>
      <c r="B11" s="55" t="s">
        <v>10</v>
      </c>
      <c r="C11" s="14" t="s">
        <v>2</v>
      </c>
      <c r="D11" s="14" t="s">
        <v>3</v>
      </c>
      <c r="E11" s="14" t="s">
        <v>4</v>
      </c>
      <c r="F11" s="15" t="s">
        <v>11</v>
      </c>
      <c r="G11" s="56" t="s">
        <v>16</v>
      </c>
      <c r="H11" s="17" t="s">
        <v>8</v>
      </c>
      <c r="I11" s="18" t="s">
        <v>9</v>
      </c>
      <c r="J11" s="18" t="s">
        <v>5</v>
      </c>
      <c r="K11" s="19" t="s">
        <v>6</v>
      </c>
      <c r="L11" s="11"/>
      <c r="M11" s="13" t="s">
        <v>1</v>
      </c>
      <c r="N11" s="14" t="s">
        <v>10</v>
      </c>
      <c r="O11" s="14" t="s">
        <v>2</v>
      </c>
      <c r="P11" s="14" t="s">
        <v>3</v>
      </c>
      <c r="Q11" s="14" t="s">
        <v>4</v>
      </c>
      <c r="R11" s="15" t="s">
        <v>11</v>
      </c>
      <c r="S11" s="16" t="s">
        <v>0</v>
      </c>
      <c r="T11" s="17" t="s">
        <v>8</v>
      </c>
      <c r="U11" s="18" t="s">
        <v>9</v>
      </c>
      <c r="V11" s="18" t="s">
        <v>5</v>
      </c>
      <c r="W11" s="19" t="s">
        <v>6</v>
      </c>
    </row>
    <row r="12" spans="1:25" x14ac:dyDescent="0.25">
      <c r="A12" s="57" t="s">
        <v>13</v>
      </c>
      <c r="B12" s="58" t="s">
        <v>14</v>
      </c>
      <c r="C12" s="23" t="s">
        <v>20</v>
      </c>
      <c r="D12" s="24" t="s">
        <v>23</v>
      </c>
      <c r="E12" s="25" t="s">
        <v>15</v>
      </c>
      <c r="F12" s="25">
        <v>14</v>
      </c>
      <c r="G12" s="59">
        <v>11.12</v>
      </c>
      <c r="H12" s="59">
        <f t="shared" ref="H12:H19" si="0">G12*0.1</f>
        <v>1.1119999999999999</v>
      </c>
      <c r="I12" s="60">
        <v>4</v>
      </c>
      <c r="J12" s="27">
        <f t="shared" ref="J12:J19" si="1">((F12-G12)/G12)*100</f>
        <v>25.899280575539578</v>
      </c>
      <c r="K12" s="28">
        <f>(F12-G12)/H12</f>
        <v>2.5899280575539576</v>
      </c>
      <c r="M12" s="21" t="s">
        <v>13</v>
      </c>
      <c r="N12" s="22" t="s">
        <v>14</v>
      </c>
      <c r="O12" s="23" t="s">
        <v>20</v>
      </c>
      <c r="P12" s="24" t="s">
        <v>23</v>
      </c>
      <c r="Q12" s="25" t="s">
        <v>15</v>
      </c>
      <c r="R12" s="25">
        <f t="shared" ref="R12:R19" si="2">F12</f>
        <v>14</v>
      </c>
      <c r="S12" s="26">
        <v>9.8480000000000008</v>
      </c>
      <c r="T12" s="26">
        <v>0.46400000000000002</v>
      </c>
      <c r="U12" s="26">
        <v>1</v>
      </c>
      <c r="V12" s="27">
        <f t="shared" ref="V12:V21" si="3">((R12-S12)/S12)*100</f>
        <v>42.160844841592194</v>
      </c>
      <c r="W12" s="73">
        <f>(R12-S12)/T12</f>
        <v>8.9482758620689626</v>
      </c>
      <c r="Y12" s="72"/>
    </row>
    <row r="13" spans="1:25" x14ac:dyDescent="0.25">
      <c r="A13" s="57" t="s">
        <v>13</v>
      </c>
      <c r="B13" s="58" t="s">
        <v>14</v>
      </c>
      <c r="C13" s="23" t="s">
        <v>33</v>
      </c>
      <c r="D13" s="24" t="s">
        <v>24</v>
      </c>
      <c r="E13" s="23" t="s">
        <v>15</v>
      </c>
      <c r="F13" s="23">
        <v>51</v>
      </c>
      <c r="G13" s="61">
        <v>39.11</v>
      </c>
      <c r="H13" s="61">
        <f t="shared" si="0"/>
        <v>3.911</v>
      </c>
      <c r="I13" s="32">
        <v>4</v>
      </c>
      <c r="J13" s="27">
        <f t="shared" ref="J13" si="4">((F13-G13)/G13)*100</f>
        <v>30.401431858859628</v>
      </c>
      <c r="K13" s="28">
        <f>(F13-G13)/H13</f>
        <v>3.0401431858859627</v>
      </c>
      <c r="L13" s="29"/>
      <c r="M13" s="30" t="s">
        <v>13</v>
      </c>
      <c r="N13" s="31" t="s">
        <v>14</v>
      </c>
      <c r="O13" s="23" t="s">
        <v>33</v>
      </c>
      <c r="P13" s="24" t="s">
        <v>24</v>
      </c>
      <c r="Q13" s="32" t="s">
        <v>15</v>
      </c>
      <c r="R13" s="23">
        <f t="shared" si="2"/>
        <v>51</v>
      </c>
      <c r="S13" s="33">
        <v>33.46</v>
      </c>
      <c r="T13" s="33">
        <v>4.0199999999999996</v>
      </c>
      <c r="U13" s="33">
        <v>1</v>
      </c>
      <c r="V13" s="27">
        <f t="shared" si="3"/>
        <v>52.420800956365809</v>
      </c>
      <c r="W13" s="73">
        <f t="shared" ref="W13:W21" si="5">(R13-S13)/T13</f>
        <v>4.3631840796019903</v>
      </c>
      <c r="Y13" s="72"/>
    </row>
    <row r="14" spans="1:25" x14ac:dyDescent="0.25">
      <c r="A14" s="57" t="s">
        <v>13</v>
      </c>
      <c r="B14" s="58" t="s">
        <v>14</v>
      </c>
      <c r="C14" s="23" t="s">
        <v>34</v>
      </c>
      <c r="D14" s="24" t="s">
        <v>25</v>
      </c>
      <c r="E14" s="23" t="s">
        <v>15</v>
      </c>
      <c r="F14" s="23">
        <v>152</v>
      </c>
      <c r="G14" s="43">
        <v>105.4</v>
      </c>
      <c r="H14" s="61">
        <f t="shared" si="0"/>
        <v>10.540000000000001</v>
      </c>
      <c r="I14" s="32">
        <v>4</v>
      </c>
      <c r="J14" s="62">
        <f t="shared" si="1"/>
        <v>44.212523719165077</v>
      </c>
      <c r="K14" s="28">
        <f t="shared" ref="K14:K21" si="6">(F14-G14)/H14</f>
        <v>4.4212523719165073</v>
      </c>
      <c r="M14" s="21" t="s">
        <v>13</v>
      </c>
      <c r="N14" s="22" t="s">
        <v>14</v>
      </c>
      <c r="O14" s="23" t="s">
        <v>34</v>
      </c>
      <c r="P14" s="24" t="s">
        <v>25</v>
      </c>
      <c r="Q14" s="23" t="s">
        <v>15</v>
      </c>
      <c r="R14" s="23">
        <f t="shared" si="2"/>
        <v>152</v>
      </c>
      <c r="S14" s="34">
        <v>101.2</v>
      </c>
      <c r="T14" s="34">
        <v>13</v>
      </c>
      <c r="U14" s="34">
        <v>1</v>
      </c>
      <c r="V14" s="27">
        <f t="shared" si="3"/>
        <v>50.197628458498023</v>
      </c>
      <c r="W14" s="73">
        <f t="shared" si="5"/>
        <v>3.9076923076923076</v>
      </c>
      <c r="Y14" s="72"/>
    </row>
    <row r="15" spans="1:25" s="29" customFormat="1" x14ac:dyDescent="0.25">
      <c r="A15" s="57" t="s">
        <v>13</v>
      </c>
      <c r="B15" s="58" t="s">
        <v>14</v>
      </c>
      <c r="C15" s="23" t="s">
        <v>35</v>
      </c>
      <c r="D15" s="24" t="s">
        <v>26</v>
      </c>
      <c r="E15" s="23" t="s">
        <v>15</v>
      </c>
      <c r="F15" s="23">
        <v>23.6</v>
      </c>
      <c r="G15" s="61">
        <v>17.399999999999999</v>
      </c>
      <c r="H15" s="61">
        <f t="shared" si="0"/>
        <v>1.74</v>
      </c>
      <c r="I15" s="32">
        <v>4</v>
      </c>
      <c r="J15" s="62">
        <f t="shared" si="1"/>
        <v>35.632183908045995</v>
      </c>
      <c r="K15" s="28">
        <f t="shared" si="6"/>
        <v>3.5632183908045993</v>
      </c>
      <c r="L15" s="11"/>
      <c r="M15" s="21" t="s">
        <v>13</v>
      </c>
      <c r="N15" s="22" t="s">
        <v>14</v>
      </c>
      <c r="O15" s="23" t="s">
        <v>35</v>
      </c>
      <c r="P15" s="24" t="s">
        <v>26</v>
      </c>
      <c r="Q15" s="23" t="s">
        <v>15</v>
      </c>
      <c r="R15" s="23">
        <f t="shared" si="2"/>
        <v>23.6</v>
      </c>
      <c r="S15" s="34">
        <v>16.899999999999999</v>
      </c>
      <c r="T15" s="34">
        <v>1.08</v>
      </c>
      <c r="U15" s="34">
        <v>1</v>
      </c>
      <c r="V15" s="27">
        <f t="shared" si="3"/>
        <v>39.644970414201204</v>
      </c>
      <c r="W15" s="73">
        <v>6.24</v>
      </c>
      <c r="Y15" s="72"/>
    </row>
    <row r="16" spans="1:25" x14ac:dyDescent="0.25">
      <c r="A16" s="57" t="s">
        <v>13</v>
      </c>
      <c r="B16" s="58" t="s">
        <v>14</v>
      </c>
      <c r="C16" s="23" t="s">
        <v>36</v>
      </c>
      <c r="D16" s="24" t="s">
        <v>27</v>
      </c>
      <c r="E16" s="23" t="s">
        <v>15</v>
      </c>
      <c r="F16" s="23">
        <v>114</v>
      </c>
      <c r="G16" s="43">
        <v>100.89</v>
      </c>
      <c r="H16" s="61">
        <f t="shared" si="0"/>
        <v>10.089</v>
      </c>
      <c r="I16" s="32">
        <v>4</v>
      </c>
      <c r="J16" s="62">
        <f t="shared" si="1"/>
        <v>12.994350282485875</v>
      </c>
      <c r="K16" s="28">
        <f t="shared" si="6"/>
        <v>1.2994350282485874</v>
      </c>
      <c r="M16" s="21" t="s">
        <v>13</v>
      </c>
      <c r="N16" s="22" t="s">
        <v>14</v>
      </c>
      <c r="O16" s="23" t="s">
        <v>36</v>
      </c>
      <c r="P16" s="24" t="s">
        <v>27</v>
      </c>
      <c r="Q16" s="23" t="s">
        <v>15</v>
      </c>
      <c r="R16" s="23">
        <f t="shared" si="2"/>
        <v>114</v>
      </c>
      <c r="S16" s="34">
        <v>99.98</v>
      </c>
      <c r="T16" s="34">
        <v>13.61</v>
      </c>
      <c r="U16" s="34">
        <v>1</v>
      </c>
      <c r="V16" s="27">
        <f t="shared" si="3"/>
        <v>14.022804560912178</v>
      </c>
      <c r="W16" s="73">
        <f t="shared" si="5"/>
        <v>1.0301249081557675</v>
      </c>
      <c r="Y16" s="72"/>
    </row>
    <row r="17" spans="1:25" x14ac:dyDescent="0.25">
      <c r="A17" s="57" t="s">
        <v>13</v>
      </c>
      <c r="B17" s="58" t="s">
        <v>14</v>
      </c>
      <c r="C17" s="23" t="s">
        <v>37</v>
      </c>
      <c r="D17" s="24" t="s">
        <v>28</v>
      </c>
      <c r="E17" s="23" t="s">
        <v>15</v>
      </c>
      <c r="F17" s="23">
        <v>93.1</v>
      </c>
      <c r="G17" s="43">
        <v>105.4</v>
      </c>
      <c r="H17" s="61">
        <f t="shared" si="0"/>
        <v>10.540000000000001</v>
      </c>
      <c r="I17" s="32">
        <v>4</v>
      </c>
      <c r="J17" s="62">
        <f t="shared" si="1"/>
        <v>-11.669829222011394</v>
      </c>
      <c r="K17" s="28">
        <f t="shared" si="6"/>
        <v>-1.1669829222011394</v>
      </c>
      <c r="M17" s="21" t="s">
        <v>13</v>
      </c>
      <c r="N17" s="22" t="s">
        <v>14</v>
      </c>
      <c r="O17" s="23" t="s">
        <v>37</v>
      </c>
      <c r="P17" s="24" t="s">
        <v>28</v>
      </c>
      <c r="Q17" s="23" t="s">
        <v>15</v>
      </c>
      <c r="R17" s="23">
        <f t="shared" si="2"/>
        <v>93.1</v>
      </c>
      <c r="S17" s="34">
        <v>90.26</v>
      </c>
      <c r="T17" s="34">
        <v>16.02</v>
      </c>
      <c r="U17" s="34">
        <v>1</v>
      </c>
      <c r="V17" s="27">
        <f t="shared" si="3"/>
        <v>3.1464657655661301</v>
      </c>
      <c r="W17" s="73">
        <f t="shared" si="5"/>
        <v>0.17727840199750244</v>
      </c>
      <c r="Y17" s="72"/>
    </row>
    <row r="18" spans="1:25" x14ac:dyDescent="0.25">
      <c r="A18" s="57" t="s">
        <v>13</v>
      </c>
      <c r="B18" s="58" t="s">
        <v>14</v>
      </c>
      <c r="C18" s="23" t="s">
        <v>38</v>
      </c>
      <c r="D18" s="24" t="s">
        <v>29</v>
      </c>
      <c r="E18" s="23" t="s">
        <v>15</v>
      </c>
      <c r="F18" s="23">
        <v>74.400000000000006</v>
      </c>
      <c r="G18" s="61">
        <v>86.36</v>
      </c>
      <c r="H18" s="61">
        <f t="shared" si="0"/>
        <v>8.636000000000001</v>
      </c>
      <c r="I18" s="32">
        <v>4</v>
      </c>
      <c r="J18" s="62">
        <f t="shared" si="1"/>
        <v>-13.849004168596565</v>
      </c>
      <c r="K18" s="28">
        <f t="shared" si="6"/>
        <v>-1.3849004168596564</v>
      </c>
      <c r="M18" s="21" t="s">
        <v>13</v>
      </c>
      <c r="N18" s="22" t="s">
        <v>14</v>
      </c>
      <c r="O18" s="23" t="s">
        <v>38</v>
      </c>
      <c r="P18" s="24" t="s">
        <v>29</v>
      </c>
      <c r="Q18" s="23" t="s">
        <v>15</v>
      </c>
      <c r="R18" s="23">
        <f t="shared" si="2"/>
        <v>74.400000000000006</v>
      </c>
      <c r="S18" s="34">
        <v>80.260000000000005</v>
      </c>
      <c r="T18" s="34">
        <v>7.39</v>
      </c>
      <c r="U18" s="34">
        <v>1</v>
      </c>
      <c r="V18" s="27">
        <f t="shared" si="3"/>
        <v>-7.3012708696735595</v>
      </c>
      <c r="W18" s="73">
        <f t="shared" si="5"/>
        <v>-0.79296346414073071</v>
      </c>
      <c r="Y18" s="72"/>
    </row>
    <row r="19" spans="1:25" x14ac:dyDescent="0.25">
      <c r="A19" s="57" t="s">
        <v>13</v>
      </c>
      <c r="B19" s="58" t="s">
        <v>14</v>
      </c>
      <c r="C19" s="23" t="s">
        <v>39</v>
      </c>
      <c r="D19" s="24" t="s">
        <v>30</v>
      </c>
      <c r="E19" s="23" t="s">
        <v>15</v>
      </c>
      <c r="F19" s="23">
        <v>27.3</v>
      </c>
      <c r="G19" s="61">
        <v>31.24</v>
      </c>
      <c r="H19" s="61">
        <f t="shared" si="0"/>
        <v>3.1240000000000001</v>
      </c>
      <c r="I19" s="32" t="s">
        <v>21</v>
      </c>
      <c r="J19" s="62">
        <f t="shared" si="1"/>
        <v>-12.612035851472465</v>
      </c>
      <c r="K19" s="28">
        <f t="shared" si="6"/>
        <v>-1.2612035851472463</v>
      </c>
      <c r="M19" s="21" t="s">
        <v>13</v>
      </c>
      <c r="N19" s="22" t="s">
        <v>14</v>
      </c>
      <c r="O19" s="23" t="s">
        <v>39</v>
      </c>
      <c r="P19" s="24" t="s">
        <v>30</v>
      </c>
      <c r="Q19" s="23" t="s">
        <v>15</v>
      </c>
      <c r="R19" s="23">
        <f t="shared" si="2"/>
        <v>27.3</v>
      </c>
      <c r="S19" s="34">
        <v>28.97</v>
      </c>
      <c r="T19" s="34">
        <v>2.85</v>
      </c>
      <c r="U19" s="34">
        <v>1</v>
      </c>
      <c r="V19" s="27">
        <f t="shared" si="3"/>
        <v>-5.7645840524680647</v>
      </c>
      <c r="W19" s="73">
        <f t="shared" si="5"/>
        <v>-0.58596491228070113</v>
      </c>
      <c r="Y19" s="72"/>
    </row>
    <row r="20" spans="1:25" x14ac:dyDescent="0.25">
      <c r="A20" s="57" t="s">
        <v>13</v>
      </c>
      <c r="B20" s="58" t="s">
        <v>14</v>
      </c>
      <c r="C20" s="23" t="s">
        <v>40</v>
      </c>
      <c r="D20" s="24" t="s">
        <v>31</v>
      </c>
      <c r="E20" s="23" t="s">
        <v>15</v>
      </c>
      <c r="F20" s="23">
        <v>60.1</v>
      </c>
      <c r="G20" s="61"/>
      <c r="H20" s="61"/>
      <c r="I20" s="32"/>
      <c r="J20" s="62"/>
      <c r="K20" s="28"/>
      <c r="M20" s="21" t="s">
        <v>13</v>
      </c>
      <c r="N20" s="22" t="s">
        <v>14</v>
      </c>
      <c r="O20" s="23" t="s">
        <v>40</v>
      </c>
      <c r="P20" s="24" t="s">
        <v>31</v>
      </c>
      <c r="Q20" s="23" t="s">
        <v>15</v>
      </c>
      <c r="R20" s="23">
        <f t="shared" ref="R20:R21" si="7">F20</f>
        <v>60.1</v>
      </c>
      <c r="S20" s="34">
        <v>44.99</v>
      </c>
      <c r="T20" s="34">
        <v>8.44</v>
      </c>
      <c r="U20" s="34">
        <v>1</v>
      </c>
      <c r="V20" s="27">
        <f t="shared" si="3"/>
        <v>33.58524116470327</v>
      </c>
      <c r="W20" s="73">
        <f t="shared" si="5"/>
        <v>1.7902843601895735</v>
      </c>
      <c r="Y20" s="72"/>
    </row>
    <row r="21" spans="1:25" ht="15.75" thickBot="1" x14ac:dyDescent="0.3">
      <c r="A21" s="63" t="s">
        <v>13</v>
      </c>
      <c r="B21" s="64" t="s">
        <v>14</v>
      </c>
      <c r="C21" s="37" t="s">
        <v>41</v>
      </c>
      <c r="D21" s="38" t="s">
        <v>32</v>
      </c>
      <c r="E21" s="37" t="s">
        <v>15</v>
      </c>
      <c r="F21" s="37">
        <v>157</v>
      </c>
      <c r="G21" s="44">
        <v>177.78</v>
      </c>
      <c r="H21" s="65">
        <f t="shared" ref="H21" si="8">G21*0.1</f>
        <v>17.778000000000002</v>
      </c>
      <c r="I21" s="66" t="s">
        <v>21</v>
      </c>
      <c r="J21" s="67">
        <f t="shared" ref="J21" si="9">((F21-G21)/G21)*100</f>
        <v>-11.688603892451345</v>
      </c>
      <c r="K21" s="41">
        <f t="shared" si="6"/>
        <v>-1.1688603892451344</v>
      </c>
      <c r="M21" s="35" t="s">
        <v>13</v>
      </c>
      <c r="N21" s="36" t="s">
        <v>14</v>
      </c>
      <c r="O21" s="37" t="s">
        <v>41</v>
      </c>
      <c r="P21" s="38" t="s">
        <v>32</v>
      </c>
      <c r="Q21" s="37" t="s">
        <v>15</v>
      </c>
      <c r="R21" s="37">
        <f t="shared" si="7"/>
        <v>157</v>
      </c>
      <c r="S21" s="39">
        <v>163.9</v>
      </c>
      <c r="T21" s="39">
        <v>8.1</v>
      </c>
      <c r="U21" s="39">
        <v>1</v>
      </c>
      <c r="V21" s="40">
        <f t="shared" si="3"/>
        <v>-4.2098840756558911</v>
      </c>
      <c r="W21" s="74">
        <f t="shared" si="5"/>
        <v>-0.85185185185185264</v>
      </c>
      <c r="Y21" s="72"/>
    </row>
    <row r="22" spans="1:25" x14ac:dyDescent="0.25">
      <c r="F22" s="68"/>
      <c r="J22" s="68"/>
      <c r="K22" s="68"/>
    </row>
  </sheetData>
  <sheetProtection algorithmName="SHA-512" hashValue="JQy/ik2jareDZJbAWQU5DV5BmijsnGIlrCuIqNQ+gJS4qkXG2jUQgISLjzsDHY2ksQDmYkaZNjOiWz0cD8eiWg==" saltValue="FNIkz2/iWsRymSjzD1iFUA==" spinCount="100000" sheet="1" objects="1" scenarios="1" selectLockedCells="1" selectUnlockedCells="1"/>
  <sortState xmlns:xlrd2="http://schemas.microsoft.com/office/spreadsheetml/2017/richdata2" ref="A12:W21">
    <sortCondition ref="C12:C21"/>
  </sortState>
  <mergeCells count="3">
    <mergeCell ref="A2:K2"/>
    <mergeCell ref="A8:K8"/>
    <mergeCell ref="L8:W8"/>
  </mergeCells>
  <conditionalFormatting sqref="K12:K21">
    <cfRule type="cellIs" dxfId="53" priority="40" stopIfTrue="1" operator="between">
      <formula>-2</formula>
      <formula>2</formula>
    </cfRule>
    <cfRule type="cellIs" dxfId="52" priority="41" stopIfTrue="1" operator="between">
      <formula>-3</formula>
      <formula>3</formula>
    </cfRule>
    <cfRule type="cellIs" dxfId="51" priority="42" operator="notBetween">
      <formula>-3</formula>
      <formula>3</formula>
    </cfRule>
  </conditionalFormatting>
  <conditionalFormatting sqref="W12:W21">
    <cfRule type="cellIs" dxfId="50" priority="1" stopIfTrue="1" operator="between">
      <formula>-2</formula>
      <formula>2</formula>
    </cfRule>
    <cfRule type="cellIs" dxfId="49" priority="2" stopIfTrue="1" operator="between">
      <formula>-3</formula>
      <formula>3</formula>
    </cfRule>
    <cfRule type="cellIs" dxfId="48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A2B64-774C-4AED-9C8F-EF4FB8B7DEEA}">
  <sheetPr codeName="Sheet2"/>
  <dimension ref="A1:W22"/>
  <sheetViews>
    <sheetView topLeftCell="A2" zoomScale="80" zoomScaleNormal="80" zoomScalePageLayoutView="85" workbookViewId="0">
      <selection activeCell="F36" sqref="F36"/>
    </sheetView>
  </sheetViews>
  <sheetFormatPr defaultColWidth="9.140625" defaultRowHeight="15" x14ac:dyDescent="0.25"/>
  <cols>
    <col min="1" max="1" width="11" style="11" customWidth="1"/>
    <col min="2" max="2" width="11.5703125" style="45" customWidth="1"/>
    <col min="3" max="3" width="7.140625" style="45" customWidth="1"/>
    <col min="4" max="4" width="21.28515625" style="11" bestFit="1" customWidth="1"/>
    <col min="5" max="5" width="12.42578125" style="11" customWidth="1"/>
    <col min="6" max="6" width="12.28515625" style="11" customWidth="1"/>
    <col min="7" max="7" width="11.28515625" style="11" bestFit="1" customWidth="1"/>
    <col min="8" max="8" width="12" style="11" bestFit="1" customWidth="1"/>
    <col min="9" max="9" width="9.5703125" style="11" customWidth="1"/>
    <col min="10" max="10" width="13.28515625" style="11" customWidth="1"/>
    <col min="11" max="11" width="9" style="11" customWidth="1"/>
    <col min="12" max="12" width="6.5703125" style="11" customWidth="1"/>
    <col min="13" max="13" width="9.140625" style="11"/>
    <col min="14" max="14" width="9.42578125" style="11" bestFit="1" customWidth="1"/>
    <col min="15" max="15" width="9.140625" style="11"/>
    <col min="16" max="16" width="21.28515625" style="11" bestFit="1" customWidth="1"/>
    <col min="17" max="17" width="9.140625" style="11"/>
    <col min="18" max="18" width="11.7109375" style="11" customWidth="1"/>
    <col min="19" max="21" width="9.140625" style="11"/>
    <col min="22" max="22" width="11.7109375" style="11" bestFit="1" customWidth="1"/>
    <col min="23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78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23" s="12" customFormat="1" ht="12.75" x14ac:dyDescent="0.2">
      <c r="A3" s="4"/>
      <c r="B3" s="5"/>
      <c r="C3" s="5"/>
      <c r="D3" s="77">
        <v>45618</v>
      </c>
      <c r="E3" s="5"/>
      <c r="F3" s="5"/>
      <c r="G3" s="5"/>
      <c r="H3" s="5" t="s">
        <v>42</v>
      </c>
      <c r="I3" s="5"/>
      <c r="J3" s="5"/>
      <c r="K3" s="6" t="s">
        <v>17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6" t="s">
        <v>7</v>
      </c>
      <c r="B6" s="47">
        <v>512</v>
      </c>
      <c r="C6" s="48"/>
      <c r="D6" s="49"/>
      <c r="E6" s="49"/>
      <c r="F6" s="50"/>
      <c r="G6" s="49"/>
      <c r="H6" s="49"/>
      <c r="I6" s="49"/>
      <c r="J6" s="49"/>
      <c r="K6" s="51"/>
    </row>
    <row r="7" spans="1:23" ht="16.5" thickTop="1" thickBot="1" x14ac:dyDescent="0.3">
      <c r="A7" s="10"/>
      <c r="B7" s="52"/>
      <c r="C7" s="53"/>
      <c r="D7" s="10"/>
      <c r="E7" s="10"/>
      <c r="F7" s="52"/>
      <c r="G7" s="10"/>
      <c r="H7" s="10"/>
      <c r="I7" s="10"/>
      <c r="J7" s="10"/>
      <c r="K7" s="10"/>
    </row>
    <row r="8" spans="1:23" ht="16.5" thickTop="1" thickBot="1" x14ac:dyDescent="0.3">
      <c r="A8" s="81" t="s">
        <v>18</v>
      </c>
      <c r="B8" s="82"/>
      <c r="C8" s="82"/>
      <c r="D8" s="82"/>
      <c r="E8" s="82"/>
      <c r="F8" s="82"/>
      <c r="G8" s="82"/>
      <c r="H8" s="82"/>
      <c r="I8" s="82"/>
      <c r="J8" s="82"/>
      <c r="K8" s="83"/>
      <c r="L8" s="81" t="s">
        <v>19</v>
      </c>
      <c r="M8" s="82"/>
      <c r="N8" s="82"/>
      <c r="O8" s="82"/>
      <c r="P8" s="82"/>
      <c r="Q8" s="82"/>
      <c r="R8" s="82"/>
      <c r="S8" s="82"/>
      <c r="T8" s="82"/>
      <c r="U8" s="82"/>
      <c r="V8" s="82"/>
      <c r="W8" s="83"/>
    </row>
    <row r="9" spans="1:23" ht="15.75" thickTop="1" x14ac:dyDescent="0.25">
      <c r="A9" s="10"/>
    </row>
    <row r="10" spans="1:23" ht="15.75" thickBot="1" x14ac:dyDescent="0.3"/>
    <row r="11" spans="1:23" s="20" customFormat="1" ht="30.75" thickBot="1" x14ac:dyDescent="0.3">
      <c r="A11" s="54" t="s">
        <v>1</v>
      </c>
      <c r="B11" s="55" t="s">
        <v>10</v>
      </c>
      <c r="C11" s="14" t="s">
        <v>2</v>
      </c>
      <c r="D11" s="14" t="s">
        <v>3</v>
      </c>
      <c r="E11" s="14" t="s">
        <v>4</v>
      </c>
      <c r="F11" s="15" t="s">
        <v>11</v>
      </c>
      <c r="G11" s="56" t="s">
        <v>16</v>
      </c>
      <c r="H11" s="17" t="s">
        <v>8</v>
      </c>
      <c r="I11" s="18" t="s">
        <v>9</v>
      </c>
      <c r="J11" s="18" t="s">
        <v>5</v>
      </c>
      <c r="K11" s="19" t="s">
        <v>6</v>
      </c>
      <c r="L11" s="11"/>
      <c r="M11" s="13" t="s">
        <v>1</v>
      </c>
      <c r="N11" s="14" t="s">
        <v>10</v>
      </c>
      <c r="O11" s="14" t="s">
        <v>2</v>
      </c>
      <c r="P11" s="14" t="s">
        <v>3</v>
      </c>
      <c r="Q11" s="14" t="s">
        <v>4</v>
      </c>
      <c r="R11" s="15" t="s">
        <v>11</v>
      </c>
      <c r="S11" s="16" t="s">
        <v>0</v>
      </c>
      <c r="T11" s="17" t="s">
        <v>8</v>
      </c>
      <c r="U11" s="18" t="s">
        <v>9</v>
      </c>
      <c r="V11" s="18" t="s">
        <v>5</v>
      </c>
      <c r="W11" s="19" t="s">
        <v>6</v>
      </c>
    </row>
    <row r="12" spans="1:23" x14ac:dyDescent="0.25">
      <c r="A12" s="57" t="s">
        <v>13</v>
      </c>
      <c r="B12" s="58" t="s">
        <v>14</v>
      </c>
      <c r="C12" s="23" t="s">
        <v>20</v>
      </c>
      <c r="D12" s="24" t="s">
        <v>23</v>
      </c>
      <c r="E12" s="25" t="s">
        <v>15</v>
      </c>
      <c r="F12" s="25">
        <v>9.9600000000000009</v>
      </c>
      <c r="G12" s="59">
        <v>11.12</v>
      </c>
      <c r="H12" s="59">
        <f t="shared" ref="H12:H19" si="0">G12*0.1</f>
        <v>1.1119999999999999</v>
      </c>
      <c r="I12" s="60">
        <v>4</v>
      </c>
      <c r="J12" s="27">
        <f t="shared" ref="J12" si="1">((F12-G12)/G12)*100</f>
        <v>-10.431654676258979</v>
      </c>
      <c r="K12" s="28">
        <f>(F12-G12)/H12</f>
        <v>-1.0431654676258979</v>
      </c>
      <c r="M12" s="21" t="s">
        <v>13</v>
      </c>
      <c r="N12" s="22" t="s">
        <v>14</v>
      </c>
      <c r="O12" s="23" t="s">
        <v>20</v>
      </c>
      <c r="P12" s="24" t="s">
        <v>23</v>
      </c>
      <c r="Q12" s="25" t="s">
        <v>15</v>
      </c>
      <c r="R12" s="26">
        <f t="shared" ref="R12" si="2">F12</f>
        <v>9.9600000000000009</v>
      </c>
      <c r="S12" s="26">
        <v>9.8480000000000008</v>
      </c>
      <c r="T12" s="26">
        <v>0.46400000000000002</v>
      </c>
      <c r="U12" s="26">
        <v>1</v>
      </c>
      <c r="V12" s="27">
        <f t="shared" ref="V12" si="3">((R12-S12)/S12)*100</f>
        <v>1.1372867587327384</v>
      </c>
      <c r="W12" s="73">
        <f>(R12-S12)/T12</f>
        <v>0.24137931034482779</v>
      </c>
    </row>
    <row r="13" spans="1:23" x14ac:dyDescent="0.25">
      <c r="A13" s="57" t="s">
        <v>13</v>
      </c>
      <c r="B13" s="58" t="s">
        <v>14</v>
      </c>
      <c r="C13" s="23" t="s">
        <v>33</v>
      </c>
      <c r="D13" s="24" t="s">
        <v>24</v>
      </c>
      <c r="E13" s="23" t="s">
        <v>15</v>
      </c>
      <c r="F13" s="23"/>
      <c r="G13" s="61">
        <v>39.11</v>
      </c>
      <c r="H13" s="61">
        <f t="shared" si="0"/>
        <v>3.911</v>
      </c>
      <c r="I13" s="32">
        <v>4</v>
      </c>
      <c r="J13" s="27" t="s">
        <v>22</v>
      </c>
      <c r="K13" s="28"/>
      <c r="L13" s="29"/>
      <c r="M13" s="30" t="s">
        <v>13</v>
      </c>
      <c r="N13" s="31" t="s">
        <v>14</v>
      </c>
      <c r="O13" s="23" t="s">
        <v>33</v>
      </c>
      <c r="P13" s="24" t="s">
        <v>24</v>
      </c>
      <c r="Q13" s="32" t="s">
        <v>15</v>
      </c>
      <c r="R13" s="33" t="s">
        <v>22</v>
      </c>
      <c r="S13" s="33">
        <v>33.46</v>
      </c>
      <c r="T13" s="33">
        <v>4.0199999999999996</v>
      </c>
      <c r="U13" s="33">
        <v>1</v>
      </c>
      <c r="V13" s="27"/>
      <c r="W13" s="28"/>
    </row>
    <row r="14" spans="1:23" x14ac:dyDescent="0.25">
      <c r="A14" s="57" t="s">
        <v>13</v>
      </c>
      <c r="B14" s="58" t="s">
        <v>14</v>
      </c>
      <c r="C14" s="23" t="s">
        <v>34</v>
      </c>
      <c r="D14" s="24" t="s">
        <v>25</v>
      </c>
      <c r="E14" s="23" t="s">
        <v>15</v>
      </c>
      <c r="F14" s="23"/>
      <c r="G14" s="43">
        <v>105.4</v>
      </c>
      <c r="H14" s="61">
        <f t="shared" si="0"/>
        <v>10.540000000000001</v>
      </c>
      <c r="I14" s="32">
        <v>4</v>
      </c>
      <c r="J14" s="27" t="s">
        <v>22</v>
      </c>
      <c r="K14" s="28"/>
      <c r="M14" s="21" t="s">
        <v>13</v>
      </c>
      <c r="N14" s="22" t="s">
        <v>14</v>
      </c>
      <c r="O14" s="23" t="s">
        <v>34</v>
      </c>
      <c r="P14" s="24" t="s">
        <v>25</v>
      </c>
      <c r="Q14" s="23" t="s">
        <v>15</v>
      </c>
      <c r="R14" s="23" t="s">
        <v>22</v>
      </c>
      <c r="S14" s="34">
        <v>101.2</v>
      </c>
      <c r="T14" s="34">
        <v>13</v>
      </c>
      <c r="U14" s="34">
        <v>1</v>
      </c>
      <c r="V14" s="27"/>
      <c r="W14" s="28"/>
    </row>
    <row r="15" spans="1:23" s="29" customFormat="1" x14ac:dyDescent="0.25">
      <c r="A15" s="57" t="s">
        <v>13</v>
      </c>
      <c r="B15" s="58" t="s">
        <v>14</v>
      </c>
      <c r="C15" s="23" t="s">
        <v>35</v>
      </c>
      <c r="D15" s="24" t="s">
        <v>26</v>
      </c>
      <c r="E15" s="23" t="s">
        <v>15</v>
      </c>
      <c r="F15" s="23"/>
      <c r="G15" s="61">
        <v>17.399999999999999</v>
      </c>
      <c r="H15" s="61">
        <f t="shared" si="0"/>
        <v>1.74</v>
      </c>
      <c r="I15" s="32">
        <v>4</v>
      </c>
      <c r="J15" s="62" t="s">
        <v>22</v>
      </c>
      <c r="K15" s="28"/>
      <c r="L15" s="11"/>
      <c r="M15" s="21" t="s">
        <v>13</v>
      </c>
      <c r="N15" s="22" t="s">
        <v>14</v>
      </c>
      <c r="O15" s="23" t="s">
        <v>35</v>
      </c>
      <c r="P15" s="24" t="s">
        <v>26</v>
      </c>
      <c r="Q15" s="23" t="s">
        <v>15</v>
      </c>
      <c r="R15" s="23" t="s">
        <v>22</v>
      </c>
      <c r="S15" s="34">
        <v>16.899999999999999</v>
      </c>
      <c r="T15" s="34">
        <v>1.08</v>
      </c>
      <c r="U15" s="34">
        <v>1</v>
      </c>
      <c r="V15" s="27"/>
      <c r="W15" s="28"/>
    </row>
    <row r="16" spans="1:23" x14ac:dyDescent="0.25">
      <c r="A16" s="57" t="s">
        <v>13</v>
      </c>
      <c r="B16" s="58" t="s">
        <v>14</v>
      </c>
      <c r="C16" s="23" t="s">
        <v>36</v>
      </c>
      <c r="D16" s="24" t="s">
        <v>27</v>
      </c>
      <c r="E16" s="23" t="s">
        <v>15</v>
      </c>
      <c r="F16" s="23"/>
      <c r="G16" s="43">
        <v>100.89</v>
      </c>
      <c r="H16" s="61">
        <f t="shared" si="0"/>
        <v>10.089</v>
      </c>
      <c r="I16" s="32">
        <v>4</v>
      </c>
      <c r="J16" s="62" t="s">
        <v>22</v>
      </c>
      <c r="K16" s="28"/>
      <c r="M16" s="21" t="s">
        <v>13</v>
      </c>
      <c r="N16" s="22" t="s">
        <v>14</v>
      </c>
      <c r="O16" s="23" t="s">
        <v>36</v>
      </c>
      <c r="P16" s="24" t="s">
        <v>27</v>
      </c>
      <c r="Q16" s="23" t="s">
        <v>15</v>
      </c>
      <c r="R16" s="23" t="s">
        <v>22</v>
      </c>
      <c r="S16" s="34">
        <v>99.98</v>
      </c>
      <c r="T16" s="34">
        <v>13.61</v>
      </c>
      <c r="U16" s="34">
        <v>1</v>
      </c>
      <c r="V16" s="27"/>
      <c r="W16" s="28"/>
    </row>
    <row r="17" spans="1:23" x14ac:dyDescent="0.25">
      <c r="A17" s="57" t="s">
        <v>13</v>
      </c>
      <c r="B17" s="58" t="s">
        <v>14</v>
      </c>
      <c r="C17" s="23" t="s">
        <v>37</v>
      </c>
      <c r="D17" s="24" t="s">
        <v>28</v>
      </c>
      <c r="E17" s="23" t="s">
        <v>15</v>
      </c>
      <c r="F17" s="23"/>
      <c r="G17" s="43">
        <v>105.4</v>
      </c>
      <c r="H17" s="61">
        <f t="shared" si="0"/>
        <v>10.540000000000001</v>
      </c>
      <c r="I17" s="32">
        <v>4</v>
      </c>
      <c r="J17" s="62" t="s">
        <v>22</v>
      </c>
      <c r="K17" s="28"/>
      <c r="M17" s="21" t="s">
        <v>13</v>
      </c>
      <c r="N17" s="22" t="s">
        <v>14</v>
      </c>
      <c r="O17" s="23" t="s">
        <v>37</v>
      </c>
      <c r="P17" s="24" t="s">
        <v>28</v>
      </c>
      <c r="Q17" s="23" t="s">
        <v>15</v>
      </c>
      <c r="R17" s="23" t="s">
        <v>22</v>
      </c>
      <c r="S17" s="34">
        <v>90.26</v>
      </c>
      <c r="T17" s="34">
        <v>16.02</v>
      </c>
      <c r="U17" s="34">
        <v>1</v>
      </c>
      <c r="V17" s="27"/>
      <c r="W17" s="28"/>
    </row>
    <row r="18" spans="1:23" x14ac:dyDescent="0.25">
      <c r="A18" s="57" t="s">
        <v>13</v>
      </c>
      <c r="B18" s="58" t="s">
        <v>14</v>
      </c>
      <c r="C18" s="23" t="s">
        <v>38</v>
      </c>
      <c r="D18" s="24" t="s">
        <v>29</v>
      </c>
      <c r="E18" s="23" t="s">
        <v>15</v>
      </c>
      <c r="F18" s="23"/>
      <c r="G18" s="61">
        <v>86.36</v>
      </c>
      <c r="H18" s="61">
        <f t="shared" si="0"/>
        <v>8.636000000000001</v>
      </c>
      <c r="I18" s="32">
        <v>4</v>
      </c>
      <c r="J18" s="62" t="s">
        <v>22</v>
      </c>
      <c r="K18" s="28"/>
      <c r="M18" s="21" t="s">
        <v>13</v>
      </c>
      <c r="N18" s="22" t="s">
        <v>14</v>
      </c>
      <c r="O18" s="23" t="s">
        <v>38</v>
      </c>
      <c r="P18" s="24" t="s">
        <v>29</v>
      </c>
      <c r="Q18" s="23" t="s">
        <v>15</v>
      </c>
      <c r="R18" s="23" t="s">
        <v>22</v>
      </c>
      <c r="S18" s="34">
        <v>80.260000000000005</v>
      </c>
      <c r="T18" s="34">
        <v>7.39</v>
      </c>
      <c r="U18" s="34">
        <v>1</v>
      </c>
      <c r="V18" s="27"/>
      <c r="W18" s="28"/>
    </row>
    <row r="19" spans="1:23" x14ac:dyDescent="0.25">
      <c r="A19" s="57" t="s">
        <v>13</v>
      </c>
      <c r="B19" s="58" t="s">
        <v>14</v>
      </c>
      <c r="C19" s="23" t="s">
        <v>39</v>
      </c>
      <c r="D19" s="24" t="s">
        <v>30</v>
      </c>
      <c r="E19" s="23" t="s">
        <v>15</v>
      </c>
      <c r="F19" s="23"/>
      <c r="G19" s="61">
        <v>31.24</v>
      </c>
      <c r="H19" s="61">
        <f t="shared" si="0"/>
        <v>3.1240000000000001</v>
      </c>
      <c r="I19" s="32" t="s">
        <v>21</v>
      </c>
      <c r="J19" s="62" t="s">
        <v>22</v>
      </c>
      <c r="K19" s="28"/>
      <c r="M19" s="21" t="s">
        <v>13</v>
      </c>
      <c r="N19" s="22" t="s">
        <v>14</v>
      </c>
      <c r="O19" s="23" t="s">
        <v>39</v>
      </c>
      <c r="P19" s="24" t="s">
        <v>30</v>
      </c>
      <c r="Q19" s="23" t="s">
        <v>15</v>
      </c>
      <c r="R19" s="23" t="s">
        <v>22</v>
      </c>
      <c r="S19" s="34">
        <v>28.97</v>
      </c>
      <c r="T19" s="34">
        <v>2.85</v>
      </c>
      <c r="U19" s="34">
        <v>1</v>
      </c>
      <c r="V19" s="27"/>
      <c r="W19" s="28"/>
    </row>
    <row r="20" spans="1:23" x14ac:dyDescent="0.25">
      <c r="A20" s="57" t="s">
        <v>13</v>
      </c>
      <c r="B20" s="58" t="s">
        <v>14</v>
      </c>
      <c r="C20" s="23" t="s">
        <v>40</v>
      </c>
      <c r="D20" s="24" t="s">
        <v>31</v>
      </c>
      <c r="E20" s="23" t="s">
        <v>15</v>
      </c>
      <c r="F20" s="23"/>
      <c r="G20" s="61"/>
      <c r="H20" s="61"/>
      <c r="I20" s="32"/>
      <c r="J20" s="62"/>
      <c r="K20" s="28"/>
      <c r="M20" s="21" t="s">
        <v>13</v>
      </c>
      <c r="N20" s="22" t="s">
        <v>14</v>
      </c>
      <c r="O20" s="23" t="s">
        <v>40</v>
      </c>
      <c r="P20" s="24" t="s">
        <v>31</v>
      </c>
      <c r="Q20" s="23" t="s">
        <v>15</v>
      </c>
      <c r="R20" s="23" t="s">
        <v>22</v>
      </c>
      <c r="S20" s="34">
        <v>44.99</v>
      </c>
      <c r="T20" s="34">
        <v>8.44</v>
      </c>
      <c r="U20" s="34">
        <v>1</v>
      </c>
      <c r="V20" s="27"/>
      <c r="W20" s="28"/>
    </row>
    <row r="21" spans="1:23" ht="15.75" thickBot="1" x14ac:dyDescent="0.3">
      <c r="A21" s="63" t="s">
        <v>13</v>
      </c>
      <c r="B21" s="64" t="s">
        <v>14</v>
      </c>
      <c r="C21" s="37" t="s">
        <v>41</v>
      </c>
      <c r="D21" s="38" t="s">
        <v>32</v>
      </c>
      <c r="E21" s="37" t="s">
        <v>15</v>
      </c>
      <c r="F21" s="37"/>
      <c r="G21" s="44">
        <v>177.78</v>
      </c>
      <c r="H21" s="65">
        <f t="shared" ref="H21" si="4">G21*0.1</f>
        <v>17.778000000000002</v>
      </c>
      <c r="I21" s="66" t="s">
        <v>21</v>
      </c>
      <c r="J21" s="67" t="s">
        <v>22</v>
      </c>
      <c r="K21" s="41"/>
      <c r="M21" s="35" t="s">
        <v>13</v>
      </c>
      <c r="N21" s="36" t="s">
        <v>14</v>
      </c>
      <c r="O21" s="37" t="s">
        <v>41</v>
      </c>
      <c r="P21" s="38" t="s">
        <v>32</v>
      </c>
      <c r="Q21" s="37" t="s">
        <v>15</v>
      </c>
      <c r="R21" s="37" t="s">
        <v>22</v>
      </c>
      <c r="S21" s="39">
        <v>163.9</v>
      </c>
      <c r="T21" s="39">
        <v>8.1</v>
      </c>
      <c r="U21" s="39">
        <v>1</v>
      </c>
      <c r="V21" s="40"/>
      <c r="W21" s="41"/>
    </row>
    <row r="22" spans="1:23" x14ac:dyDescent="0.25">
      <c r="F22" s="68"/>
      <c r="J22" s="68"/>
      <c r="K22" s="68"/>
    </row>
  </sheetData>
  <sheetProtection algorithmName="SHA-512" hashValue="rVPIRRUyQTIGdUmDQVm4o3gV7U2lSkkhzqLxUMf5bnkzn+UBZkP6WrQirhFsVPN1UeCrQFIbJALhcIEiVdVWfA==" saltValue="m0v662RdHXRaYoPSkentfg==" spinCount="100000" sheet="1" objects="1" scenarios="1" selectLockedCells="1" selectUnlockedCells="1"/>
  <sortState xmlns:xlrd2="http://schemas.microsoft.com/office/spreadsheetml/2017/richdata2" ref="A12:W21">
    <sortCondition ref="C12:C21"/>
  </sortState>
  <mergeCells count="3">
    <mergeCell ref="A2:K2"/>
    <mergeCell ref="A8:K8"/>
    <mergeCell ref="L8:W8"/>
  </mergeCells>
  <conditionalFormatting sqref="K12">
    <cfRule type="cellIs" dxfId="47" priority="31" stopIfTrue="1" operator="between">
      <formula>-2</formula>
      <formula>2</formula>
    </cfRule>
    <cfRule type="cellIs" dxfId="46" priority="32" stopIfTrue="1" operator="between">
      <formula>-3</formula>
      <formula>3</formula>
    </cfRule>
    <cfRule type="cellIs" dxfId="45" priority="33" operator="notBetween">
      <formula>-3</formula>
      <formula>3</formula>
    </cfRule>
  </conditionalFormatting>
  <conditionalFormatting sqref="W12">
    <cfRule type="cellIs" dxfId="44" priority="1" stopIfTrue="1" operator="between">
      <formula>-2</formula>
      <formula>2</formula>
    </cfRule>
    <cfRule type="cellIs" dxfId="43" priority="2" stopIfTrue="1" operator="between">
      <formula>-3</formula>
      <formula>3</formula>
    </cfRule>
    <cfRule type="cellIs" dxfId="42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57AC7-09C7-4845-A4AB-44DBD304A6AC}">
  <dimension ref="A1:W22"/>
  <sheetViews>
    <sheetView topLeftCell="A2" zoomScale="80" zoomScaleNormal="80" zoomScalePageLayoutView="85" workbookViewId="0">
      <selection activeCell="F36" sqref="F36"/>
    </sheetView>
  </sheetViews>
  <sheetFormatPr defaultColWidth="9.140625" defaultRowHeight="15" x14ac:dyDescent="0.25"/>
  <cols>
    <col min="1" max="1" width="11" style="11" customWidth="1"/>
    <col min="2" max="2" width="11.5703125" style="45" customWidth="1"/>
    <col min="3" max="3" width="7.140625" style="45" customWidth="1"/>
    <col min="4" max="4" width="21.28515625" style="11" bestFit="1" customWidth="1"/>
    <col min="5" max="5" width="12.42578125" style="11" customWidth="1"/>
    <col min="6" max="6" width="12.28515625" style="11" customWidth="1"/>
    <col min="7" max="7" width="11.28515625" style="11" bestFit="1" customWidth="1"/>
    <col min="8" max="8" width="12" style="11" bestFit="1" customWidth="1"/>
    <col min="9" max="9" width="9.5703125" style="11" customWidth="1"/>
    <col min="10" max="10" width="13.28515625" style="11" customWidth="1"/>
    <col min="11" max="11" width="9" style="11" customWidth="1"/>
    <col min="12" max="12" width="6.5703125" style="11" customWidth="1"/>
    <col min="13" max="13" width="9.140625" style="11"/>
    <col min="14" max="14" width="9.42578125" style="11" bestFit="1" customWidth="1"/>
    <col min="15" max="15" width="9.140625" style="11"/>
    <col min="16" max="16" width="21.28515625" style="11" bestFit="1" customWidth="1"/>
    <col min="17" max="17" width="9.140625" style="11"/>
    <col min="18" max="18" width="11.7109375" style="11" customWidth="1"/>
    <col min="19" max="21" width="9.140625" style="11"/>
    <col min="22" max="22" width="11.7109375" style="11" bestFit="1" customWidth="1"/>
    <col min="23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78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23" s="12" customFormat="1" ht="12.75" x14ac:dyDescent="0.2">
      <c r="A3" s="4"/>
      <c r="B3" s="5"/>
      <c r="C3" s="5"/>
      <c r="D3" s="77">
        <v>45618</v>
      </c>
      <c r="E3" s="5"/>
      <c r="F3" s="5"/>
      <c r="G3" s="5"/>
      <c r="H3" s="5" t="s">
        <v>42</v>
      </c>
      <c r="I3" s="5"/>
      <c r="J3" s="5"/>
      <c r="K3" s="6" t="s">
        <v>17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6" t="s">
        <v>7</v>
      </c>
      <c r="B6" s="47">
        <v>551</v>
      </c>
      <c r="C6" s="48"/>
      <c r="D6" s="49"/>
      <c r="E6" s="49"/>
      <c r="F6" s="50"/>
      <c r="G6" s="49"/>
      <c r="H6" s="49"/>
      <c r="I6" s="49"/>
      <c r="J6" s="49"/>
      <c r="K6" s="51"/>
    </row>
    <row r="7" spans="1:23" ht="16.5" thickTop="1" thickBot="1" x14ac:dyDescent="0.3">
      <c r="A7" s="10"/>
      <c r="B7" s="52"/>
      <c r="C7" s="53"/>
      <c r="D7" s="10"/>
      <c r="E7" s="10"/>
      <c r="F7" s="52"/>
      <c r="G7" s="10"/>
      <c r="H7" s="10"/>
      <c r="I7" s="10"/>
      <c r="J7" s="10"/>
      <c r="K7" s="10"/>
    </row>
    <row r="8" spans="1:23" ht="16.5" thickTop="1" thickBot="1" x14ac:dyDescent="0.3">
      <c r="A8" s="81" t="s">
        <v>18</v>
      </c>
      <c r="B8" s="82"/>
      <c r="C8" s="82"/>
      <c r="D8" s="82"/>
      <c r="E8" s="82"/>
      <c r="F8" s="82"/>
      <c r="G8" s="82"/>
      <c r="H8" s="82"/>
      <c r="I8" s="82"/>
      <c r="J8" s="82"/>
      <c r="K8" s="83"/>
      <c r="L8" s="81" t="s">
        <v>19</v>
      </c>
      <c r="M8" s="82"/>
      <c r="N8" s="82"/>
      <c r="O8" s="82"/>
      <c r="P8" s="82"/>
      <c r="Q8" s="82"/>
      <c r="R8" s="82"/>
      <c r="S8" s="82"/>
      <c r="T8" s="82"/>
      <c r="U8" s="82"/>
      <c r="V8" s="82"/>
      <c r="W8" s="83"/>
    </row>
    <row r="9" spans="1:23" ht="15.75" thickTop="1" x14ac:dyDescent="0.25">
      <c r="A9" s="10"/>
    </row>
    <row r="10" spans="1:23" ht="15.75" thickBot="1" x14ac:dyDescent="0.3"/>
    <row r="11" spans="1:23" s="20" customFormat="1" ht="30.75" thickBot="1" x14ac:dyDescent="0.3">
      <c r="A11" s="54" t="s">
        <v>1</v>
      </c>
      <c r="B11" s="55" t="s">
        <v>10</v>
      </c>
      <c r="C11" s="14" t="s">
        <v>2</v>
      </c>
      <c r="D11" s="14" t="s">
        <v>3</v>
      </c>
      <c r="E11" s="14" t="s">
        <v>4</v>
      </c>
      <c r="F11" s="15" t="s">
        <v>11</v>
      </c>
      <c r="G11" s="56" t="s">
        <v>16</v>
      </c>
      <c r="H11" s="17" t="s">
        <v>8</v>
      </c>
      <c r="I11" s="18" t="s">
        <v>9</v>
      </c>
      <c r="J11" s="18" t="s">
        <v>5</v>
      </c>
      <c r="K11" s="19" t="s">
        <v>6</v>
      </c>
      <c r="L11" s="11"/>
      <c r="M11" s="13" t="s">
        <v>1</v>
      </c>
      <c r="N11" s="14" t="s">
        <v>10</v>
      </c>
      <c r="O11" s="14" t="s">
        <v>2</v>
      </c>
      <c r="P11" s="14" t="s">
        <v>3</v>
      </c>
      <c r="Q11" s="14" t="s">
        <v>4</v>
      </c>
      <c r="R11" s="15" t="s">
        <v>11</v>
      </c>
      <c r="S11" s="16" t="s">
        <v>0</v>
      </c>
      <c r="T11" s="17" t="s">
        <v>8</v>
      </c>
      <c r="U11" s="18" t="s">
        <v>9</v>
      </c>
      <c r="V11" s="18" t="s">
        <v>5</v>
      </c>
      <c r="W11" s="19" t="s">
        <v>6</v>
      </c>
    </row>
    <row r="12" spans="1:23" x14ac:dyDescent="0.25">
      <c r="A12" s="57" t="s">
        <v>13</v>
      </c>
      <c r="B12" s="58" t="s">
        <v>14</v>
      </c>
      <c r="C12" s="23" t="s">
        <v>20</v>
      </c>
      <c r="D12" s="24" t="s">
        <v>23</v>
      </c>
      <c r="E12" s="25" t="s">
        <v>15</v>
      </c>
      <c r="F12" s="25">
        <v>8.75</v>
      </c>
      <c r="G12" s="59">
        <v>11.12</v>
      </c>
      <c r="H12" s="59">
        <f t="shared" ref="H12:H19" si="0">G12*0.1</f>
        <v>1.1119999999999999</v>
      </c>
      <c r="I12" s="60">
        <v>4</v>
      </c>
      <c r="J12" s="27">
        <f t="shared" ref="J12:J19" si="1">((F12-G12)/G12)*100</f>
        <v>-21.312949640287766</v>
      </c>
      <c r="K12" s="28">
        <f>(F12-G12)/H12</f>
        <v>-2.1312949640287764</v>
      </c>
      <c r="M12" s="21" t="s">
        <v>13</v>
      </c>
      <c r="N12" s="22" t="s">
        <v>14</v>
      </c>
      <c r="O12" s="23" t="s">
        <v>20</v>
      </c>
      <c r="P12" s="24" t="s">
        <v>23</v>
      </c>
      <c r="Q12" s="25" t="s">
        <v>15</v>
      </c>
      <c r="R12" s="25">
        <f t="shared" ref="R12:R20" si="2">F12</f>
        <v>8.75</v>
      </c>
      <c r="S12" s="26">
        <v>9.8480000000000008</v>
      </c>
      <c r="T12" s="26">
        <v>0.46400000000000002</v>
      </c>
      <c r="U12" s="26">
        <v>1</v>
      </c>
      <c r="V12" s="27">
        <f t="shared" ref="V12:V21" si="3">((R12-S12)/S12)*100</f>
        <v>-11.14947197400488</v>
      </c>
      <c r="W12" s="73">
        <f>(R12-S12)/T12</f>
        <v>-2.3663793103448292</v>
      </c>
    </row>
    <row r="13" spans="1:23" x14ac:dyDescent="0.25">
      <c r="A13" s="57" t="s">
        <v>13</v>
      </c>
      <c r="B13" s="58" t="s">
        <v>14</v>
      </c>
      <c r="C13" s="23" t="s">
        <v>33</v>
      </c>
      <c r="D13" s="24" t="s">
        <v>24</v>
      </c>
      <c r="E13" s="23" t="s">
        <v>15</v>
      </c>
      <c r="F13" s="23">
        <v>30.05</v>
      </c>
      <c r="G13" s="61">
        <v>39.11</v>
      </c>
      <c r="H13" s="61">
        <f t="shared" si="0"/>
        <v>3.911</v>
      </c>
      <c r="I13" s="32">
        <v>4</v>
      </c>
      <c r="J13" s="27">
        <f t="shared" ref="J13" si="4">((F13-G13)/G13)*100</f>
        <v>-23.165430836103297</v>
      </c>
      <c r="K13" s="28">
        <f>(F13-G13)/H13</f>
        <v>-2.3165430836103296</v>
      </c>
      <c r="L13" s="29"/>
      <c r="M13" s="30" t="s">
        <v>13</v>
      </c>
      <c r="N13" s="31" t="s">
        <v>14</v>
      </c>
      <c r="O13" s="23" t="s">
        <v>33</v>
      </c>
      <c r="P13" s="24" t="s">
        <v>24</v>
      </c>
      <c r="Q13" s="32" t="s">
        <v>15</v>
      </c>
      <c r="R13" s="23">
        <f t="shared" si="2"/>
        <v>30.05</v>
      </c>
      <c r="S13" s="33">
        <v>33.46</v>
      </c>
      <c r="T13" s="33">
        <v>4.0199999999999996</v>
      </c>
      <c r="U13" s="33">
        <v>1</v>
      </c>
      <c r="V13" s="27">
        <f t="shared" si="3"/>
        <v>-10.19127316198446</v>
      </c>
      <c r="W13" s="73">
        <f t="shared" ref="W13:W20" si="5">(R13-S13)/T13</f>
        <v>-0.84825870646766177</v>
      </c>
    </row>
    <row r="14" spans="1:23" x14ac:dyDescent="0.25">
      <c r="A14" s="57" t="s">
        <v>13</v>
      </c>
      <c r="B14" s="58" t="s">
        <v>14</v>
      </c>
      <c r="C14" s="23" t="s">
        <v>34</v>
      </c>
      <c r="D14" s="24" t="s">
        <v>25</v>
      </c>
      <c r="E14" s="23" t="s">
        <v>15</v>
      </c>
      <c r="F14" s="23">
        <v>93.4</v>
      </c>
      <c r="G14" s="43">
        <v>105.4</v>
      </c>
      <c r="H14" s="61">
        <f t="shared" si="0"/>
        <v>10.540000000000001</v>
      </c>
      <c r="I14" s="32">
        <v>4</v>
      </c>
      <c r="J14" s="62">
        <f t="shared" si="1"/>
        <v>-11.385199240986717</v>
      </c>
      <c r="K14" s="28">
        <f t="shared" ref="K14:K21" si="6">(F14-G14)/H14</f>
        <v>-1.1385199240986716</v>
      </c>
      <c r="M14" s="21" t="s">
        <v>13</v>
      </c>
      <c r="N14" s="22" t="s">
        <v>14</v>
      </c>
      <c r="O14" s="23" t="s">
        <v>34</v>
      </c>
      <c r="P14" s="24" t="s">
        <v>25</v>
      </c>
      <c r="Q14" s="23" t="s">
        <v>15</v>
      </c>
      <c r="R14" s="23">
        <f t="shared" si="2"/>
        <v>93.4</v>
      </c>
      <c r="S14" s="34">
        <v>101.2</v>
      </c>
      <c r="T14" s="34">
        <v>13</v>
      </c>
      <c r="U14" s="34">
        <v>1</v>
      </c>
      <c r="V14" s="27">
        <f t="shared" si="3"/>
        <v>-7.7075098814229221</v>
      </c>
      <c r="W14" s="73">
        <f t="shared" si="5"/>
        <v>-0.59999999999999976</v>
      </c>
    </row>
    <row r="15" spans="1:23" s="29" customFormat="1" x14ac:dyDescent="0.25">
      <c r="A15" s="57" t="s">
        <v>13</v>
      </c>
      <c r="B15" s="58" t="s">
        <v>14</v>
      </c>
      <c r="C15" s="23" t="s">
        <v>35</v>
      </c>
      <c r="D15" s="24" t="s">
        <v>26</v>
      </c>
      <c r="E15" s="23" t="s">
        <v>15</v>
      </c>
      <c r="F15" s="23">
        <v>16</v>
      </c>
      <c r="G15" s="61">
        <v>17.399999999999999</v>
      </c>
      <c r="H15" s="61">
        <f t="shared" si="0"/>
        <v>1.74</v>
      </c>
      <c r="I15" s="32">
        <v>4</v>
      </c>
      <c r="J15" s="62">
        <f t="shared" si="1"/>
        <v>-8.0459770114942462</v>
      </c>
      <c r="K15" s="28">
        <f t="shared" si="6"/>
        <v>-0.80459770114942453</v>
      </c>
      <c r="L15" s="11"/>
      <c r="M15" s="21" t="s">
        <v>13</v>
      </c>
      <c r="N15" s="22" t="s">
        <v>14</v>
      </c>
      <c r="O15" s="23" t="s">
        <v>35</v>
      </c>
      <c r="P15" s="24" t="s">
        <v>26</v>
      </c>
      <c r="Q15" s="23" t="s">
        <v>15</v>
      </c>
      <c r="R15" s="23">
        <f t="shared" si="2"/>
        <v>16</v>
      </c>
      <c r="S15" s="34">
        <v>16.899999999999999</v>
      </c>
      <c r="T15" s="34">
        <v>1.08</v>
      </c>
      <c r="U15" s="34">
        <v>1</v>
      </c>
      <c r="V15" s="27">
        <f t="shared" si="3"/>
        <v>-5.3254437869822402</v>
      </c>
      <c r="W15" s="73">
        <f t="shared" si="5"/>
        <v>-0.83333333333333193</v>
      </c>
    </row>
    <row r="16" spans="1:23" x14ac:dyDescent="0.25">
      <c r="A16" s="57" t="s">
        <v>13</v>
      </c>
      <c r="B16" s="58" t="s">
        <v>14</v>
      </c>
      <c r="C16" s="23" t="s">
        <v>36</v>
      </c>
      <c r="D16" s="24" t="s">
        <v>27</v>
      </c>
      <c r="E16" s="23" t="s">
        <v>15</v>
      </c>
      <c r="F16" s="23">
        <v>98</v>
      </c>
      <c r="G16" s="43">
        <v>100.89</v>
      </c>
      <c r="H16" s="61">
        <f t="shared" si="0"/>
        <v>10.089</v>
      </c>
      <c r="I16" s="32">
        <v>4</v>
      </c>
      <c r="J16" s="62">
        <f t="shared" si="1"/>
        <v>-2.8645058975121427</v>
      </c>
      <c r="K16" s="28">
        <f t="shared" si="6"/>
        <v>-0.28645058975121424</v>
      </c>
      <c r="M16" s="21" t="s">
        <v>13</v>
      </c>
      <c r="N16" s="22" t="s">
        <v>14</v>
      </c>
      <c r="O16" s="23" t="s">
        <v>36</v>
      </c>
      <c r="P16" s="24" t="s">
        <v>27</v>
      </c>
      <c r="Q16" s="23" t="s">
        <v>15</v>
      </c>
      <c r="R16" s="23">
        <f t="shared" si="2"/>
        <v>98</v>
      </c>
      <c r="S16" s="34">
        <v>99.98</v>
      </c>
      <c r="T16" s="34">
        <v>13.61</v>
      </c>
      <c r="U16" s="34">
        <v>1</v>
      </c>
      <c r="V16" s="27">
        <f t="shared" si="3"/>
        <v>-1.980396079215847</v>
      </c>
      <c r="W16" s="73">
        <f t="shared" si="5"/>
        <v>-0.14548126377663512</v>
      </c>
    </row>
    <row r="17" spans="1:23" x14ac:dyDescent="0.25">
      <c r="A17" s="57" t="s">
        <v>13</v>
      </c>
      <c r="B17" s="58" t="s">
        <v>14</v>
      </c>
      <c r="C17" s="23" t="s">
        <v>37</v>
      </c>
      <c r="D17" s="24" t="s">
        <v>28</v>
      </c>
      <c r="E17" s="23" t="s">
        <v>15</v>
      </c>
      <c r="F17" s="23">
        <v>106.4</v>
      </c>
      <c r="G17" s="43">
        <v>105.4</v>
      </c>
      <c r="H17" s="61">
        <f t="shared" si="0"/>
        <v>10.540000000000001</v>
      </c>
      <c r="I17" s="32">
        <v>4</v>
      </c>
      <c r="J17" s="62">
        <f t="shared" si="1"/>
        <v>0.94876660341555974</v>
      </c>
      <c r="K17" s="28">
        <f t="shared" si="6"/>
        <v>9.4876660341555966E-2</v>
      </c>
      <c r="M17" s="21" t="s">
        <v>13</v>
      </c>
      <c r="N17" s="22" t="s">
        <v>14</v>
      </c>
      <c r="O17" s="23" t="s">
        <v>37</v>
      </c>
      <c r="P17" s="24" t="s">
        <v>28</v>
      </c>
      <c r="Q17" s="23" t="s">
        <v>15</v>
      </c>
      <c r="R17" s="23">
        <f t="shared" si="2"/>
        <v>106.4</v>
      </c>
      <c r="S17" s="34">
        <v>90.26</v>
      </c>
      <c r="T17" s="34">
        <v>16.02</v>
      </c>
      <c r="U17" s="34">
        <v>1</v>
      </c>
      <c r="V17" s="27">
        <f t="shared" si="3"/>
        <v>17.881675160647021</v>
      </c>
      <c r="W17" s="73">
        <f t="shared" si="5"/>
        <v>1.0074906367041199</v>
      </c>
    </row>
    <row r="18" spans="1:23" x14ac:dyDescent="0.25">
      <c r="A18" s="57" t="s">
        <v>13</v>
      </c>
      <c r="B18" s="58" t="s">
        <v>14</v>
      </c>
      <c r="C18" s="23" t="s">
        <v>38</v>
      </c>
      <c r="D18" s="24" t="s">
        <v>29</v>
      </c>
      <c r="E18" s="23" t="s">
        <v>15</v>
      </c>
      <c r="F18" s="23">
        <v>75.099999999999994</v>
      </c>
      <c r="G18" s="61">
        <v>86.36</v>
      </c>
      <c r="H18" s="61">
        <f t="shared" si="0"/>
        <v>8.636000000000001</v>
      </c>
      <c r="I18" s="32">
        <v>4</v>
      </c>
      <c r="J18" s="62">
        <f t="shared" si="1"/>
        <v>-13.038443723946278</v>
      </c>
      <c r="K18" s="28">
        <f t="shared" si="6"/>
        <v>-1.3038443723946276</v>
      </c>
      <c r="M18" s="21" t="s">
        <v>13</v>
      </c>
      <c r="N18" s="22" t="s">
        <v>14</v>
      </c>
      <c r="O18" s="23" t="s">
        <v>38</v>
      </c>
      <c r="P18" s="24" t="s">
        <v>29</v>
      </c>
      <c r="Q18" s="23" t="s">
        <v>15</v>
      </c>
      <c r="R18" s="23">
        <f t="shared" si="2"/>
        <v>75.099999999999994</v>
      </c>
      <c r="S18" s="34">
        <v>80.260000000000005</v>
      </c>
      <c r="T18" s="34">
        <v>7.39</v>
      </c>
      <c r="U18" s="34">
        <v>1</v>
      </c>
      <c r="V18" s="27">
        <f t="shared" si="3"/>
        <v>-6.4291054074258795</v>
      </c>
      <c r="W18" s="73">
        <f t="shared" si="5"/>
        <v>-0.6982408660351842</v>
      </c>
    </row>
    <row r="19" spans="1:23" x14ac:dyDescent="0.25">
      <c r="A19" s="57" t="s">
        <v>13</v>
      </c>
      <c r="B19" s="58" t="s">
        <v>14</v>
      </c>
      <c r="C19" s="23" t="s">
        <v>39</v>
      </c>
      <c r="D19" s="24" t="s">
        <v>30</v>
      </c>
      <c r="E19" s="23" t="s">
        <v>15</v>
      </c>
      <c r="F19" s="23">
        <v>26.4</v>
      </c>
      <c r="G19" s="61">
        <v>31.24</v>
      </c>
      <c r="H19" s="61">
        <f t="shared" si="0"/>
        <v>3.1240000000000001</v>
      </c>
      <c r="I19" s="32" t="s">
        <v>21</v>
      </c>
      <c r="J19" s="62">
        <f t="shared" si="1"/>
        <v>-15.492957746478876</v>
      </c>
      <c r="K19" s="28">
        <f t="shared" si="6"/>
        <v>-1.5492957746478873</v>
      </c>
      <c r="M19" s="21" t="s">
        <v>13</v>
      </c>
      <c r="N19" s="22" t="s">
        <v>14</v>
      </c>
      <c r="O19" s="23" t="s">
        <v>39</v>
      </c>
      <c r="P19" s="24" t="s">
        <v>30</v>
      </c>
      <c r="Q19" s="23" t="s">
        <v>15</v>
      </c>
      <c r="R19" s="23">
        <f t="shared" si="2"/>
        <v>26.4</v>
      </c>
      <c r="S19" s="34">
        <v>28.97</v>
      </c>
      <c r="T19" s="34">
        <v>2.85</v>
      </c>
      <c r="U19" s="34">
        <v>1</v>
      </c>
      <c r="V19" s="27">
        <f t="shared" si="3"/>
        <v>-8.8712461166724204</v>
      </c>
      <c r="W19" s="73">
        <f t="shared" si="5"/>
        <v>-0.90175438596491231</v>
      </c>
    </row>
    <row r="20" spans="1:23" x14ac:dyDescent="0.25">
      <c r="A20" s="57" t="s">
        <v>13</v>
      </c>
      <c r="B20" s="58" t="s">
        <v>14</v>
      </c>
      <c r="C20" s="23" t="s">
        <v>40</v>
      </c>
      <c r="D20" s="24" t="s">
        <v>31</v>
      </c>
      <c r="E20" s="23" t="s">
        <v>15</v>
      </c>
      <c r="F20" s="23">
        <v>51.8</v>
      </c>
      <c r="G20" s="61"/>
      <c r="H20" s="61"/>
      <c r="I20" s="32"/>
      <c r="J20" s="62"/>
      <c r="K20" s="28"/>
      <c r="M20" s="21" t="s">
        <v>13</v>
      </c>
      <c r="N20" s="22" t="s">
        <v>14</v>
      </c>
      <c r="O20" s="23" t="s">
        <v>40</v>
      </c>
      <c r="P20" s="24" t="s">
        <v>31</v>
      </c>
      <c r="Q20" s="23" t="s">
        <v>15</v>
      </c>
      <c r="R20" s="23">
        <f t="shared" si="2"/>
        <v>51.8</v>
      </c>
      <c r="S20" s="34">
        <v>44.99</v>
      </c>
      <c r="T20" s="34">
        <v>8.44</v>
      </c>
      <c r="U20" s="34">
        <v>1</v>
      </c>
      <c r="V20" s="27">
        <f t="shared" si="3"/>
        <v>15.136697043787498</v>
      </c>
      <c r="W20" s="73">
        <f t="shared" si="5"/>
        <v>0.80687203791469142</v>
      </c>
    </row>
    <row r="21" spans="1:23" ht="15.75" thickBot="1" x14ac:dyDescent="0.3">
      <c r="A21" s="63" t="s">
        <v>13</v>
      </c>
      <c r="B21" s="64" t="s">
        <v>14</v>
      </c>
      <c r="C21" s="37" t="s">
        <v>41</v>
      </c>
      <c r="D21" s="38" t="s">
        <v>32</v>
      </c>
      <c r="E21" s="37" t="s">
        <v>15</v>
      </c>
      <c r="F21" s="37">
        <v>172.6</v>
      </c>
      <c r="G21" s="44">
        <v>177.78</v>
      </c>
      <c r="H21" s="65">
        <f t="shared" ref="H21" si="7">G21*0.1</f>
        <v>17.778000000000002</v>
      </c>
      <c r="I21" s="66" t="s">
        <v>21</v>
      </c>
      <c r="J21" s="67">
        <f t="shared" ref="J21" si="8">((F21-G21)/G21)*100</f>
        <v>-2.9137135785802717</v>
      </c>
      <c r="K21" s="41">
        <f t="shared" si="6"/>
        <v>-0.29137135785802715</v>
      </c>
      <c r="M21" s="35" t="s">
        <v>13</v>
      </c>
      <c r="N21" s="36" t="s">
        <v>14</v>
      </c>
      <c r="O21" s="37" t="s">
        <v>41</v>
      </c>
      <c r="P21" s="38" t="s">
        <v>32</v>
      </c>
      <c r="Q21" s="37" t="s">
        <v>15</v>
      </c>
      <c r="R21" s="37">
        <f t="shared" ref="R21" si="9">F21</f>
        <v>172.6</v>
      </c>
      <c r="S21" s="39">
        <v>163.9</v>
      </c>
      <c r="T21" s="39">
        <v>8.1</v>
      </c>
      <c r="U21" s="39">
        <v>1</v>
      </c>
      <c r="V21" s="40">
        <f t="shared" si="3"/>
        <v>5.3081147040878509</v>
      </c>
      <c r="W21" s="74">
        <v>1.08</v>
      </c>
    </row>
    <row r="22" spans="1:23" x14ac:dyDescent="0.25">
      <c r="F22" s="68"/>
      <c r="J22" s="68"/>
      <c r="K22" s="68"/>
    </row>
  </sheetData>
  <sheetProtection algorithmName="SHA-512" hashValue="elEH+7DePXmdC3B+spa8WlmBTz1vJna7IWNHgOkE92erVXvGqJ5mLT63fgvSaHqEfYDiJz6WjCeLb+Vgeuhu7w==" saltValue="JGm5zAzTsR8V9NHOAezxQg==" spinCount="100000" sheet="1" objects="1" scenarios="1" selectLockedCells="1" selectUnlockedCells="1"/>
  <mergeCells count="3">
    <mergeCell ref="A2:K2"/>
    <mergeCell ref="A8:K8"/>
    <mergeCell ref="L8:W8"/>
  </mergeCells>
  <conditionalFormatting sqref="K12:K21">
    <cfRule type="cellIs" dxfId="41" priority="10" stopIfTrue="1" operator="between">
      <formula>-2</formula>
      <formula>2</formula>
    </cfRule>
    <cfRule type="cellIs" dxfId="40" priority="11" stopIfTrue="1" operator="between">
      <formula>-3</formula>
      <formula>3</formula>
    </cfRule>
    <cfRule type="cellIs" dxfId="39" priority="12" operator="notBetween">
      <formula>-3</formula>
      <formula>3</formula>
    </cfRule>
  </conditionalFormatting>
  <conditionalFormatting sqref="W12:W21">
    <cfRule type="cellIs" dxfId="38" priority="1" stopIfTrue="1" operator="between">
      <formula>-2</formula>
      <formula>2</formula>
    </cfRule>
    <cfRule type="cellIs" dxfId="37" priority="2" stopIfTrue="1" operator="between">
      <formula>-3</formula>
      <formula>3</formula>
    </cfRule>
    <cfRule type="cellIs" dxfId="36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Y22"/>
  <sheetViews>
    <sheetView topLeftCell="A2" zoomScale="80" zoomScaleNormal="80" zoomScalePageLayoutView="85" workbookViewId="0">
      <selection activeCell="F36" sqref="F36"/>
    </sheetView>
  </sheetViews>
  <sheetFormatPr defaultColWidth="9.140625" defaultRowHeight="15" x14ac:dyDescent="0.25"/>
  <cols>
    <col min="1" max="1" width="11" style="11" customWidth="1"/>
    <col min="2" max="2" width="11.5703125" style="45" customWidth="1"/>
    <col min="3" max="3" width="7.140625" style="45" customWidth="1"/>
    <col min="4" max="4" width="21.28515625" style="11" bestFit="1" customWidth="1"/>
    <col min="5" max="5" width="12.42578125" style="11" customWidth="1"/>
    <col min="6" max="6" width="12.28515625" style="11" customWidth="1"/>
    <col min="7" max="7" width="11.28515625" style="11" bestFit="1" customWidth="1"/>
    <col min="8" max="8" width="12" style="11" bestFit="1" customWidth="1"/>
    <col min="9" max="9" width="9.5703125" style="11" customWidth="1"/>
    <col min="10" max="10" width="13.28515625" style="11" customWidth="1"/>
    <col min="11" max="11" width="9" style="11" customWidth="1"/>
    <col min="12" max="12" width="6.5703125" style="11" customWidth="1"/>
    <col min="13" max="13" width="9.140625" style="11"/>
    <col min="14" max="14" width="9.42578125" style="11" bestFit="1" customWidth="1"/>
    <col min="15" max="15" width="9.140625" style="11"/>
    <col min="16" max="16" width="21.28515625" style="11" bestFit="1" customWidth="1"/>
    <col min="17" max="17" width="9.140625" style="11"/>
    <col min="18" max="18" width="11.7109375" style="11" customWidth="1"/>
    <col min="19" max="21" width="9.140625" style="11"/>
    <col min="22" max="22" width="11.7109375" style="11" bestFit="1" customWidth="1"/>
    <col min="23" max="16384" width="9.140625" style="11"/>
  </cols>
  <sheetData>
    <row r="1" spans="1:25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5" ht="19.5" thickTop="1" x14ac:dyDescent="0.3">
      <c r="A2" s="78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25" s="12" customFormat="1" ht="12.75" x14ac:dyDescent="0.2">
      <c r="A3" s="4"/>
      <c r="B3" s="5"/>
      <c r="C3" s="5"/>
      <c r="D3" s="77">
        <v>45618</v>
      </c>
      <c r="E3" s="5"/>
      <c r="F3" s="5"/>
      <c r="G3" s="5"/>
      <c r="H3" s="5" t="s">
        <v>42</v>
      </c>
      <c r="I3" s="5"/>
      <c r="J3" s="5"/>
      <c r="K3" s="6" t="s">
        <v>17</v>
      </c>
    </row>
    <row r="4" spans="1:25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5" ht="16.5" thickTop="1" thickBot="1" x14ac:dyDescent="0.3"/>
    <row r="6" spans="1:25" ht="16.5" thickTop="1" thickBot="1" x14ac:dyDescent="0.3">
      <c r="A6" s="46" t="s">
        <v>7</v>
      </c>
      <c r="B6" s="47">
        <v>579</v>
      </c>
      <c r="C6" s="48"/>
      <c r="D6" s="49"/>
      <c r="E6" s="49"/>
      <c r="F6" s="50"/>
      <c r="G6" s="49"/>
      <c r="H6" s="49"/>
      <c r="I6" s="49"/>
      <c r="J6" s="49"/>
      <c r="K6" s="51"/>
    </row>
    <row r="7" spans="1:25" ht="16.5" thickTop="1" thickBot="1" x14ac:dyDescent="0.3">
      <c r="A7" s="10"/>
      <c r="B7" s="52"/>
      <c r="C7" s="53"/>
      <c r="D7" s="10"/>
      <c r="E7" s="10"/>
      <c r="F7" s="52"/>
      <c r="G7" s="10"/>
      <c r="H7" s="10"/>
      <c r="I7" s="10"/>
      <c r="J7" s="10"/>
      <c r="K7" s="10"/>
    </row>
    <row r="8" spans="1:25" ht="16.5" thickTop="1" thickBot="1" x14ac:dyDescent="0.3">
      <c r="A8" s="81" t="s">
        <v>18</v>
      </c>
      <c r="B8" s="82"/>
      <c r="C8" s="82"/>
      <c r="D8" s="82"/>
      <c r="E8" s="82"/>
      <c r="F8" s="82"/>
      <c r="G8" s="82"/>
      <c r="H8" s="82"/>
      <c r="I8" s="82"/>
      <c r="J8" s="82"/>
      <c r="K8" s="83"/>
      <c r="L8" s="81" t="s">
        <v>19</v>
      </c>
      <c r="M8" s="82"/>
      <c r="N8" s="82"/>
      <c r="O8" s="82"/>
      <c r="P8" s="82"/>
      <c r="Q8" s="82"/>
      <c r="R8" s="82"/>
      <c r="S8" s="82"/>
      <c r="T8" s="82"/>
      <c r="U8" s="82"/>
      <c r="V8" s="82"/>
      <c r="W8" s="83"/>
    </row>
    <row r="9" spans="1:25" ht="15.75" thickTop="1" x14ac:dyDescent="0.25">
      <c r="A9" s="10"/>
    </row>
    <row r="10" spans="1:25" ht="15.75" thickBot="1" x14ac:dyDescent="0.3"/>
    <row r="11" spans="1:25" s="20" customFormat="1" ht="30.75" thickBot="1" x14ac:dyDescent="0.3">
      <c r="A11" s="54" t="s">
        <v>1</v>
      </c>
      <c r="B11" s="55" t="s">
        <v>10</v>
      </c>
      <c r="C11" s="14" t="s">
        <v>2</v>
      </c>
      <c r="D11" s="14" t="s">
        <v>3</v>
      </c>
      <c r="E11" s="14" t="s">
        <v>4</v>
      </c>
      <c r="F11" s="15" t="s">
        <v>11</v>
      </c>
      <c r="G11" s="56" t="s">
        <v>16</v>
      </c>
      <c r="H11" s="17" t="s">
        <v>8</v>
      </c>
      <c r="I11" s="18" t="s">
        <v>9</v>
      </c>
      <c r="J11" s="18" t="s">
        <v>5</v>
      </c>
      <c r="K11" s="19" t="s">
        <v>6</v>
      </c>
      <c r="L11" s="11"/>
      <c r="M11" s="13" t="s">
        <v>1</v>
      </c>
      <c r="N11" s="14" t="s">
        <v>10</v>
      </c>
      <c r="O11" s="14" t="s">
        <v>2</v>
      </c>
      <c r="P11" s="14" t="s">
        <v>3</v>
      </c>
      <c r="Q11" s="14" t="s">
        <v>4</v>
      </c>
      <c r="R11" s="15" t="s">
        <v>11</v>
      </c>
      <c r="S11" s="16" t="s">
        <v>0</v>
      </c>
      <c r="T11" s="17" t="s">
        <v>8</v>
      </c>
      <c r="U11" s="18" t="s">
        <v>9</v>
      </c>
      <c r="V11" s="18" t="s">
        <v>5</v>
      </c>
      <c r="W11" s="19" t="s">
        <v>6</v>
      </c>
    </row>
    <row r="12" spans="1:25" x14ac:dyDescent="0.25">
      <c r="A12" s="57" t="s">
        <v>13</v>
      </c>
      <c r="B12" s="58" t="s">
        <v>14</v>
      </c>
      <c r="C12" s="23" t="s">
        <v>20</v>
      </c>
      <c r="D12" s="24" t="s">
        <v>23</v>
      </c>
      <c r="E12" s="25" t="s">
        <v>15</v>
      </c>
      <c r="F12" s="25">
        <v>9.83</v>
      </c>
      <c r="G12" s="59">
        <v>11.12</v>
      </c>
      <c r="H12" s="59">
        <f t="shared" ref="H12:H19" si="0">G12*0.1</f>
        <v>1.1119999999999999</v>
      </c>
      <c r="I12" s="60">
        <v>4</v>
      </c>
      <c r="J12" s="27">
        <f t="shared" ref="J12:J19" si="1">((F12-G12)/G12)*100</f>
        <v>-11.600719424460424</v>
      </c>
      <c r="K12" s="28">
        <f>(F12-G12)/H12</f>
        <v>-1.1600719424460426</v>
      </c>
      <c r="M12" s="21" t="s">
        <v>13</v>
      </c>
      <c r="N12" s="22" t="s">
        <v>14</v>
      </c>
      <c r="O12" s="23" t="s">
        <v>20</v>
      </c>
      <c r="P12" s="24" t="s">
        <v>23</v>
      </c>
      <c r="Q12" s="25" t="s">
        <v>15</v>
      </c>
      <c r="R12" s="25">
        <f t="shared" ref="R12:R19" si="2">F12</f>
        <v>9.83</v>
      </c>
      <c r="S12" s="26">
        <v>9.8480000000000008</v>
      </c>
      <c r="T12" s="26">
        <v>0.46400000000000002</v>
      </c>
      <c r="U12" s="26">
        <v>1</v>
      </c>
      <c r="V12" s="27">
        <f t="shared" ref="V12:V21" si="3">((R12-S12)/S12)*100</f>
        <v>-0.18277822908205402</v>
      </c>
      <c r="W12" s="73">
        <f>(R12-S12)/T12</f>
        <v>-3.8793103448277327E-2</v>
      </c>
      <c r="Y12" s="72"/>
    </row>
    <row r="13" spans="1:25" x14ac:dyDescent="0.25">
      <c r="A13" s="57" t="s">
        <v>13</v>
      </c>
      <c r="B13" s="58" t="s">
        <v>14</v>
      </c>
      <c r="C13" s="23" t="s">
        <v>33</v>
      </c>
      <c r="D13" s="24" t="s">
        <v>24</v>
      </c>
      <c r="E13" s="23" t="s">
        <v>15</v>
      </c>
      <c r="F13" s="23">
        <v>34.200000000000003</v>
      </c>
      <c r="G13" s="61">
        <v>39.11</v>
      </c>
      <c r="H13" s="61">
        <f t="shared" si="0"/>
        <v>3.911</v>
      </c>
      <c r="I13" s="32">
        <v>4</v>
      </c>
      <c r="J13" s="27">
        <f t="shared" ref="J13" si="4">((F13-G13)/G13)*100</f>
        <v>-12.554333929941183</v>
      </c>
      <c r="K13" s="28">
        <f>(F13-G13)/H13</f>
        <v>-1.2554333929941182</v>
      </c>
      <c r="L13" s="29"/>
      <c r="M13" s="30" t="s">
        <v>13</v>
      </c>
      <c r="N13" s="31" t="s">
        <v>14</v>
      </c>
      <c r="O13" s="23" t="s">
        <v>33</v>
      </c>
      <c r="P13" s="24" t="s">
        <v>24</v>
      </c>
      <c r="Q13" s="32" t="s">
        <v>15</v>
      </c>
      <c r="R13" s="23">
        <f t="shared" si="2"/>
        <v>34.200000000000003</v>
      </c>
      <c r="S13" s="33">
        <v>33.46</v>
      </c>
      <c r="T13" s="33">
        <v>4.0199999999999996</v>
      </c>
      <c r="U13" s="33">
        <v>1</v>
      </c>
      <c r="V13" s="27">
        <f t="shared" si="3"/>
        <v>2.2115959354453136</v>
      </c>
      <c r="W13" s="73">
        <f t="shared" ref="W13:W21" si="5">(R13-S13)/T13</f>
        <v>0.18407960199005027</v>
      </c>
      <c r="Y13" s="72"/>
    </row>
    <row r="14" spans="1:25" x14ac:dyDescent="0.25">
      <c r="A14" s="57" t="s">
        <v>13</v>
      </c>
      <c r="B14" s="58" t="s">
        <v>14</v>
      </c>
      <c r="C14" s="23" t="s">
        <v>34</v>
      </c>
      <c r="D14" s="24" t="s">
        <v>25</v>
      </c>
      <c r="E14" s="23" t="s">
        <v>15</v>
      </c>
      <c r="F14" s="23">
        <v>98.4</v>
      </c>
      <c r="G14" s="43">
        <v>105.4</v>
      </c>
      <c r="H14" s="61">
        <f t="shared" si="0"/>
        <v>10.540000000000001</v>
      </c>
      <c r="I14" s="32">
        <v>4</v>
      </c>
      <c r="J14" s="62">
        <f t="shared" si="1"/>
        <v>-6.6413662239089177</v>
      </c>
      <c r="K14" s="28">
        <f t="shared" ref="K14:K21" si="6">(F14-G14)/H14</f>
        <v>-0.66413662239089177</v>
      </c>
      <c r="M14" s="21" t="s">
        <v>13</v>
      </c>
      <c r="N14" s="22" t="s">
        <v>14</v>
      </c>
      <c r="O14" s="23" t="s">
        <v>34</v>
      </c>
      <c r="P14" s="24" t="s">
        <v>25</v>
      </c>
      <c r="Q14" s="23" t="s">
        <v>15</v>
      </c>
      <c r="R14" s="23">
        <f t="shared" si="2"/>
        <v>98.4</v>
      </c>
      <c r="S14" s="34">
        <v>101.2</v>
      </c>
      <c r="T14" s="34">
        <v>13</v>
      </c>
      <c r="U14" s="34">
        <v>1</v>
      </c>
      <c r="V14" s="27">
        <f t="shared" si="3"/>
        <v>-2.7667984189723294</v>
      </c>
      <c r="W14" s="73">
        <f t="shared" si="5"/>
        <v>-0.21538461538461517</v>
      </c>
      <c r="Y14" s="72"/>
    </row>
    <row r="15" spans="1:25" s="29" customFormat="1" x14ac:dyDescent="0.25">
      <c r="A15" s="57" t="s">
        <v>13</v>
      </c>
      <c r="B15" s="58" t="s">
        <v>14</v>
      </c>
      <c r="C15" s="23" t="s">
        <v>35</v>
      </c>
      <c r="D15" s="24" t="s">
        <v>26</v>
      </c>
      <c r="E15" s="23" t="s">
        <v>15</v>
      </c>
      <c r="F15" s="23">
        <v>17.3</v>
      </c>
      <c r="G15" s="61">
        <v>17.399999999999999</v>
      </c>
      <c r="H15" s="61">
        <f t="shared" si="0"/>
        <v>1.74</v>
      </c>
      <c r="I15" s="32">
        <v>4</v>
      </c>
      <c r="J15" s="62">
        <f t="shared" si="1"/>
        <v>-0.57471264367814867</v>
      </c>
      <c r="K15" s="28">
        <f t="shared" si="6"/>
        <v>-5.747126436781487E-2</v>
      </c>
      <c r="L15" s="11"/>
      <c r="M15" s="21" t="s">
        <v>13</v>
      </c>
      <c r="N15" s="22" t="s">
        <v>14</v>
      </c>
      <c r="O15" s="23" t="s">
        <v>35</v>
      </c>
      <c r="P15" s="24" t="s">
        <v>26</v>
      </c>
      <c r="Q15" s="23" t="s">
        <v>15</v>
      </c>
      <c r="R15" s="23">
        <f t="shared" si="2"/>
        <v>17.3</v>
      </c>
      <c r="S15" s="34">
        <v>16.899999999999999</v>
      </c>
      <c r="T15" s="34">
        <v>1.08</v>
      </c>
      <c r="U15" s="34">
        <v>1</v>
      </c>
      <c r="V15" s="27">
        <f t="shared" si="3"/>
        <v>2.3668639053254568</v>
      </c>
      <c r="W15" s="73">
        <v>0.38</v>
      </c>
      <c r="Y15" s="72"/>
    </row>
    <row r="16" spans="1:25" x14ac:dyDescent="0.25">
      <c r="A16" s="57" t="s">
        <v>13</v>
      </c>
      <c r="B16" s="58" t="s">
        <v>14</v>
      </c>
      <c r="C16" s="23" t="s">
        <v>36</v>
      </c>
      <c r="D16" s="24" t="s">
        <v>27</v>
      </c>
      <c r="E16" s="23" t="s">
        <v>15</v>
      </c>
      <c r="F16" s="23">
        <v>83.2</v>
      </c>
      <c r="G16" s="43">
        <v>100.89</v>
      </c>
      <c r="H16" s="61">
        <f t="shared" si="0"/>
        <v>10.089</v>
      </c>
      <c r="I16" s="32">
        <v>4</v>
      </c>
      <c r="J16" s="62">
        <f t="shared" si="1"/>
        <v>-17.533947864010305</v>
      </c>
      <c r="K16" s="28">
        <f t="shared" si="6"/>
        <v>-1.7533947864010306</v>
      </c>
      <c r="M16" s="21" t="s">
        <v>13</v>
      </c>
      <c r="N16" s="22" t="s">
        <v>14</v>
      </c>
      <c r="O16" s="23" t="s">
        <v>36</v>
      </c>
      <c r="P16" s="24" t="s">
        <v>27</v>
      </c>
      <c r="Q16" s="23" t="s">
        <v>15</v>
      </c>
      <c r="R16" s="23">
        <f t="shared" si="2"/>
        <v>83.2</v>
      </c>
      <c r="S16" s="34">
        <v>99.98</v>
      </c>
      <c r="T16" s="34">
        <v>13.61</v>
      </c>
      <c r="U16" s="34">
        <v>1</v>
      </c>
      <c r="V16" s="27">
        <f t="shared" si="3"/>
        <v>-16.783356671334268</v>
      </c>
      <c r="W16" s="73">
        <f t="shared" si="5"/>
        <v>-1.2329169728141074</v>
      </c>
      <c r="Y16" s="72"/>
    </row>
    <row r="17" spans="1:25" x14ac:dyDescent="0.25">
      <c r="A17" s="57" t="s">
        <v>13</v>
      </c>
      <c r="B17" s="58" t="s">
        <v>14</v>
      </c>
      <c r="C17" s="23" t="s">
        <v>37</v>
      </c>
      <c r="D17" s="24" t="s">
        <v>28</v>
      </c>
      <c r="E17" s="23" t="s">
        <v>15</v>
      </c>
      <c r="F17" s="23">
        <v>81</v>
      </c>
      <c r="G17" s="43">
        <v>105.4</v>
      </c>
      <c r="H17" s="61">
        <f t="shared" si="0"/>
        <v>10.540000000000001</v>
      </c>
      <c r="I17" s="32">
        <v>4</v>
      </c>
      <c r="J17" s="62">
        <f t="shared" si="1"/>
        <v>-23.149905123339661</v>
      </c>
      <c r="K17" s="28">
        <f t="shared" si="6"/>
        <v>-2.3149905123339662</v>
      </c>
      <c r="M17" s="21" t="s">
        <v>13</v>
      </c>
      <c r="N17" s="22" t="s">
        <v>14</v>
      </c>
      <c r="O17" s="23" t="s">
        <v>37</v>
      </c>
      <c r="P17" s="24" t="s">
        <v>28</v>
      </c>
      <c r="Q17" s="23" t="s">
        <v>15</v>
      </c>
      <c r="R17" s="23">
        <f t="shared" si="2"/>
        <v>81</v>
      </c>
      <c r="S17" s="34">
        <v>90.26</v>
      </c>
      <c r="T17" s="34">
        <v>16.02</v>
      </c>
      <c r="U17" s="34">
        <v>1</v>
      </c>
      <c r="V17" s="27">
        <f t="shared" si="3"/>
        <v>-10.259251052514962</v>
      </c>
      <c r="W17" s="73">
        <f t="shared" si="5"/>
        <v>-0.57802746566791541</v>
      </c>
      <c r="Y17" s="72"/>
    </row>
    <row r="18" spans="1:25" x14ac:dyDescent="0.25">
      <c r="A18" s="57" t="s">
        <v>13</v>
      </c>
      <c r="B18" s="58" t="s">
        <v>14</v>
      </c>
      <c r="C18" s="23" t="s">
        <v>38</v>
      </c>
      <c r="D18" s="24" t="s">
        <v>29</v>
      </c>
      <c r="E18" s="23" t="s">
        <v>15</v>
      </c>
      <c r="F18" s="23">
        <v>70.5</v>
      </c>
      <c r="G18" s="61">
        <v>86.36</v>
      </c>
      <c r="H18" s="61">
        <f t="shared" si="0"/>
        <v>8.636000000000001</v>
      </c>
      <c r="I18" s="32">
        <v>4</v>
      </c>
      <c r="J18" s="62">
        <f t="shared" si="1"/>
        <v>-18.364983788791108</v>
      </c>
      <c r="K18" s="28">
        <f t="shared" si="6"/>
        <v>-1.8364983788791105</v>
      </c>
      <c r="M18" s="21" t="s">
        <v>13</v>
      </c>
      <c r="N18" s="22" t="s">
        <v>14</v>
      </c>
      <c r="O18" s="23" t="s">
        <v>38</v>
      </c>
      <c r="P18" s="24" t="s">
        <v>29</v>
      </c>
      <c r="Q18" s="23" t="s">
        <v>15</v>
      </c>
      <c r="R18" s="23">
        <f t="shared" si="2"/>
        <v>70.5</v>
      </c>
      <c r="S18" s="34">
        <v>80.260000000000005</v>
      </c>
      <c r="T18" s="34">
        <v>7.39</v>
      </c>
      <c r="U18" s="34">
        <v>1</v>
      </c>
      <c r="V18" s="27">
        <f t="shared" si="3"/>
        <v>-12.160478445053581</v>
      </c>
      <c r="W18" s="73">
        <f t="shared" si="5"/>
        <v>-1.3207036535859278</v>
      </c>
      <c r="Y18" s="72"/>
    </row>
    <row r="19" spans="1:25" x14ac:dyDescent="0.25">
      <c r="A19" s="57" t="s">
        <v>13</v>
      </c>
      <c r="B19" s="58" t="s">
        <v>14</v>
      </c>
      <c r="C19" s="23" t="s">
        <v>39</v>
      </c>
      <c r="D19" s="24" t="s">
        <v>30</v>
      </c>
      <c r="E19" s="23" t="s">
        <v>15</v>
      </c>
      <c r="F19" s="23">
        <v>23.9</v>
      </c>
      <c r="G19" s="61">
        <v>31.24</v>
      </c>
      <c r="H19" s="61">
        <f t="shared" si="0"/>
        <v>3.1240000000000001</v>
      </c>
      <c r="I19" s="32" t="s">
        <v>21</v>
      </c>
      <c r="J19" s="62">
        <f t="shared" si="1"/>
        <v>-23.495518565941101</v>
      </c>
      <c r="K19" s="28">
        <f t="shared" si="6"/>
        <v>-2.3495518565941098</v>
      </c>
      <c r="M19" s="21" t="s">
        <v>13</v>
      </c>
      <c r="N19" s="22" t="s">
        <v>14</v>
      </c>
      <c r="O19" s="23" t="s">
        <v>39</v>
      </c>
      <c r="P19" s="24" t="s">
        <v>30</v>
      </c>
      <c r="Q19" s="23" t="s">
        <v>15</v>
      </c>
      <c r="R19" s="23">
        <f t="shared" si="2"/>
        <v>23.9</v>
      </c>
      <c r="S19" s="34">
        <v>28.97</v>
      </c>
      <c r="T19" s="34">
        <v>2.85</v>
      </c>
      <c r="U19" s="34">
        <v>1</v>
      </c>
      <c r="V19" s="27">
        <f t="shared" si="3"/>
        <v>-17.500862961684501</v>
      </c>
      <c r="W19" s="73">
        <f t="shared" si="5"/>
        <v>-1.7789473684210526</v>
      </c>
      <c r="Y19" s="72"/>
    </row>
    <row r="20" spans="1:25" x14ac:dyDescent="0.25">
      <c r="A20" s="57" t="s">
        <v>13</v>
      </c>
      <c r="B20" s="58" t="s">
        <v>14</v>
      </c>
      <c r="C20" s="23" t="s">
        <v>40</v>
      </c>
      <c r="D20" s="24" t="s">
        <v>31</v>
      </c>
      <c r="E20" s="23" t="s">
        <v>15</v>
      </c>
      <c r="F20" s="23">
        <v>34.5</v>
      </c>
      <c r="G20" s="61"/>
      <c r="H20" s="61"/>
      <c r="I20" s="32"/>
      <c r="J20" s="62"/>
      <c r="K20" s="28"/>
      <c r="M20" s="21" t="s">
        <v>13</v>
      </c>
      <c r="N20" s="22" t="s">
        <v>14</v>
      </c>
      <c r="O20" s="23" t="s">
        <v>40</v>
      </c>
      <c r="P20" s="24" t="s">
        <v>31</v>
      </c>
      <c r="Q20" s="23" t="s">
        <v>15</v>
      </c>
      <c r="R20" s="23">
        <f t="shared" ref="R20:R21" si="7">F20</f>
        <v>34.5</v>
      </c>
      <c r="S20" s="34">
        <v>44.99</v>
      </c>
      <c r="T20" s="34">
        <v>8.44</v>
      </c>
      <c r="U20" s="34">
        <v>1</v>
      </c>
      <c r="V20" s="27">
        <f t="shared" si="3"/>
        <v>-23.316292509446548</v>
      </c>
      <c r="W20" s="73">
        <f t="shared" si="5"/>
        <v>-1.2428909952606637</v>
      </c>
      <c r="Y20" s="72"/>
    </row>
    <row r="21" spans="1:25" ht="15.75" thickBot="1" x14ac:dyDescent="0.3">
      <c r="A21" s="63" t="s">
        <v>13</v>
      </c>
      <c r="B21" s="64" t="s">
        <v>14</v>
      </c>
      <c r="C21" s="37" t="s">
        <v>41</v>
      </c>
      <c r="D21" s="38" t="s">
        <v>32</v>
      </c>
      <c r="E21" s="37" t="s">
        <v>15</v>
      </c>
      <c r="F21" s="37">
        <v>161.4</v>
      </c>
      <c r="G21" s="44">
        <v>177.78</v>
      </c>
      <c r="H21" s="65">
        <f t="shared" ref="H21" si="8">G21*0.1</f>
        <v>17.778000000000002</v>
      </c>
      <c r="I21" s="66" t="s">
        <v>21</v>
      </c>
      <c r="J21" s="67">
        <f t="shared" ref="J21" si="9">((F21-G21)/G21)*100</f>
        <v>-9.2136348295646275</v>
      </c>
      <c r="K21" s="41">
        <f t="shared" si="6"/>
        <v>-0.92136348295646264</v>
      </c>
      <c r="M21" s="35" t="s">
        <v>13</v>
      </c>
      <c r="N21" s="36" t="s">
        <v>14</v>
      </c>
      <c r="O21" s="37" t="s">
        <v>41</v>
      </c>
      <c r="P21" s="38" t="s">
        <v>32</v>
      </c>
      <c r="Q21" s="37" t="s">
        <v>15</v>
      </c>
      <c r="R21" s="37">
        <f t="shared" si="7"/>
        <v>161.4</v>
      </c>
      <c r="S21" s="39">
        <v>163.9</v>
      </c>
      <c r="T21" s="39">
        <v>8.1</v>
      </c>
      <c r="U21" s="39">
        <v>1</v>
      </c>
      <c r="V21" s="40">
        <f t="shared" si="3"/>
        <v>-1.5253203172666259</v>
      </c>
      <c r="W21" s="74">
        <f t="shared" si="5"/>
        <v>-0.30864197530864201</v>
      </c>
      <c r="Y21" s="72"/>
    </row>
    <row r="22" spans="1:25" x14ac:dyDescent="0.25">
      <c r="Y22" s="72"/>
    </row>
  </sheetData>
  <sheetProtection algorithmName="SHA-512" hashValue="rzBjbS5Fu12IMJRLRY+EdDk5hY9kDXWlCW/bAcJsvf8tTwxlrou5p+Ns0wMNRKp8F9sqziKDPoh8JAPJId/wYQ==" saltValue="zLZXLZKXumYquRG9ZywJFQ==" spinCount="100000" sheet="1" objects="1" scenarios="1" selectLockedCells="1" selectUnlockedCells="1"/>
  <sortState xmlns:xlrd2="http://schemas.microsoft.com/office/spreadsheetml/2017/richdata2" ref="A12:W21">
    <sortCondition ref="C12:C21"/>
  </sortState>
  <mergeCells count="3">
    <mergeCell ref="A2:K2"/>
    <mergeCell ref="A8:K8"/>
    <mergeCell ref="L8:W8"/>
  </mergeCells>
  <conditionalFormatting sqref="K12:K21">
    <cfRule type="cellIs" dxfId="35" priority="55" stopIfTrue="1" operator="between">
      <formula>-2</formula>
      <formula>2</formula>
    </cfRule>
    <cfRule type="cellIs" dxfId="34" priority="56" stopIfTrue="1" operator="between">
      <formula>-3</formula>
      <formula>3</formula>
    </cfRule>
    <cfRule type="cellIs" dxfId="33" priority="57" operator="notBetween">
      <formula>-3</formula>
      <formula>3</formula>
    </cfRule>
  </conditionalFormatting>
  <conditionalFormatting sqref="W12:W21">
    <cfRule type="cellIs" dxfId="32" priority="1" stopIfTrue="1" operator="between">
      <formula>-2</formula>
      <formula>2</formula>
    </cfRule>
    <cfRule type="cellIs" dxfId="31" priority="2" stopIfTrue="1" operator="between">
      <formula>-3</formula>
      <formula>3</formula>
    </cfRule>
    <cfRule type="cellIs" dxfId="30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2B7E6-32F5-41DE-B03A-5925F6DF64C8}">
  <sheetPr codeName="Sheet3"/>
  <dimension ref="A1:W22"/>
  <sheetViews>
    <sheetView topLeftCell="A2" zoomScale="80" zoomScaleNormal="80" zoomScalePageLayoutView="85" workbookViewId="0">
      <selection activeCell="F36" sqref="F36"/>
    </sheetView>
  </sheetViews>
  <sheetFormatPr defaultColWidth="9.140625" defaultRowHeight="15" x14ac:dyDescent="0.25"/>
  <cols>
    <col min="1" max="1" width="11" style="11" customWidth="1"/>
    <col min="2" max="2" width="11.5703125" style="45" customWidth="1"/>
    <col min="3" max="3" width="7.140625" style="45" customWidth="1"/>
    <col min="4" max="4" width="21.28515625" style="11" bestFit="1" customWidth="1"/>
    <col min="5" max="5" width="12.42578125" style="11" customWidth="1"/>
    <col min="6" max="6" width="12.28515625" style="11" customWidth="1"/>
    <col min="7" max="7" width="11.28515625" style="11" bestFit="1" customWidth="1"/>
    <col min="8" max="8" width="12" style="11" bestFit="1" customWidth="1"/>
    <col min="9" max="9" width="9.5703125" style="11" customWidth="1"/>
    <col min="10" max="10" width="13.28515625" style="11" customWidth="1"/>
    <col min="11" max="11" width="9" style="11" customWidth="1"/>
    <col min="12" max="12" width="6.5703125" style="11" customWidth="1"/>
    <col min="13" max="13" width="9.140625" style="11"/>
    <col min="14" max="14" width="9.42578125" style="11" bestFit="1" customWidth="1"/>
    <col min="15" max="15" width="9.140625" style="11"/>
    <col min="16" max="16" width="21.28515625" style="11" bestFit="1" customWidth="1"/>
    <col min="17" max="17" width="9.140625" style="11"/>
    <col min="18" max="18" width="11.7109375" style="11" customWidth="1"/>
    <col min="19" max="21" width="9.140625" style="11"/>
    <col min="22" max="22" width="11.7109375" style="11" bestFit="1" customWidth="1"/>
    <col min="23" max="16384" width="9.140625" style="11"/>
  </cols>
  <sheetData>
    <row r="1" spans="1:23" s="10" customFormat="1" ht="15.75" hidden="1" thickBot="1" x14ac:dyDescent="0.3">
      <c r="A1" s="2"/>
      <c r="B1" s="1"/>
      <c r="C1" s="1"/>
      <c r="D1" s="3"/>
      <c r="E1" s="2"/>
      <c r="F1" s="2"/>
      <c r="G1" s="2"/>
      <c r="H1" s="2"/>
      <c r="I1" s="2"/>
      <c r="J1" s="2"/>
      <c r="K1" s="1"/>
    </row>
    <row r="2" spans="1:23" ht="19.5" thickTop="1" x14ac:dyDescent="0.3">
      <c r="A2" s="78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23" s="12" customFormat="1" ht="12.75" x14ac:dyDescent="0.2">
      <c r="A3" s="4"/>
      <c r="B3" s="5"/>
      <c r="C3" s="5"/>
      <c r="D3" s="77">
        <v>45618</v>
      </c>
      <c r="E3" s="5"/>
      <c r="F3" s="5"/>
      <c r="G3" s="5"/>
      <c r="H3" s="5" t="s">
        <v>42</v>
      </c>
      <c r="I3" s="5"/>
      <c r="J3" s="5"/>
      <c r="K3" s="6" t="s">
        <v>17</v>
      </c>
    </row>
    <row r="4" spans="1:23" s="12" customFormat="1" ht="13.5" thickBo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23" ht="16.5" thickTop="1" thickBot="1" x14ac:dyDescent="0.3"/>
    <row r="6" spans="1:23" ht="16.5" thickTop="1" thickBot="1" x14ac:dyDescent="0.3">
      <c r="A6" s="46" t="s">
        <v>7</v>
      </c>
      <c r="B6" s="47">
        <v>591</v>
      </c>
      <c r="C6" s="48"/>
      <c r="D6" s="49"/>
      <c r="E6" s="49"/>
      <c r="F6" s="50"/>
      <c r="G6" s="49"/>
      <c r="H6" s="49"/>
      <c r="I6" s="49"/>
      <c r="J6" s="49"/>
      <c r="K6" s="51"/>
    </row>
    <row r="7" spans="1:23" ht="16.5" thickTop="1" thickBot="1" x14ac:dyDescent="0.3">
      <c r="A7" s="10"/>
      <c r="B7" s="52"/>
      <c r="C7" s="53"/>
      <c r="D7" s="10"/>
      <c r="E7" s="10"/>
      <c r="F7" s="52"/>
      <c r="G7" s="10"/>
      <c r="H7" s="10"/>
      <c r="I7" s="10"/>
      <c r="J7" s="10"/>
      <c r="K7" s="10"/>
    </row>
    <row r="8" spans="1:23" ht="16.5" thickTop="1" thickBot="1" x14ac:dyDescent="0.3">
      <c r="A8" s="81" t="s">
        <v>18</v>
      </c>
      <c r="B8" s="82"/>
      <c r="C8" s="82"/>
      <c r="D8" s="82"/>
      <c r="E8" s="82"/>
      <c r="F8" s="82"/>
      <c r="G8" s="82"/>
      <c r="H8" s="82"/>
      <c r="I8" s="82"/>
      <c r="J8" s="82"/>
      <c r="K8" s="83"/>
      <c r="L8" s="81" t="s">
        <v>19</v>
      </c>
      <c r="M8" s="82"/>
      <c r="N8" s="82"/>
      <c r="O8" s="82"/>
      <c r="P8" s="82"/>
      <c r="Q8" s="82"/>
      <c r="R8" s="82"/>
      <c r="S8" s="82"/>
      <c r="T8" s="82"/>
      <c r="U8" s="82"/>
      <c r="V8" s="82"/>
      <c r="W8" s="83"/>
    </row>
    <row r="9" spans="1:23" ht="15.75" thickTop="1" x14ac:dyDescent="0.25">
      <c r="A9" s="10"/>
    </row>
    <row r="10" spans="1:23" ht="15.75" thickBot="1" x14ac:dyDescent="0.3"/>
    <row r="11" spans="1:23" s="20" customFormat="1" ht="30.75" thickBot="1" x14ac:dyDescent="0.3">
      <c r="A11" s="54" t="s">
        <v>1</v>
      </c>
      <c r="B11" s="55" t="s">
        <v>10</v>
      </c>
      <c r="C11" s="14" t="s">
        <v>2</v>
      </c>
      <c r="D11" s="14" t="s">
        <v>3</v>
      </c>
      <c r="E11" s="14" t="s">
        <v>4</v>
      </c>
      <c r="F11" s="15" t="s">
        <v>11</v>
      </c>
      <c r="G11" s="56" t="s">
        <v>16</v>
      </c>
      <c r="H11" s="17" t="s">
        <v>8</v>
      </c>
      <c r="I11" s="18" t="s">
        <v>9</v>
      </c>
      <c r="J11" s="18" t="s">
        <v>5</v>
      </c>
      <c r="K11" s="19" t="s">
        <v>6</v>
      </c>
      <c r="L11" s="11"/>
      <c r="M11" s="13" t="s">
        <v>1</v>
      </c>
      <c r="N11" s="14" t="s">
        <v>10</v>
      </c>
      <c r="O11" s="14" t="s">
        <v>2</v>
      </c>
      <c r="P11" s="14" t="s">
        <v>3</v>
      </c>
      <c r="Q11" s="14" t="s">
        <v>4</v>
      </c>
      <c r="R11" s="15" t="s">
        <v>11</v>
      </c>
      <c r="S11" s="16" t="s">
        <v>0</v>
      </c>
      <c r="T11" s="17" t="s">
        <v>8</v>
      </c>
      <c r="U11" s="18" t="s">
        <v>9</v>
      </c>
      <c r="V11" s="18" t="s">
        <v>5</v>
      </c>
      <c r="W11" s="19" t="s">
        <v>6</v>
      </c>
    </row>
    <row r="12" spans="1:23" x14ac:dyDescent="0.25">
      <c r="A12" s="57" t="s">
        <v>13</v>
      </c>
      <c r="B12" s="58" t="s">
        <v>14</v>
      </c>
      <c r="C12" s="23" t="s">
        <v>20</v>
      </c>
      <c r="D12" s="24" t="s">
        <v>23</v>
      </c>
      <c r="E12" s="25" t="s">
        <v>15</v>
      </c>
      <c r="F12" s="25">
        <v>9.44</v>
      </c>
      <c r="G12" s="59">
        <v>11.12</v>
      </c>
      <c r="H12" s="59">
        <f t="shared" ref="H12:H19" si="0">G12*0.1</f>
        <v>1.1119999999999999</v>
      </c>
      <c r="I12" s="60">
        <v>4</v>
      </c>
      <c r="J12" s="27">
        <f t="shared" ref="J12:J19" si="1">((F12-G12)/G12)*100</f>
        <v>-15.107913669064747</v>
      </c>
      <c r="K12" s="28">
        <f>(F12-G12)/H12</f>
        <v>-1.5107913669064748</v>
      </c>
      <c r="M12" s="21" t="s">
        <v>13</v>
      </c>
      <c r="N12" s="22" t="s">
        <v>14</v>
      </c>
      <c r="O12" s="23" t="s">
        <v>20</v>
      </c>
      <c r="P12" s="24" t="s">
        <v>23</v>
      </c>
      <c r="Q12" s="25" t="s">
        <v>15</v>
      </c>
      <c r="R12" s="25">
        <f t="shared" ref="R12:R19" si="2">F12</f>
        <v>9.44</v>
      </c>
      <c r="S12" s="26">
        <v>9.8480000000000008</v>
      </c>
      <c r="T12" s="26">
        <v>0.46400000000000002</v>
      </c>
      <c r="U12" s="26">
        <v>1</v>
      </c>
      <c r="V12" s="27">
        <f t="shared" ref="V12:V21" si="3">((R12-S12)/S12)*100</f>
        <v>-4.1429731925264131</v>
      </c>
      <c r="W12" s="73">
        <f>(R12-S12)/T12</f>
        <v>-0.87931034482758885</v>
      </c>
    </row>
    <row r="13" spans="1:23" x14ac:dyDescent="0.25">
      <c r="A13" s="57" t="s">
        <v>13</v>
      </c>
      <c r="B13" s="58" t="s">
        <v>14</v>
      </c>
      <c r="C13" s="23" t="s">
        <v>33</v>
      </c>
      <c r="D13" s="24" t="s">
        <v>24</v>
      </c>
      <c r="E13" s="23" t="s">
        <v>15</v>
      </c>
      <c r="F13" s="23">
        <v>37.4</v>
      </c>
      <c r="G13" s="61">
        <v>39.11</v>
      </c>
      <c r="H13" s="61">
        <f t="shared" si="0"/>
        <v>3.911</v>
      </c>
      <c r="I13" s="32">
        <v>4</v>
      </c>
      <c r="J13" s="27">
        <f t="shared" ref="J13" si="4">((F13-G13)/G13)*100</f>
        <v>-4.3722833035029423</v>
      </c>
      <c r="K13" s="28">
        <f>(F13-G13)/H13</f>
        <v>-0.43722833035029424</v>
      </c>
      <c r="L13" s="29"/>
      <c r="M13" s="30" t="s">
        <v>13</v>
      </c>
      <c r="N13" s="31" t="s">
        <v>14</v>
      </c>
      <c r="O13" s="23" t="s">
        <v>33</v>
      </c>
      <c r="P13" s="24" t="s">
        <v>24</v>
      </c>
      <c r="Q13" s="32" t="s">
        <v>15</v>
      </c>
      <c r="R13" s="23">
        <f t="shared" si="2"/>
        <v>37.4</v>
      </c>
      <c r="S13" s="33">
        <v>33.46</v>
      </c>
      <c r="T13" s="33">
        <v>4.0199999999999996</v>
      </c>
      <c r="U13" s="33">
        <v>1</v>
      </c>
      <c r="V13" s="27">
        <f t="shared" si="3"/>
        <v>11.775254034668253</v>
      </c>
      <c r="W13" s="73">
        <f t="shared" ref="W13:W21" si="5">(R13-S13)/T13</f>
        <v>0.98009950248756172</v>
      </c>
    </row>
    <row r="14" spans="1:23" x14ac:dyDescent="0.25">
      <c r="A14" s="57" t="s">
        <v>13</v>
      </c>
      <c r="B14" s="58" t="s">
        <v>14</v>
      </c>
      <c r="C14" s="23" t="s">
        <v>34</v>
      </c>
      <c r="D14" s="24" t="s">
        <v>25</v>
      </c>
      <c r="E14" s="23" t="s">
        <v>15</v>
      </c>
      <c r="F14" s="23">
        <v>120</v>
      </c>
      <c r="G14" s="43">
        <v>105.4</v>
      </c>
      <c r="H14" s="61">
        <f t="shared" si="0"/>
        <v>10.540000000000001</v>
      </c>
      <c r="I14" s="32">
        <v>4</v>
      </c>
      <c r="J14" s="62">
        <f t="shared" si="1"/>
        <v>13.851992409867167</v>
      </c>
      <c r="K14" s="28">
        <f t="shared" ref="K14:K21" si="6">(F14-G14)/H14</f>
        <v>1.3851992409867167</v>
      </c>
      <c r="M14" s="21" t="s">
        <v>13</v>
      </c>
      <c r="N14" s="22" t="s">
        <v>14</v>
      </c>
      <c r="O14" s="23" t="s">
        <v>34</v>
      </c>
      <c r="P14" s="24" t="s">
        <v>25</v>
      </c>
      <c r="Q14" s="23" t="s">
        <v>15</v>
      </c>
      <c r="R14" s="23">
        <f t="shared" si="2"/>
        <v>120</v>
      </c>
      <c r="S14" s="34">
        <v>101.2</v>
      </c>
      <c r="T14" s="34">
        <v>13</v>
      </c>
      <c r="U14" s="34">
        <v>1</v>
      </c>
      <c r="V14" s="27">
        <f t="shared" si="3"/>
        <v>18.577075098814223</v>
      </c>
      <c r="W14" s="73">
        <f t="shared" si="5"/>
        <v>1.4461538461538459</v>
      </c>
    </row>
    <row r="15" spans="1:23" s="29" customFormat="1" x14ac:dyDescent="0.25">
      <c r="A15" s="57" t="s">
        <v>13</v>
      </c>
      <c r="B15" s="58" t="s">
        <v>14</v>
      </c>
      <c r="C15" s="23" t="s">
        <v>35</v>
      </c>
      <c r="D15" s="24" t="s">
        <v>26</v>
      </c>
      <c r="E15" s="23" t="s">
        <v>15</v>
      </c>
      <c r="F15" s="23">
        <v>19.2</v>
      </c>
      <c r="G15" s="61">
        <v>17.399999999999999</v>
      </c>
      <c r="H15" s="61">
        <f t="shared" si="0"/>
        <v>1.74</v>
      </c>
      <c r="I15" s="32">
        <v>4</v>
      </c>
      <c r="J15" s="62">
        <f t="shared" si="1"/>
        <v>10.344827586206902</v>
      </c>
      <c r="K15" s="28">
        <f t="shared" si="6"/>
        <v>1.0344827586206902</v>
      </c>
      <c r="L15" s="11"/>
      <c r="M15" s="21" t="s">
        <v>13</v>
      </c>
      <c r="N15" s="22" t="s">
        <v>14</v>
      </c>
      <c r="O15" s="23" t="s">
        <v>35</v>
      </c>
      <c r="P15" s="24" t="s">
        <v>26</v>
      </c>
      <c r="Q15" s="23" t="s">
        <v>15</v>
      </c>
      <c r="R15" s="23">
        <f t="shared" si="2"/>
        <v>19.2</v>
      </c>
      <c r="S15" s="34">
        <v>16.899999999999999</v>
      </c>
      <c r="T15" s="34">
        <v>1.08</v>
      </c>
      <c r="U15" s="34">
        <v>1</v>
      </c>
      <c r="V15" s="27">
        <f t="shared" si="3"/>
        <v>13.609467455621308</v>
      </c>
      <c r="W15" s="73">
        <v>2.14</v>
      </c>
    </row>
    <row r="16" spans="1:23" x14ac:dyDescent="0.25">
      <c r="A16" s="57" t="s">
        <v>13</v>
      </c>
      <c r="B16" s="58" t="s">
        <v>14</v>
      </c>
      <c r="C16" s="23" t="s">
        <v>36</v>
      </c>
      <c r="D16" s="24" t="s">
        <v>27</v>
      </c>
      <c r="E16" s="23" t="s">
        <v>15</v>
      </c>
      <c r="F16" s="23">
        <v>110</v>
      </c>
      <c r="G16" s="43">
        <v>100.89</v>
      </c>
      <c r="H16" s="61">
        <f t="shared" si="0"/>
        <v>10.089</v>
      </c>
      <c r="I16" s="32">
        <v>4</v>
      </c>
      <c r="J16" s="62">
        <f t="shared" si="1"/>
        <v>9.0296362374863701</v>
      </c>
      <c r="K16" s="28">
        <f t="shared" si="6"/>
        <v>0.90296362374863703</v>
      </c>
      <c r="M16" s="21" t="s">
        <v>13</v>
      </c>
      <c r="N16" s="22" t="s">
        <v>14</v>
      </c>
      <c r="O16" s="23" t="s">
        <v>36</v>
      </c>
      <c r="P16" s="24" t="s">
        <v>27</v>
      </c>
      <c r="Q16" s="23" t="s">
        <v>15</v>
      </c>
      <c r="R16" s="23">
        <f t="shared" si="2"/>
        <v>110</v>
      </c>
      <c r="S16" s="34">
        <v>99.98</v>
      </c>
      <c r="T16" s="34">
        <v>13.61</v>
      </c>
      <c r="U16" s="34">
        <v>1</v>
      </c>
      <c r="V16" s="27">
        <f t="shared" si="3"/>
        <v>10.022004400880173</v>
      </c>
      <c r="W16" s="73">
        <f t="shared" si="5"/>
        <v>0.73622336517266684</v>
      </c>
    </row>
    <row r="17" spans="1:23" x14ac:dyDescent="0.25">
      <c r="A17" s="57" t="s">
        <v>13</v>
      </c>
      <c r="B17" s="58" t="s">
        <v>14</v>
      </c>
      <c r="C17" s="23" t="s">
        <v>37</v>
      </c>
      <c r="D17" s="24" t="s">
        <v>28</v>
      </c>
      <c r="E17" s="23" t="s">
        <v>15</v>
      </c>
      <c r="F17" s="23">
        <v>105</v>
      </c>
      <c r="G17" s="43">
        <v>105.4</v>
      </c>
      <c r="H17" s="61">
        <f t="shared" si="0"/>
        <v>10.540000000000001</v>
      </c>
      <c r="I17" s="32">
        <v>4</v>
      </c>
      <c r="J17" s="62">
        <f t="shared" si="1"/>
        <v>-0.3795066413662293</v>
      </c>
      <c r="K17" s="28">
        <f t="shared" si="6"/>
        <v>-3.795066413662293E-2</v>
      </c>
      <c r="M17" s="21" t="s">
        <v>13</v>
      </c>
      <c r="N17" s="22" t="s">
        <v>14</v>
      </c>
      <c r="O17" s="23" t="s">
        <v>37</v>
      </c>
      <c r="P17" s="24" t="s">
        <v>28</v>
      </c>
      <c r="Q17" s="23" t="s">
        <v>15</v>
      </c>
      <c r="R17" s="23">
        <f t="shared" si="2"/>
        <v>105</v>
      </c>
      <c r="S17" s="34">
        <v>90.26</v>
      </c>
      <c r="T17" s="34">
        <v>16.02</v>
      </c>
      <c r="U17" s="34">
        <v>1</v>
      </c>
      <c r="V17" s="27">
        <f t="shared" si="3"/>
        <v>16.330600487480602</v>
      </c>
      <c r="W17" s="73">
        <f t="shared" si="5"/>
        <v>0.92009987515605463</v>
      </c>
    </row>
    <row r="18" spans="1:23" x14ac:dyDescent="0.25">
      <c r="A18" s="57" t="s">
        <v>13</v>
      </c>
      <c r="B18" s="58" t="s">
        <v>14</v>
      </c>
      <c r="C18" s="23" t="s">
        <v>38</v>
      </c>
      <c r="D18" s="24" t="s">
        <v>29</v>
      </c>
      <c r="E18" s="23" t="s">
        <v>15</v>
      </c>
      <c r="F18" s="23">
        <v>86.2</v>
      </c>
      <c r="G18" s="61">
        <v>86.36</v>
      </c>
      <c r="H18" s="61">
        <f t="shared" si="0"/>
        <v>8.636000000000001</v>
      </c>
      <c r="I18" s="32">
        <v>4</v>
      </c>
      <c r="J18" s="62">
        <f t="shared" si="1"/>
        <v>-0.18527095877720773</v>
      </c>
      <c r="K18" s="28">
        <f t="shared" si="6"/>
        <v>-1.8527095877720771E-2</v>
      </c>
      <c r="M18" s="21" t="s">
        <v>13</v>
      </c>
      <c r="N18" s="22" t="s">
        <v>14</v>
      </c>
      <c r="O18" s="23" t="s">
        <v>38</v>
      </c>
      <c r="P18" s="24" t="s">
        <v>29</v>
      </c>
      <c r="Q18" s="23" t="s">
        <v>15</v>
      </c>
      <c r="R18" s="23">
        <f t="shared" si="2"/>
        <v>86.2</v>
      </c>
      <c r="S18" s="34">
        <v>80.260000000000005</v>
      </c>
      <c r="T18" s="34">
        <v>7.39</v>
      </c>
      <c r="U18" s="34">
        <v>1</v>
      </c>
      <c r="V18" s="27">
        <f t="shared" si="3"/>
        <v>7.4009469225018654</v>
      </c>
      <c r="W18" s="73">
        <f t="shared" si="5"/>
        <v>0.80378890392422164</v>
      </c>
    </row>
    <row r="19" spans="1:23" x14ac:dyDescent="0.25">
      <c r="A19" s="57" t="s">
        <v>13</v>
      </c>
      <c r="B19" s="58" t="s">
        <v>14</v>
      </c>
      <c r="C19" s="23" t="s">
        <v>39</v>
      </c>
      <c r="D19" s="24" t="s">
        <v>30</v>
      </c>
      <c r="E19" s="23" t="s">
        <v>15</v>
      </c>
      <c r="F19" s="23">
        <v>31.2</v>
      </c>
      <c r="G19" s="61">
        <v>31.24</v>
      </c>
      <c r="H19" s="61">
        <f t="shared" si="0"/>
        <v>3.1240000000000001</v>
      </c>
      <c r="I19" s="32" t="s">
        <v>21</v>
      </c>
      <c r="J19" s="62">
        <f t="shared" si="1"/>
        <v>-0.12804097311139293</v>
      </c>
      <c r="K19" s="28">
        <f t="shared" si="6"/>
        <v>-1.2804097311139292E-2</v>
      </c>
      <c r="M19" s="21" t="s">
        <v>13</v>
      </c>
      <c r="N19" s="22" t="s">
        <v>14</v>
      </c>
      <c r="O19" s="23" t="s">
        <v>39</v>
      </c>
      <c r="P19" s="24" t="s">
        <v>30</v>
      </c>
      <c r="Q19" s="23" t="s">
        <v>15</v>
      </c>
      <c r="R19" s="23">
        <f t="shared" si="2"/>
        <v>31.2</v>
      </c>
      <c r="S19" s="34">
        <v>28.97</v>
      </c>
      <c r="T19" s="34">
        <v>2.85</v>
      </c>
      <c r="U19" s="34">
        <v>1</v>
      </c>
      <c r="V19" s="27">
        <f t="shared" si="3"/>
        <v>7.6976182257507784</v>
      </c>
      <c r="W19" s="73">
        <f t="shared" si="5"/>
        <v>0.78245614035087729</v>
      </c>
    </row>
    <row r="20" spans="1:23" x14ac:dyDescent="0.25">
      <c r="A20" s="57" t="s">
        <v>13</v>
      </c>
      <c r="B20" s="58" t="s">
        <v>14</v>
      </c>
      <c r="C20" s="23" t="s">
        <v>40</v>
      </c>
      <c r="D20" s="24" t="s">
        <v>31</v>
      </c>
      <c r="E20" s="23" t="s">
        <v>15</v>
      </c>
      <c r="F20" s="23">
        <v>44.2</v>
      </c>
      <c r="G20" s="61"/>
      <c r="H20" s="61"/>
      <c r="I20" s="32"/>
      <c r="J20" s="62"/>
      <c r="K20" s="28"/>
      <c r="M20" s="21" t="s">
        <v>13</v>
      </c>
      <c r="N20" s="22" t="s">
        <v>14</v>
      </c>
      <c r="O20" s="23" t="s">
        <v>40</v>
      </c>
      <c r="P20" s="24" t="s">
        <v>31</v>
      </c>
      <c r="Q20" s="23" t="s">
        <v>15</v>
      </c>
      <c r="R20" s="23">
        <f t="shared" ref="R20:R21" si="7">F20</f>
        <v>44.2</v>
      </c>
      <c r="S20" s="34">
        <v>44.99</v>
      </c>
      <c r="T20" s="34">
        <v>8.44</v>
      </c>
      <c r="U20" s="34">
        <v>1</v>
      </c>
      <c r="V20" s="27">
        <f t="shared" si="3"/>
        <v>-1.7559457657257149</v>
      </c>
      <c r="W20" s="73">
        <f t="shared" si="5"/>
        <v>-9.3601895734597054E-2</v>
      </c>
    </row>
    <row r="21" spans="1:23" ht="15.75" thickBot="1" x14ac:dyDescent="0.3">
      <c r="A21" s="63" t="s">
        <v>13</v>
      </c>
      <c r="B21" s="64" t="s">
        <v>14</v>
      </c>
      <c r="C21" s="37" t="s">
        <v>41</v>
      </c>
      <c r="D21" s="38" t="s">
        <v>32</v>
      </c>
      <c r="E21" s="37" t="s">
        <v>15</v>
      </c>
      <c r="F21" s="37">
        <v>165</v>
      </c>
      <c r="G21" s="44">
        <v>177.78</v>
      </c>
      <c r="H21" s="65">
        <f t="shared" ref="H21" si="8">G21*0.1</f>
        <v>17.778000000000002</v>
      </c>
      <c r="I21" s="66" t="s">
        <v>21</v>
      </c>
      <c r="J21" s="67">
        <f t="shared" ref="J21" si="9">((F21-G21)/G21)*100</f>
        <v>-7.1886601417482296</v>
      </c>
      <c r="K21" s="41">
        <f t="shared" si="6"/>
        <v>-0.71886601417482276</v>
      </c>
      <c r="M21" s="35" t="s">
        <v>13</v>
      </c>
      <c r="N21" s="36" t="s">
        <v>14</v>
      </c>
      <c r="O21" s="37" t="s">
        <v>41</v>
      </c>
      <c r="P21" s="38" t="s">
        <v>32</v>
      </c>
      <c r="Q21" s="37" t="s">
        <v>15</v>
      </c>
      <c r="R21" s="37">
        <f t="shared" si="7"/>
        <v>165</v>
      </c>
      <c r="S21" s="39">
        <v>163.9</v>
      </c>
      <c r="T21" s="39">
        <v>8.1</v>
      </c>
      <c r="U21" s="39">
        <v>1</v>
      </c>
      <c r="V21" s="40">
        <f t="shared" si="3"/>
        <v>0.67114093959731191</v>
      </c>
      <c r="W21" s="74">
        <f t="shared" si="5"/>
        <v>0.13580246913580177</v>
      </c>
    </row>
    <row r="22" spans="1:23" x14ac:dyDescent="0.25">
      <c r="F22" s="68"/>
      <c r="J22" s="68"/>
      <c r="K22" s="68"/>
    </row>
  </sheetData>
  <sheetProtection algorithmName="SHA-512" hashValue="EAm4B56gf3inal3oat3JNl/6enj7kmFt0LPqy1zK79UXcjODvFowrXFbDN9MBUQrmCROvrnTTlx8dIcQtR1t/w==" saltValue="0OCKOv9fW/n5WyEbBGM9LA==" spinCount="100000" sheet="1" objects="1" scenarios="1" selectLockedCells="1" selectUnlockedCells="1"/>
  <sortState xmlns:xlrd2="http://schemas.microsoft.com/office/spreadsheetml/2017/richdata2" ref="A12:W21">
    <sortCondition ref="C12:C21"/>
  </sortState>
  <mergeCells count="3">
    <mergeCell ref="A2:K2"/>
    <mergeCell ref="A8:K8"/>
    <mergeCell ref="L8:W8"/>
  </mergeCells>
  <conditionalFormatting sqref="K12:K21">
    <cfRule type="cellIs" dxfId="29" priority="40" stopIfTrue="1" operator="between">
      <formula>-2</formula>
      <formula>2</formula>
    </cfRule>
    <cfRule type="cellIs" dxfId="28" priority="41" stopIfTrue="1" operator="between">
      <formula>-3</formula>
      <formula>3</formula>
    </cfRule>
    <cfRule type="cellIs" dxfId="27" priority="42" operator="notBetween">
      <formula>-3</formula>
      <formula>3</formula>
    </cfRule>
  </conditionalFormatting>
  <conditionalFormatting sqref="W12:W21">
    <cfRule type="cellIs" dxfId="26" priority="1" stopIfTrue="1" operator="between">
      <formula>-2</formula>
      <formula>2</formula>
    </cfRule>
    <cfRule type="cellIs" dxfId="25" priority="2" stopIfTrue="1" operator="between">
      <formula>-3</formula>
      <formula>3</formula>
    </cfRule>
    <cfRule type="cellIs" dxfId="24" priority="3" operator="notBetween">
      <formula>-3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E" ma:contentTypeID="0x0101007463A7E0612B5D45B0910A71122E5AB60009900140BD7E58459C0BB6DA7212B78E" ma:contentTypeVersion="13" ma:contentTypeDescription="Ringtesten" ma:contentTypeScope="" ma:versionID="49ed29876247567c56126a8d63cd64c2">
  <xsd:schema xmlns:xsd="http://www.w3.org/2001/XMLSchema" xmlns:xs="http://www.w3.org/2001/XMLSchema" xmlns:p="http://schemas.microsoft.com/office/2006/metadata/properties" xmlns:ns2="eba2475f-4c5c-418a-90c2-2b36802fc485" xmlns:ns3="08cda046-0f15-45eb-a9d5-77306d3264cd" xmlns:ns4="dda9e79c-c62e-445e-b991-197574827cb3" targetNamespace="http://schemas.microsoft.com/office/2006/metadata/properties" ma:root="true" ma:fieldsID="06f7ec14707f088d23d46046f658d37f" ns2:_="" ns3:_="" ns4:_="">
    <xsd:import namespace="eba2475f-4c5c-418a-90c2-2b36802fc485"/>
    <xsd:import namespace="08cda046-0f15-45eb-a9d5-77306d3264cd"/>
    <xsd:import namespace="dda9e79c-c62e-445e-b991-197574827cb3"/>
    <xsd:element name="properties">
      <xsd:complexType>
        <xsd:sequence>
          <xsd:element name="documentManagement">
            <xsd:complexType>
              <xsd:all>
                <xsd:element ref="ns2:Ringtest" minOccurs="0"/>
                <xsd:element ref="ns3:Jaar"/>
                <xsd:element ref="ns3:DEEL" minOccurs="0"/>
                <xsd:element ref="ns4:Publicatiedatum"/>
                <xsd:element ref="ns2:Distributie_x0020_datum" minOccurs="0"/>
                <xsd:element ref="ns3:MediaServiceMetadata" minOccurs="0"/>
                <xsd:element ref="ns3:MediaServiceFastMetadata" minOccurs="0"/>
                <xsd:element ref="ns3:Public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2475f-4c5c-418a-90c2-2b36802fc485" elementFormDefault="qualified">
    <xsd:import namespace="http://schemas.microsoft.com/office/2006/documentManagement/types"/>
    <xsd:import namespace="http://schemas.microsoft.com/office/infopath/2007/PartnerControls"/>
    <xsd:element name="Ringtest" ma:index="2" nillable="true" ma:displayName="Ringtest" ma:description="Keuzelijst ringtesten" ma:format="Dropdown" ma:internalName="Ringtest" ma:readOnly="false">
      <xsd:simpleType>
        <xsd:restriction base="dms:Choice">
          <xsd:enumeration value="VKL"/>
          <xsd:enumeration value="LABS"/>
        </xsd:restriction>
      </xsd:simpleType>
    </xsd:element>
    <xsd:element name="Distributie_x0020_datum" ma:index="6" nillable="true" ma:displayName="Distributie datum" ma:default="25 januari 2012" ma:format="Dropdown" ma:internalName="Distributie_x0020_datum" ma:readOnly="false">
      <xsd:simpleType>
        <xsd:restriction base="dms:Choice">
          <xsd:enumeration value="25 januari 2012"/>
          <xsd:enumeration value="14-15 februari 2012"/>
          <xsd:enumeration value="2 maart 2012"/>
          <xsd:enumeration value="14 maart 2012"/>
          <xsd:enumeration value="25 april 2012"/>
          <xsd:enumeration value="26 april 2012"/>
          <xsd:enumeration value="23 mei 2012"/>
          <xsd:enumeration value="13 juni 2012"/>
          <xsd:enumeration value="27 juni 2012"/>
          <xsd:enumeration value="29-30 augustus 2012"/>
          <xsd:enumeration value="3 oktober 2012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cda046-0f15-45eb-a9d5-77306d3264cd" elementFormDefault="qualified">
    <xsd:import namespace="http://schemas.microsoft.com/office/2006/documentManagement/types"/>
    <xsd:import namespace="http://schemas.microsoft.com/office/infopath/2007/PartnerControls"/>
    <xsd:element name="Jaar" ma:index="3" ma:displayName="Datum ringtest" ma:internalName="Jaar" ma:readOnly="false">
      <xsd:simpleType>
        <xsd:restriction base="dms:Text">
          <xsd:maxLength value="255"/>
        </xsd:restriction>
      </xsd:simpleType>
    </xsd:element>
    <xsd:element name="DEEL" ma:index="4" nillable="true" ma:displayName="Deel" ma:default="Rapport" ma:format="Dropdown" ma:internalName="DEEL" ma:readOnly="false">
      <xsd:simpleType>
        <xsd:restriction base="dms:Choice">
          <xsd:enumeration value="Rapport"/>
          <xsd:enumeration value="Deel 1"/>
          <xsd:enumeration value="Deel 2"/>
          <xsd:enumeration value="Deel 3"/>
          <xsd:enumeration value="Deel 4"/>
          <xsd:enumeration value="Deel 5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PublicURL" ma:index="15" nillable="true" ma:displayName="PublicURL" ma:internalName="Public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9e79c-c62e-445e-b991-197574827cb3" elementFormDefault="qualified">
    <xsd:import namespace="http://schemas.microsoft.com/office/2006/documentManagement/types"/>
    <xsd:import namespace="http://schemas.microsoft.com/office/infopath/2007/PartnerControls"/>
    <xsd:element name="Publicatiedatum" ma:index="5" ma:displayName="Publicatiedatum" ma:default="[today]" ma:format="DateOnly" ma:internalName="Publicatiedatum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URL xmlns="08cda046-0f15-45eb-a9d5-77306d3264cd">https://reflabos.vito.be/ree/LABS_2024-1_Deel2.xlsx</PublicURL>
    <DEEL xmlns="08cda046-0f15-45eb-a9d5-77306d3264cd">Deel 2</DEEL>
    <Ringtest xmlns="eba2475f-4c5c-418a-90c2-2b36802fc485">LABS</Ringtest>
    <Jaar xmlns="08cda046-0f15-45eb-a9d5-77306d3264cd">2024</Jaar>
    <Publicatiedatum xmlns="dda9e79c-c62e-445e-b991-197574827cb3">2025-02-03T13:13:28+00:00</Publicatiedatum>
    <Distributie_x0020_datum xmlns="eba2475f-4c5c-418a-90c2-2b36802fc485">25 januari 2012</Distributie_x0020_datum>
  </documentManagement>
</p:properties>
</file>

<file path=customXml/itemProps1.xml><?xml version="1.0" encoding="utf-8"?>
<ds:datastoreItem xmlns:ds="http://schemas.openxmlformats.org/officeDocument/2006/customXml" ds:itemID="{32EB04C1-D065-4B40-B990-5ECB159BC7C1}"/>
</file>

<file path=customXml/itemProps2.xml><?xml version="1.0" encoding="utf-8"?>
<ds:datastoreItem xmlns:ds="http://schemas.openxmlformats.org/officeDocument/2006/customXml" ds:itemID="{B7CC666B-CD12-47C7-9DAB-73D96E7AF57D}"/>
</file>

<file path=customXml/itemProps3.xml><?xml version="1.0" encoding="utf-8"?>
<ds:datastoreItem xmlns:ds="http://schemas.openxmlformats.org/officeDocument/2006/customXml" ds:itemID="{56EA8742-7A04-4833-9E45-E84EB4456E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139</vt:lpstr>
      <vt:lpstr>223</vt:lpstr>
      <vt:lpstr>295</vt:lpstr>
      <vt:lpstr>339</vt:lpstr>
      <vt:lpstr>509</vt:lpstr>
      <vt:lpstr>512</vt:lpstr>
      <vt:lpstr>551</vt:lpstr>
      <vt:lpstr>579</vt:lpstr>
      <vt:lpstr>591</vt:lpstr>
      <vt:lpstr>644</vt:lpstr>
      <vt:lpstr>685</vt:lpstr>
      <vt:lpstr>689</vt:lpstr>
      <vt:lpstr>744</vt:lpstr>
      <vt:lpstr>'223'!Print_Area</vt:lpstr>
      <vt:lpstr>'139'!Print_Titles</vt:lpstr>
      <vt:lpstr>'223'!Print_Titles</vt:lpstr>
      <vt:lpstr>'295'!Print_Titles</vt:lpstr>
      <vt:lpstr>'339'!Print_Titles</vt:lpstr>
      <vt:lpstr>'509'!Print_Titles</vt:lpstr>
      <vt:lpstr>'512'!Print_Titles</vt:lpstr>
      <vt:lpstr>'551'!Print_Titles</vt:lpstr>
      <vt:lpstr>'579'!Print_Titles</vt:lpstr>
      <vt:lpstr>'591'!Print_Titles</vt:lpstr>
      <vt:lpstr>'644'!Print_Titles</vt:lpstr>
      <vt:lpstr>'685'!Print_Titles</vt:lpstr>
      <vt:lpstr>'689'!Print_Titles</vt:lpstr>
      <vt:lpstr>'744'!Print_Titles</vt:lpstr>
    </vt:vector>
  </TitlesOfParts>
  <Company>VITO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LABS 2024-1</dc:title>
  <dc:creator>dceustet</dc:creator>
  <cp:lastModifiedBy>Bart Baeyens</cp:lastModifiedBy>
  <cp:lastPrinted>2024-11-22T10:28:14Z</cp:lastPrinted>
  <dcterms:created xsi:type="dcterms:W3CDTF">2012-03-19T07:59:52Z</dcterms:created>
  <dcterms:modified xsi:type="dcterms:W3CDTF">2025-01-07T12:05:34Z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0x0101007463A7E0612B5D45B0910A71122E5AB60009900140BD7E58459C0BB6DA7212B78E</vt:lpwstr>
  </property>
</Properties>
</file>