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ienst_REE\Ringtesten\E0003 (L15W4) ringtesten LNElucht (LABS)\LABS2024\9. Rapportering\eindrapport\bijlagen\Deel 3 per parameter\"/>
    </mc:Choice>
  </mc:AlternateContent>
  <xr:revisionPtr revIDLastSave="0" documentId="13_ncr:1_{85DF6D67-29DB-4962-B645-8B12111ED14B}" xr6:coauthVersionLast="47" xr6:coauthVersionMax="47" xr10:uidLastSave="{00000000-0000-0000-0000-000000000000}"/>
  <bookViews>
    <workbookView xWindow="28680" yWindow="-120" windowWidth="29040" windowHeight="15840" tabRatio="849" xr2:uid="{00000000-000D-0000-FFFF-FFFF00000000}"/>
  </bookViews>
  <sheets>
    <sheet name="Benzeen" sheetId="30" r:id="rId1"/>
    <sheet name="Chloorbenzeen" sheetId="33" r:id="rId2"/>
    <sheet name="Tetrachloorethyleen" sheetId="35" r:id="rId3"/>
    <sheet name="1,2-dichloorethaan" sheetId="29" r:id="rId4"/>
    <sheet name="Ethylacetaat" sheetId="31" r:id="rId5"/>
    <sheet name="Cyclohexanon" sheetId="32" r:id="rId6"/>
    <sheet name="Aceton" sheetId="26" r:id="rId7"/>
    <sheet name="1,4-dioxaan" sheetId="27" r:id="rId8"/>
    <sheet name="Tetrahydrofuraan" sheetId="36" r:id="rId9"/>
    <sheet name="Butanol" sheetId="38" r:id="rId10"/>
  </sheets>
  <definedNames>
    <definedName name="_xlnm.Print_Area" localSheetId="3">'1,2-dichloorethaan'!$A$1:$W$29</definedName>
    <definedName name="_xlnm.Print_Area" localSheetId="7">'1,4-dioxaan'!$A$1:$W$27</definedName>
    <definedName name="_xlnm.Print_Area" localSheetId="6">Aceton!$A$1:$W$26</definedName>
    <definedName name="_xlnm.Print_Area" localSheetId="0">Benzeen!$A$1:$W$27</definedName>
    <definedName name="_xlnm.Print_Area" localSheetId="9">Butanol!$A$1:$W$27</definedName>
    <definedName name="_xlnm.Print_Area" localSheetId="1">Chloorbenzeen!$A$1:$W$28</definedName>
    <definedName name="_xlnm.Print_Area" localSheetId="5">Cyclohexanon!$A$1:$W$26</definedName>
    <definedName name="_xlnm.Print_Area" localSheetId="4">Ethylacetaat!$A$1:$W$25</definedName>
    <definedName name="_xlnm.Print_Area" localSheetId="2">Tetrachloorethyleen!$A$1:$W$28</definedName>
    <definedName name="_xlnm.Print_Area" localSheetId="8">Tetrahydrofuraan!$A$1:$W$27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36" l="1"/>
  <c r="F12" i="33" l="1"/>
  <c r="F13" i="33"/>
  <c r="F14" i="33"/>
  <c r="F15" i="33"/>
  <c r="F17" i="33"/>
  <c r="F18" i="33"/>
  <c r="F19" i="33"/>
  <c r="F20" i="33"/>
  <c r="F21" i="33"/>
  <c r="F22" i="33"/>
  <c r="F23" i="33"/>
  <c r="F12" i="35"/>
  <c r="F13" i="35"/>
  <c r="F14" i="35"/>
  <c r="F15" i="35"/>
  <c r="F17" i="35"/>
  <c r="F18" i="35"/>
  <c r="F19" i="35"/>
  <c r="F21" i="35"/>
  <c r="F22" i="35"/>
  <c r="F23" i="35"/>
  <c r="F13" i="29"/>
  <c r="F14" i="29"/>
  <c r="F15" i="29"/>
  <c r="F17" i="29"/>
  <c r="F18" i="29"/>
  <c r="F19" i="29"/>
  <c r="F20" i="29"/>
  <c r="F21" i="29"/>
  <c r="F22" i="29"/>
  <c r="F23" i="29"/>
  <c r="F12" i="31"/>
  <c r="F13" i="31"/>
  <c r="F14" i="31"/>
  <c r="F15" i="31"/>
  <c r="F17" i="31"/>
  <c r="F18" i="31"/>
  <c r="F19" i="31"/>
  <c r="F21" i="31"/>
  <c r="F22" i="31"/>
  <c r="F23" i="31"/>
  <c r="F12" i="32"/>
  <c r="F13" i="32"/>
  <c r="F14" i="32"/>
  <c r="F15" i="32"/>
  <c r="F17" i="32"/>
  <c r="F18" i="32"/>
  <c r="F19" i="32"/>
  <c r="F20" i="32"/>
  <c r="F21" i="32"/>
  <c r="F22" i="32"/>
  <c r="F23" i="32"/>
  <c r="F12" i="26"/>
  <c r="F13" i="26"/>
  <c r="F14" i="26"/>
  <c r="F15" i="26"/>
  <c r="F17" i="26"/>
  <c r="F18" i="26"/>
  <c r="F19" i="26"/>
  <c r="F20" i="26"/>
  <c r="F21" i="26"/>
  <c r="F22" i="26"/>
  <c r="F23" i="26"/>
  <c r="F12" i="27"/>
  <c r="F13" i="27"/>
  <c r="F14" i="27"/>
  <c r="F15" i="27"/>
  <c r="F17" i="27"/>
  <c r="F18" i="27"/>
  <c r="F19" i="27"/>
  <c r="F20" i="27"/>
  <c r="F21" i="27"/>
  <c r="F22" i="27"/>
  <c r="F23" i="27"/>
  <c r="F12" i="36"/>
  <c r="F13" i="36"/>
  <c r="F14" i="36"/>
  <c r="F15" i="36"/>
  <c r="F17" i="36"/>
  <c r="F18" i="36"/>
  <c r="F19" i="36"/>
  <c r="F21" i="36"/>
  <c r="F22" i="36"/>
  <c r="F23" i="36"/>
  <c r="F12" i="38"/>
  <c r="F13" i="38"/>
  <c r="F14" i="38"/>
  <c r="F15" i="38"/>
  <c r="F17" i="38"/>
  <c r="F18" i="38"/>
  <c r="F19" i="38"/>
  <c r="F22" i="38"/>
  <c r="F23" i="38"/>
  <c r="F12" i="30"/>
  <c r="F13" i="30"/>
  <c r="F14" i="30"/>
  <c r="F15" i="30"/>
  <c r="F16" i="30"/>
  <c r="F17" i="30"/>
  <c r="F18" i="30"/>
  <c r="F19" i="30"/>
  <c r="F20" i="30"/>
  <c r="F21" i="30"/>
  <c r="F22" i="30"/>
  <c r="F23" i="30"/>
  <c r="F11" i="33"/>
  <c r="F11" i="35"/>
  <c r="H11" i="35" s="1"/>
  <c r="F11" i="29"/>
  <c r="H11" i="29" s="1"/>
  <c r="F11" i="31"/>
  <c r="H11" i="31" s="1"/>
  <c r="F11" i="32"/>
  <c r="H11" i="32" s="1"/>
  <c r="F11" i="26"/>
  <c r="F11" i="27"/>
  <c r="F11" i="36"/>
  <c r="F11" i="30"/>
  <c r="H11" i="30" s="1"/>
  <c r="H11" i="33"/>
  <c r="H11" i="26"/>
  <c r="H11" i="27"/>
  <c r="H11" i="36"/>
  <c r="I11" i="30"/>
  <c r="H12" i="33" l="1"/>
  <c r="I12" i="33"/>
  <c r="H13" i="33"/>
  <c r="I13" i="33"/>
  <c r="H14" i="33"/>
  <c r="I14" i="33"/>
  <c r="H15" i="33"/>
  <c r="I15" i="33"/>
  <c r="I16" i="33"/>
  <c r="H17" i="33"/>
  <c r="I17" i="33"/>
  <c r="H18" i="33"/>
  <c r="I18" i="33"/>
  <c r="H19" i="33"/>
  <c r="I19" i="33"/>
  <c r="H20" i="33"/>
  <c r="I20" i="33"/>
  <c r="H21" i="33"/>
  <c r="I21" i="33"/>
  <c r="H22" i="33"/>
  <c r="I22" i="33"/>
  <c r="H23" i="33"/>
  <c r="I23" i="33"/>
  <c r="H12" i="35"/>
  <c r="I12" i="35"/>
  <c r="H13" i="35"/>
  <c r="I13" i="35"/>
  <c r="H14" i="35"/>
  <c r="I14" i="35"/>
  <c r="H15" i="35"/>
  <c r="I15" i="35"/>
  <c r="I16" i="35"/>
  <c r="H17" i="35"/>
  <c r="I17" i="35"/>
  <c r="H18" i="35"/>
  <c r="I18" i="35"/>
  <c r="H19" i="35"/>
  <c r="I19" i="35"/>
  <c r="I20" i="35"/>
  <c r="H21" i="35"/>
  <c r="I21" i="35"/>
  <c r="H22" i="35"/>
  <c r="I22" i="35"/>
  <c r="H23" i="35"/>
  <c r="I23" i="35"/>
  <c r="I12" i="29"/>
  <c r="H13" i="29"/>
  <c r="I13" i="29"/>
  <c r="H14" i="29"/>
  <c r="I14" i="29"/>
  <c r="H15" i="29"/>
  <c r="I15" i="29"/>
  <c r="I16" i="29"/>
  <c r="H17" i="29"/>
  <c r="I17" i="29"/>
  <c r="H18" i="29"/>
  <c r="I18" i="29"/>
  <c r="H19" i="29"/>
  <c r="I19" i="29"/>
  <c r="H20" i="29"/>
  <c r="I20" i="29"/>
  <c r="H21" i="29"/>
  <c r="I21" i="29"/>
  <c r="H22" i="29"/>
  <c r="I22" i="29"/>
  <c r="H23" i="29"/>
  <c r="I23" i="29"/>
  <c r="H12" i="31"/>
  <c r="I12" i="31"/>
  <c r="H13" i="31"/>
  <c r="I13" i="31"/>
  <c r="H14" i="31"/>
  <c r="I14" i="31"/>
  <c r="H15" i="31"/>
  <c r="I15" i="31"/>
  <c r="I16" i="31"/>
  <c r="H17" i="31"/>
  <c r="I17" i="31"/>
  <c r="H18" i="31"/>
  <c r="I18" i="31"/>
  <c r="H19" i="31"/>
  <c r="I19" i="31"/>
  <c r="I20" i="31"/>
  <c r="H21" i="31"/>
  <c r="I21" i="31"/>
  <c r="H22" i="31"/>
  <c r="I22" i="31"/>
  <c r="H23" i="31"/>
  <c r="I23" i="31"/>
  <c r="H12" i="32"/>
  <c r="I12" i="32"/>
  <c r="H13" i="32"/>
  <c r="I13" i="32"/>
  <c r="H14" i="32"/>
  <c r="I14" i="32"/>
  <c r="H15" i="32"/>
  <c r="I15" i="32"/>
  <c r="I16" i="32"/>
  <c r="H17" i="32"/>
  <c r="I17" i="32"/>
  <c r="H18" i="32"/>
  <c r="I18" i="32"/>
  <c r="H19" i="32"/>
  <c r="I19" i="32"/>
  <c r="H20" i="32"/>
  <c r="I20" i="32"/>
  <c r="H21" i="32"/>
  <c r="I21" i="32"/>
  <c r="H22" i="32"/>
  <c r="I22" i="32"/>
  <c r="H23" i="32"/>
  <c r="I23" i="32"/>
  <c r="H12" i="26"/>
  <c r="I12" i="26"/>
  <c r="H13" i="26"/>
  <c r="I13" i="26"/>
  <c r="H14" i="26"/>
  <c r="I14" i="26"/>
  <c r="H15" i="26"/>
  <c r="I15" i="26"/>
  <c r="I16" i="26"/>
  <c r="H17" i="26"/>
  <c r="I17" i="26"/>
  <c r="H18" i="26"/>
  <c r="I18" i="26"/>
  <c r="H19" i="26"/>
  <c r="I19" i="26"/>
  <c r="H20" i="26"/>
  <c r="I20" i="26"/>
  <c r="H21" i="26"/>
  <c r="I21" i="26"/>
  <c r="H22" i="26"/>
  <c r="I22" i="26"/>
  <c r="H23" i="26"/>
  <c r="I23" i="26"/>
  <c r="H12" i="27"/>
  <c r="I12" i="27"/>
  <c r="H13" i="27"/>
  <c r="I13" i="27"/>
  <c r="H14" i="27"/>
  <c r="I14" i="27"/>
  <c r="H15" i="27"/>
  <c r="I15" i="27"/>
  <c r="H16" i="27"/>
  <c r="I16" i="27"/>
  <c r="H17" i="27"/>
  <c r="I17" i="27"/>
  <c r="H18" i="27"/>
  <c r="I18" i="27"/>
  <c r="H19" i="27"/>
  <c r="I19" i="27"/>
  <c r="H20" i="27"/>
  <c r="I20" i="27"/>
  <c r="H21" i="27"/>
  <c r="I21" i="27"/>
  <c r="H22" i="27"/>
  <c r="I22" i="27"/>
  <c r="H23" i="27"/>
  <c r="I23" i="27"/>
  <c r="H12" i="36"/>
  <c r="I12" i="36"/>
  <c r="H13" i="36"/>
  <c r="I13" i="36"/>
  <c r="H14" i="36"/>
  <c r="I14" i="36"/>
  <c r="H15" i="36"/>
  <c r="I15" i="36"/>
  <c r="I16" i="36"/>
  <c r="H17" i="36"/>
  <c r="I17" i="36"/>
  <c r="H18" i="36"/>
  <c r="I18" i="36"/>
  <c r="H19" i="36"/>
  <c r="I19" i="36"/>
  <c r="I20" i="36"/>
  <c r="H21" i="36"/>
  <c r="I21" i="36"/>
  <c r="H22" i="36"/>
  <c r="I22" i="36"/>
  <c r="H23" i="36"/>
  <c r="I23" i="36"/>
  <c r="H12" i="38"/>
  <c r="I12" i="38"/>
  <c r="H13" i="38"/>
  <c r="I13" i="38"/>
  <c r="H14" i="38"/>
  <c r="I14" i="38"/>
  <c r="H15" i="38"/>
  <c r="I15" i="38"/>
  <c r="I16" i="38"/>
  <c r="H17" i="38"/>
  <c r="I17" i="38"/>
  <c r="H18" i="38"/>
  <c r="I18" i="38"/>
  <c r="H19" i="38"/>
  <c r="I19" i="38"/>
  <c r="I20" i="38"/>
  <c r="I21" i="38"/>
  <c r="H22" i="38"/>
  <c r="I22" i="38"/>
  <c r="H23" i="38"/>
  <c r="I23" i="38"/>
  <c r="H12" i="30"/>
  <c r="I12" i="30"/>
  <c r="H13" i="30"/>
  <c r="I13" i="30"/>
  <c r="H14" i="30"/>
  <c r="I14" i="30"/>
  <c r="H15" i="30"/>
  <c r="I15" i="30"/>
  <c r="H16" i="30"/>
  <c r="I16" i="30"/>
  <c r="H17" i="30"/>
  <c r="I17" i="30"/>
  <c r="H18" i="30"/>
  <c r="I18" i="30"/>
  <c r="H19" i="30"/>
  <c r="I19" i="30"/>
  <c r="H20" i="30"/>
  <c r="I20" i="30"/>
  <c r="H21" i="30"/>
  <c r="I21" i="30"/>
  <c r="H22" i="30"/>
  <c r="I22" i="30"/>
  <c r="H23" i="30"/>
  <c r="I23" i="30"/>
  <c r="D5" i="27"/>
  <c r="D6" i="33"/>
  <c r="D6" i="35"/>
  <c r="D6" i="29"/>
  <c r="D6" i="31"/>
  <c r="D6" i="32"/>
  <c r="D6" i="26"/>
  <c r="D6" i="27"/>
  <c r="D6" i="38"/>
  <c r="D6" i="30"/>
  <c r="D5" i="32" l="1"/>
  <c r="I11" i="38"/>
  <c r="D5" i="38"/>
  <c r="I11" i="35" l="1"/>
  <c r="I11" i="33" l="1"/>
  <c r="I11" i="36"/>
  <c r="D5" i="36"/>
  <c r="D5" i="35" l="1"/>
  <c r="I11" i="31" l="1"/>
  <c r="D5" i="29"/>
  <c r="D5" i="30"/>
  <c r="D5" i="31"/>
  <c r="D5" i="26"/>
  <c r="D5" i="33"/>
  <c r="I11" i="27" l="1"/>
  <c r="I11" i="26" l="1"/>
  <c r="I11" i="32" l="1"/>
  <c r="I11" i="29" l="1"/>
</calcChain>
</file>

<file path=xl/sharedStrings.xml><?xml version="1.0" encoding="utf-8"?>
<sst xmlns="http://schemas.openxmlformats.org/spreadsheetml/2006/main" count="181" uniqueCount="26">
  <si>
    <t>Labonr.</t>
  </si>
  <si>
    <t/>
  </si>
  <si>
    <t>%</t>
  </si>
  <si>
    <t>Referentiewaarde:</t>
  </si>
  <si>
    <r>
      <t>mg/Nm</t>
    </r>
    <r>
      <rPr>
        <vertAlign val="superscript"/>
        <sz val="12"/>
        <color theme="1"/>
        <rFont val="Calibri"/>
        <family val="2"/>
        <scheme val="minor"/>
      </rPr>
      <t>3</t>
    </r>
  </si>
  <si>
    <t>Parameter:</t>
  </si>
  <si>
    <t>Aantal Labo's:</t>
  </si>
  <si>
    <t>Z-Score 
(statistisch)</t>
  </si>
  <si>
    <t>Resultaat</t>
  </si>
  <si>
    <t>Statistisch gemiddelde:</t>
  </si>
  <si>
    <t>Statistisch standaard afw. abs.:</t>
  </si>
  <si>
    <t>Statistisch standaard afw. rel.:</t>
  </si>
  <si>
    <t xml:space="preserve"> </t>
  </si>
  <si>
    <t>Ethylacetaat</t>
  </si>
  <si>
    <t>Labo</t>
  </si>
  <si>
    <t>Gemiddelde</t>
  </si>
  <si>
    <t>Tetrahydrofuraan</t>
  </si>
  <si>
    <t>Aceton</t>
  </si>
  <si>
    <t>Chloorbenzeen</t>
  </si>
  <si>
    <t>Benzeen</t>
  </si>
  <si>
    <t>Tetrachloorethyleen</t>
  </si>
  <si>
    <t>1,2-dichloorethaan</t>
  </si>
  <si>
    <t>Cyclohexanon</t>
  </si>
  <si>
    <t>1,4-dioxaan</t>
  </si>
  <si>
    <t>Butanol</t>
  </si>
  <si>
    <t>%Afw 
(tov ref.waarde)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</si>
</sst>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2" fontId="5" fillId="2" borderId="0" xfId="0" applyNumberFormat="1" applyFont="1" applyFill="1" applyAlignment="1" applyProtection="1">
      <alignment horizontal="center" vertical="center"/>
      <protection hidden="1"/>
    </xf>
    <xf numFmtId="2" fontId="7" fillId="2" borderId="0" xfId="1" applyNumberFormat="1" applyFont="1" applyFill="1" applyAlignment="1" applyProtection="1">
      <alignment horizontal="right" vertical="center"/>
      <protection hidden="1"/>
    </xf>
    <xf numFmtId="2" fontId="7" fillId="2" borderId="0" xfId="1" applyNumberFormat="1" applyFont="1" applyFill="1" applyAlignment="1" applyProtection="1">
      <alignment horizontal="center" vertical="center"/>
      <protection hidden="1"/>
    </xf>
    <xf numFmtId="2" fontId="4" fillId="2" borderId="0" xfId="1" applyNumberFormat="1" applyFont="1" applyFill="1" applyAlignment="1" applyProtection="1">
      <alignment horizontal="right" vertical="center"/>
      <protection hidden="1"/>
    </xf>
    <xf numFmtId="2" fontId="4" fillId="2" borderId="0" xfId="1" applyNumberFormat="1" applyFont="1" applyFill="1" applyAlignment="1" applyProtection="1">
      <alignment horizontal="center" vertical="center"/>
      <protection hidden="1"/>
    </xf>
    <xf numFmtId="9" fontId="4" fillId="2" borderId="0" xfId="5" applyFont="1" applyFill="1" applyAlignment="1" applyProtection="1">
      <alignment horizontal="center" vertical="center"/>
      <protection hidden="1"/>
    </xf>
    <xf numFmtId="2" fontId="5" fillId="2" borderId="0" xfId="0" applyNumberFormat="1" applyFont="1" applyFill="1" applyAlignment="1" applyProtection="1">
      <alignment horizontal="left" vertical="center"/>
      <protection hidden="1"/>
    </xf>
    <xf numFmtId="2" fontId="4" fillId="2" borderId="0" xfId="1" applyNumberFormat="1" applyFont="1" applyFill="1" applyAlignment="1" applyProtection="1">
      <alignment horizontal="center" vertical="center" wrapText="1"/>
      <protection hidden="1"/>
    </xf>
    <xf numFmtId="1" fontId="4" fillId="2" borderId="0" xfId="1" applyNumberFormat="1" applyFont="1" applyFill="1" applyAlignment="1" applyProtection="1">
      <alignment horizontal="center" vertical="center"/>
      <protection hidden="1"/>
    </xf>
    <xf numFmtId="1" fontId="4" fillId="2" borderId="0" xfId="1" applyNumberFormat="1" applyFont="1" applyFill="1" applyBorder="1" applyAlignment="1" applyProtection="1">
      <alignment horizontal="center" vertical="center"/>
      <protection hidden="1"/>
    </xf>
    <xf numFmtId="165" fontId="5" fillId="2" borderId="0" xfId="0" applyNumberFormat="1" applyFont="1" applyFill="1" applyAlignment="1" applyProtection="1">
      <alignment horizontal="center" vertical="center"/>
      <protection hidden="1"/>
    </xf>
    <xf numFmtId="1" fontId="4" fillId="2" borderId="0" xfId="5" applyNumberFormat="1" applyFont="1" applyFill="1" applyBorder="1" applyAlignment="1" applyProtection="1">
      <alignment horizontal="center" vertical="center"/>
      <protection hidden="1"/>
    </xf>
    <xf numFmtId="164" fontId="5" fillId="2" borderId="0" xfId="5" applyNumberFormat="1" applyFont="1" applyFill="1" applyAlignment="1" applyProtection="1">
      <alignment horizontal="left" vertical="center"/>
      <protection hidden="1"/>
    </xf>
    <xf numFmtId="2" fontId="5" fillId="2" borderId="0" xfId="0" applyNumberFormat="1" applyFont="1" applyFill="1" applyBorder="1" applyAlignment="1" applyProtection="1">
      <alignment horizontal="center" vertical="center"/>
      <protection hidden="1"/>
    </xf>
    <xf numFmtId="1" fontId="5" fillId="2" borderId="0" xfId="0" applyNumberFormat="1" applyFont="1" applyFill="1" applyBorder="1" applyAlignment="1" applyProtection="1">
      <alignment horizontal="center" vertical="center"/>
      <protection hidden="1"/>
    </xf>
    <xf numFmtId="165" fontId="5" fillId="2" borderId="0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2" fontId="4" fillId="2" borderId="0" xfId="1" applyNumberFormat="1" applyFont="1" applyFill="1" applyBorder="1" applyAlignment="1" applyProtection="1">
      <alignment horizontal="center" vertical="center"/>
      <protection hidden="1"/>
    </xf>
    <xf numFmtId="49" fontId="10" fillId="0" borderId="0" xfId="0" applyNumberFormat="1" applyFont="1" applyFill="1" applyBorder="1" applyAlignment="1" applyProtection="1">
      <alignment horizontal="left"/>
      <protection hidden="1"/>
    </xf>
    <xf numFmtId="2" fontId="6" fillId="2" borderId="0" xfId="0" applyNumberFormat="1" applyFont="1" applyFill="1" applyBorder="1" applyAlignment="1" applyProtection="1">
      <alignment horizontal="left" vertical="center"/>
      <protection hidden="1"/>
    </xf>
    <xf numFmtId="2" fontId="5" fillId="2" borderId="0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wrapText="1"/>
      <protection hidden="1"/>
    </xf>
    <xf numFmtId="0" fontId="0" fillId="2" borderId="0" xfId="0" applyFill="1" applyBorder="1" applyProtection="1">
      <protection hidden="1"/>
    </xf>
    <xf numFmtId="0" fontId="9" fillId="2" borderId="0" xfId="0" applyFont="1" applyFill="1" applyBorder="1" applyAlignment="1" applyProtection="1">
      <alignment horizontal="center" wrapText="1"/>
      <protection hidden="1"/>
    </xf>
    <xf numFmtId="0" fontId="9" fillId="2" borderId="0" xfId="0" applyFont="1" applyFill="1" applyBorder="1" applyAlignment="1" applyProtection="1">
      <alignment wrapText="1"/>
      <protection hidden="1"/>
    </xf>
    <xf numFmtId="1" fontId="5" fillId="2" borderId="0" xfId="0" applyNumberFormat="1" applyFont="1" applyFill="1" applyAlignment="1" applyProtection="1">
      <alignment horizontal="center" vertical="center"/>
      <protection hidden="1"/>
    </xf>
    <xf numFmtId="2" fontId="4" fillId="2" borderId="0" xfId="0" applyNumberFormat="1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2" fontId="6" fillId="2" borderId="0" xfId="0" applyNumberFormat="1" applyFont="1" applyFill="1" applyBorder="1" applyAlignment="1" applyProtection="1">
      <alignment horizontal="left" vertical="center"/>
      <protection hidden="1"/>
    </xf>
    <xf numFmtId="2" fontId="6" fillId="2" borderId="0" xfId="0" applyNumberFormat="1" applyFont="1" applyFill="1" applyBorder="1" applyAlignment="1" applyProtection="1">
      <alignment horizontal="left" vertical="center"/>
      <protection hidden="1"/>
    </xf>
    <xf numFmtId="2" fontId="7" fillId="2" borderId="0" xfId="1" applyNumberFormat="1" applyFont="1" applyFill="1" applyAlignment="1" applyProtection="1">
      <alignment horizontal="center" vertical="center"/>
      <protection hidden="1"/>
    </xf>
    <xf numFmtId="2" fontId="6" fillId="2" borderId="0" xfId="0" applyNumberFormat="1" applyFont="1" applyFill="1" applyBorder="1" applyAlignment="1" applyProtection="1">
      <alignment vertical="center"/>
      <protection hidden="1"/>
    </xf>
    <xf numFmtId="165" fontId="4" fillId="2" borderId="0" xfId="1" applyNumberFormat="1" applyFont="1" applyFill="1" applyBorder="1" applyAlignment="1" applyProtection="1">
      <alignment horizontal="center" vertical="center"/>
      <protection hidden="1"/>
    </xf>
    <xf numFmtId="1" fontId="5" fillId="2" borderId="0" xfId="5" applyNumberFormat="1" applyFont="1" applyFill="1" applyBorder="1" applyAlignment="1" applyProtection="1">
      <alignment horizontal="center" vertical="center"/>
      <protection hidden="1"/>
    </xf>
    <xf numFmtId="165" fontId="5" fillId="2" borderId="0" xfId="5" applyNumberFormat="1" applyFont="1" applyFill="1" applyBorder="1" applyAlignment="1" applyProtection="1">
      <alignment horizontal="center" vertical="center"/>
      <protection hidden="1"/>
    </xf>
    <xf numFmtId="2" fontId="5" fillId="2" borderId="0" xfId="5" applyNumberFormat="1" applyFont="1" applyFill="1" applyBorder="1" applyAlignment="1" applyProtection="1">
      <alignment horizontal="center" vertical="center"/>
      <protection hidden="1"/>
    </xf>
    <xf numFmtId="10" fontId="5" fillId="2" borderId="0" xfId="5" applyNumberFormat="1" applyFont="1" applyFill="1" applyBorder="1" applyAlignment="1" applyProtection="1">
      <alignment horizontal="center" vertical="center"/>
      <protection hidden="1"/>
    </xf>
    <xf numFmtId="2" fontId="12" fillId="2" borderId="0" xfId="0" applyNumberFormat="1" applyFont="1" applyFill="1" applyAlignment="1">
      <alignment horizontal="center"/>
    </xf>
    <xf numFmtId="1" fontId="11" fillId="2" borderId="0" xfId="0" applyNumberFormat="1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top" wrapText="1"/>
    </xf>
    <xf numFmtId="2" fontId="6" fillId="2" borderId="0" xfId="0" applyNumberFormat="1" applyFont="1" applyFill="1" applyBorder="1" applyAlignment="1" applyProtection="1">
      <alignment horizontal="left" vertical="center"/>
      <protection hidden="1"/>
    </xf>
    <xf numFmtId="2" fontId="7" fillId="2" borderId="0" xfId="1" applyNumberFormat="1" applyFont="1" applyFill="1" applyAlignment="1" applyProtection="1">
      <alignment horizontal="center" vertical="center"/>
      <protection hidden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5" builtinId="5"/>
    <cellStyle name="Percent 2" xfId="4" xr:uid="{00000000-0005-0000-0000-000005000000}"/>
  </cellStyles>
  <dxfs count="30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Benzeen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1901548128756138E-2"/>
          <c:y val="0.14844027777777777"/>
          <c:w val="0.79742632737454311"/>
          <c:h val="0.68837638888888886"/>
        </c:manualLayout>
      </c:layout>
      <c:lineChart>
        <c:grouping val="standard"/>
        <c:varyColors val="0"/>
        <c:ser>
          <c:idx val="0"/>
          <c:order val="0"/>
          <c:tx>
            <c:strRef>
              <c:f>Benzeen!$H$10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Benzeen!$C$11:$C$23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Benzeen!$H$11:$H$23</c:f>
              <c:numCache>
                <c:formatCode>0.000</c:formatCode>
                <c:ptCount val="13"/>
                <c:pt idx="0">
                  <c:v>0.91996402877697847</c:v>
                </c:pt>
                <c:pt idx="1">
                  <c:v>0.91276978417266197</c:v>
                </c:pt>
                <c:pt idx="2">
                  <c:v>0.86870503597122306</c:v>
                </c:pt>
                <c:pt idx="3">
                  <c:v>0.84892086330935257</c:v>
                </c:pt>
                <c:pt idx="4">
                  <c:v>1.2589928057553958</c:v>
                </c:pt>
                <c:pt idx="5">
                  <c:v>0.89568345323741028</c:v>
                </c:pt>
                <c:pt idx="6">
                  <c:v>0.78687050359712229</c:v>
                </c:pt>
                <c:pt idx="7">
                  <c:v>0.88399280575539574</c:v>
                </c:pt>
                <c:pt idx="8">
                  <c:v>0.84892086330935257</c:v>
                </c:pt>
                <c:pt idx="9">
                  <c:v>0.91726618705035978</c:v>
                </c:pt>
                <c:pt idx="10">
                  <c:v>0.91187050359712241</c:v>
                </c:pt>
                <c:pt idx="11">
                  <c:v>0.84442446043165476</c:v>
                </c:pt>
                <c:pt idx="12">
                  <c:v>0.88938848920863323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4A-4C54-ACD2-3B5E7B7AAE10}"/>
            </c:ext>
          </c:extLst>
        </c:ser>
        <c:ser>
          <c:idx val="1"/>
          <c:order val="1"/>
          <c:tx>
            <c:strRef>
              <c:f>Benzeen!$I$10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Benzeen!$C$11:$C$23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Benzeen!$I$11:$I$23</c:f>
              <c:numCache>
                <c:formatCode>0.00</c:formatCode>
                <c:ptCount val="13"/>
                <c:pt idx="0">
                  <c:v>0.88561151079136702</c:v>
                </c:pt>
                <c:pt idx="1">
                  <c:v>0.88561151079136702</c:v>
                </c:pt>
                <c:pt idx="2">
                  <c:v>0.88561151079136702</c:v>
                </c:pt>
                <c:pt idx="3">
                  <c:v>0.88561151079136702</c:v>
                </c:pt>
                <c:pt idx="4">
                  <c:v>0.88561151079136702</c:v>
                </c:pt>
                <c:pt idx="5">
                  <c:v>0.88561151079136702</c:v>
                </c:pt>
                <c:pt idx="6">
                  <c:v>0.88561151079136702</c:v>
                </c:pt>
                <c:pt idx="7">
                  <c:v>0.88561151079136702</c:v>
                </c:pt>
                <c:pt idx="8">
                  <c:v>0.88561151079136702</c:v>
                </c:pt>
                <c:pt idx="9">
                  <c:v>0.88561151079136702</c:v>
                </c:pt>
                <c:pt idx="10">
                  <c:v>0.88561151079136702</c:v>
                </c:pt>
                <c:pt idx="11">
                  <c:v>0.88561151079136702</c:v>
                </c:pt>
                <c:pt idx="12">
                  <c:v>0.88561151079136702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A-4C54-ACD2-3B5E7B7AA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57280"/>
        <c:axId val="362659200"/>
      </c:lineChart>
      <c:catAx>
        <c:axId val="36265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2659200"/>
        <c:crossesAt val="-20"/>
        <c:auto val="1"/>
        <c:lblAlgn val="ctr"/>
        <c:lblOffset val="100"/>
        <c:noMultiLvlLbl val="1"/>
      </c:catAx>
      <c:valAx>
        <c:axId val="362659200"/>
        <c:scaling>
          <c:orientation val="minMax"/>
          <c:min val="0.70000000000000007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657280"/>
        <c:crosses val="autoZero"/>
        <c:crossBetween val="midCat"/>
        <c:majorUnit val="5.000000000000001E-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Butanol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Butanol!$H$10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Butanol!$C$11:$C$23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Butanol!$H$11:$H$23</c:f>
              <c:numCache>
                <c:formatCode>0.000</c:formatCode>
                <c:ptCount val="13"/>
                <c:pt idx="1">
                  <c:v>0.89426321709786261</c:v>
                </c:pt>
                <c:pt idx="2">
                  <c:v>0.86557930258717664</c:v>
                </c:pt>
                <c:pt idx="3">
                  <c:v>0.98987626546681651</c:v>
                </c:pt>
                <c:pt idx="4">
                  <c:v>0.88301462317210333</c:v>
                </c:pt>
                <c:pt idx="6">
                  <c:v>0.97075365579302586</c:v>
                </c:pt>
                <c:pt idx="7">
                  <c:v>0.90776152980877389</c:v>
                </c:pt>
                <c:pt idx="8">
                  <c:v>0.92800899887514054</c:v>
                </c:pt>
                <c:pt idx="11">
                  <c:v>0.92238470191226085</c:v>
                </c:pt>
                <c:pt idx="12">
                  <c:v>0.93363329583802013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1-4CD7-8544-0C644F75FF2A}"/>
            </c:ext>
          </c:extLst>
        </c:ser>
        <c:ser>
          <c:idx val="1"/>
          <c:order val="1"/>
          <c:tx>
            <c:strRef>
              <c:f>Butanol!$I$10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Butanol!$C$11:$C$23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Butanol!$I$11:$I$23</c:f>
              <c:numCache>
                <c:formatCode>0.00</c:formatCode>
                <c:ptCount val="13"/>
                <c:pt idx="0">
                  <c:v>0.92182227221597302</c:v>
                </c:pt>
                <c:pt idx="1">
                  <c:v>0.92182227221597302</c:v>
                </c:pt>
                <c:pt idx="2">
                  <c:v>0.92182227221597302</c:v>
                </c:pt>
                <c:pt idx="3">
                  <c:v>0.92182227221597302</c:v>
                </c:pt>
                <c:pt idx="4">
                  <c:v>0.92182227221597302</c:v>
                </c:pt>
                <c:pt idx="5">
                  <c:v>0.92182227221597302</c:v>
                </c:pt>
                <c:pt idx="6">
                  <c:v>0.92182227221597302</c:v>
                </c:pt>
                <c:pt idx="7">
                  <c:v>0.92182227221597302</c:v>
                </c:pt>
                <c:pt idx="8">
                  <c:v>0.92182227221597302</c:v>
                </c:pt>
                <c:pt idx="9">
                  <c:v>0.92182227221597302</c:v>
                </c:pt>
                <c:pt idx="10">
                  <c:v>0.92182227221597302</c:v>
                </c:pt>
                <c:pt idx="11">
                  <c:v>0.92182227221597302</c:v>
                </c:pt>
                <c:pt idx="12">
                  <c:v>0.92182227221597302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1-4CD7-8544-0C644F75F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164416"/>
        <c:axId val="363166336"/>
      </c:lineChart>
      <c:catAx>
        <c:axId val="36316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3166336"/>
        <c:crossesAt val="-100"/>
        <c:auto val="1"/>
        <c:lblAlgn val="ctr"/>
        <c:lblOffset val="100"/>
        <c:noMultiLvlLbl val="1"/>
      </c:catAx>
      <c:valAx>
        <c:axId val="363166336"/>
        <c:scaling>
          <c:orientation val="minMax"/>
          <c:min val="0.8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31644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Chloorbenzeen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Chloorbenzeen!$H$10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Chloorbenzeen!$C$11:$C$23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Chloorbenzeen!$H$11:$H$23</c:f>
              <c:numCache>
                <c:formatCode>0.000</c:formatCode>
                <c:ptCount val="13"/>
                <c:pt idx="0">
                  <c:v>0.74252109434927116</c:v>
                </c:pt>
                <c:pt idx="1">
                  <c:v>0.78752237279468174</c:v>
                </c:pt>
                <c:pt idx="2">
                  <c:v>0.88212733316287395</c:v>
                </c:pt>
                <c:pt idx="3">
                  <c:v>0.86422909741754028</c:v>
                </c:pt>
                <c:pt idx="4">
                  <c:v>1.3040143185885964</c:v>
                </c:pt>
                <c:pt idx="6">
                  <c:v>0.76834569163896704</c:v>
                </c:pt>
                <c:pt idx="7">
                  <c:v>0.87445666070058825</c:v>
                </c:pt>
                <c:pt idx="8">
                  <c:v>0.95627716696497056</c:v>
                </c:pt>
                <c:pt idx="9">
                  <c:v>0.92303758629506516</c:v>
                </c:pt>
                <c:pt idx="10">
                  <c:v>0.85783687036563538</c:v>
                </c:pt>
                <c:pt idx="11">
                  <c:v>0.69291741242648941</c:v>
                </c:pt>
                <c:pt idx="12">
                  <c:v>0.90002556890820773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1-4E48-88F4-A5D91BFD40A4}"/>
            </c:ext>
          </c:extLst>
        </c:ser>
        <c:ser>
          <c:idx val="1"/>
          <c:order val="1"/>
          <c:tx>
            <c:strRef>
              <c:f>Chloorbenzeen!$I$10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Chloorbenzeen!$C$11:$C$23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Chloorbenzeen!$I$11:$I$23</c:f>
              <c:numCache>
                <c:formatCode>0.00</c:formatCode>
                <c:ptCount val="13"/>
                <c:pt idx="0">
                  <c:v>0.85553566862694963</c:v>
                </c:pt>
                <c:pt idx="1">
                  <c:v>0.85553566862694963</c:v>
                </c:pt>
                <c:pt idx="2">
                  <c:v>0.85553566862694963</c:v>
                </c:pt>
                <c:pt idx="3">
                  <c:v>0.85553566862694963</c:v>
                </c:pt>
                <c:pt idx="4">
                  <c:v>0.85553566862694963</c:v>
                </c:pt>
                <c:pt idx="5">
                  <c:v>0.85553566862694963</c:v>
                </c:pt>
                <c:pt idx="6">
                  <c:v>0.85553566862694963</c:v>
                </c:pt>
                <c:pt idx="7">
                  <c:v>0.85553566862694963</c:v>
                </c:pt>
                <c:pt idx="8">
                  <c:v>0.85553566862694963</c:v>
                </c:pt>
                <c:pt idx="9">
                  <c:v>0.85553566862694963</c:v>
                </c:pt>
                <c:pt idx="10">
                  <c:v>0.85553566862694963</c:v>
                </c:pt>
                <c:pt idx="11">
                  <c:v>0.85553566862694963</c:v>
                </c:pt>
                <c:pt idx="12">
                  <c:v>0.85553566862694963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A-4AFC-85E4-750D2435F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72704"/>
        <c:axId val="361674624"/>
      </c:lineChart>
      <c:catAx>
        <c:axId val="36167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1674624"/>
        <c:crossesAt val="-30"/>
        <c:auto val="1"/>
        <c:lblAlgn val="ctr"/>
        <c:lblOffset val="100"/>
        <c:noMultiLvlLbl val="1"/>
      </c:catAx>
      <c:valAx>
        <c:axId val="361674624"/>
        <c:scaling>
          <c:orientation val="minMax"/>
          <c:min val="0.60000000000000009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1672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Tetrachloorethyleen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Tetrachloorethyleen!$H$10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Tetrachloorethyleen!$C$11:$C$23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Tetrachloorethyleen!$H$11:$H$23</c:f>
              <c:numCache>
                <c:formatCode>0.000</c:formatCode>
                <c:ptCount val="13"/>
                <c:pt idx="0">
                  <c:v>0.89373814041745736</c:v>
                </c:pt>
                <c:pt idx="1">
                  <c:v>1.0227703984819734</c:v>
                </c:pt>
                <c:pt idx="2">
                  <c:v>0.94686907020872857</c:v>
                </c:pt>
                <c:pt idx="3">
                  <c:v>0.98671726755218214</c:v>
                </c:pt>
                <c:pt idx="4">
                  <c:v>1.4421252371916506</c:v>
                </c:pt>
                <c:pt idx="6">
                  <c:v>0.88614800759013279</c:v>
                </c:pt>
                <c:pt idx="7">
                  <c:v>0.93358633776091082</c:v>
                </c:pt>
                <c:pt idx="8">
                  <c:v>1.1385199240986716</c:v>
                </c:pt>
                <c:pt idx="10">
                  <c:v>0.88804554079696385</c:v>
                </c:pt>
                <c:pt idx="11">
                  <c:v>0.78462998102466797</c:v>
                </c:pt>
                <c:pt idx="12">
                  <c:v>0.9402277039848197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1A-4935-8154-14B8710D4830}"/>
            </c:ext>
          </c:extLst>
        </c:ser>
        <c:ser>
          <c:idx val="1"/>
          <c:order val="1"/>
          <c:tx>
            <c:strRef>
              <c:f>Tetrachloorethyleen!$I$10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Tetrachloorethyleen!$C$11:$C$23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Tetrachloorethyleen!$I$11:$I$23</c:f>
              <c:numCache>
                <c:formatCode>0.00</c:formatCode>
                <c:ptCount val="13"/>
                <c:pt idx="0">
                  <c:v>0.96015180265654643</c:v>
                </c:pt>
                <c:pt idx="1">
                  <c:v>0.96015180265654643</c:v>
                </c:pt>
                <c:pt idx="2">
                  <c:v>0.96015180265654643</c:v>
                </c:pt>
                <c:pt idx="3">
                  <c:v>0.96015180265654643</c:v>
                </c:pt>
                <c:pt idx="4">
                  <c:v>0.96015180265654643</c:v>
                </c:pt>
                <c:pt idx="5">
                  <c:v>0.96015180265654643</c:v>
                </c:pt>
                <c:pt idx="6">
                  <c:v>0.96015180265654643</c:v>
                </c:pt>
                <c:pt idx="7">
                  <c:v>0.96015180265654643</c:v>
                </c:pt>
                <c:pt idx="8">
                  <c:v>0.96015180265654643</c:v>
                </c:pt>
                <c:pt idx="9">
                  <c:v>0.96015180265654643</c:v>
                </c:pt>
                <c:pt idx="10">
                  <c:v>0.96015180265654643</c:v>
                </c:pt>
                <c:pt idx="11">
                  <c:v>0.96015180265654643</c:v>
                </c:pt>
                <c:pt idx="12">
                  <c:v>0.96015180265654643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A-4935-8154-14B8710D4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672704"/>
        <c:axId val="361674624"/>
      </c:lineChart>
      <c:catAx>
        <c:axId val="36167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1674624"/>
        <c:crossesAt val="-20"/>
        <c:auto val="1"/>
        <c:lblAlgn val="ctr"/>
        <c:lblOffset val="100"/>
        <c:noMultiLvlLbl val="1"/>
      </c:catAx>
      <c:valAx>
        <c:axId val="361674624"/>
        <c:scaling>
          <c:orientation val="minMax"/>
          <c:min val="0.70000000000000007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1672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1,2-dichloorethaan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layout>
        <c:manualLayout>
          <c:xMode val="edge"/>
          <c:yMode val="edge"/>
          <c:x val="0.46203357887670404"/>
          <c:y val="3.90123818191730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83111111111116E-2"/>
          <c:y val="0.14844027777777777"/>
          <c:w val="0.79011077777777783"/>
          <c:h val="0.68837638888888886"/>
        </c:manualLayout>
      </c:layout>
      <c:lineChart>
        <c:grouping val="standard"/>
        <c:varyColors val="0"/>
        <c:ser>
          <c:idx val="0"/>
          <c:order val="0"/>
          <c:tx>
            <c:strRef>
              <c:f>'1,2-dichloorethaan'!$H$10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'1,2-dichloorethaan'!$C$11:$C$23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'1,2-dichloorethaan'!$H$11:$H$23</c:f>
              <c:numCache>
                <c:formatCode>0.000</c:formatCode>
                <c:ptCount val="13"/>
                <c:pt idx="0">
                  <c:v>0.96666666666666667</c:v>
                </c:pt>
                <c:pt idx="2">
                  <c:v>0.93678160919540243</c:v>
                </c:pt>
                <c:pt idx="3">
                  <c:v>0.9655172413793105</c:v>
                </c:pt>
                <c:pt idx="4">
                  <c:v>1.3563218390804599</c:v>
                </c:pt>
                <c:pt idx="6">
                  <c:v>0.91954022988505757</c:v>
                </c:pt>
                <c:pt idx="7">
                  <c:v>0.99425287356321845</c:v>
                </c:pt>
                <c:pt idx="8">
                  <c:v>1.103448275862069</c:v>
                </c:pt>
                <c:pt idx="9">
                  <c:v>0.99425287356321845</c:v>
                </c:pt>
                <c:pt idx="10">
                  <c:v>0.8971264367816093</c:v>
                </c:pt>
                <c:pt idx="11">
                  <c:v>0.94827586206896552</c:v>
                </c:pt>
                <c:pt idx="12">
                  <c:v>0.93103448275862077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93-4596-B5DD-320C3F9E24DC}"/>
            </c:ext>
          </c:extLst>
        </c:ser>
        <c:ser>
          <c:idx val="1"/>
          <c:order val="1"/>
          <c:tx>
            <c:strRef>
              <c:f>'1,2-dichloorethaan'!$I$10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'1,2-dichloorethaan'!$C$11:$C$23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'1,2-dichloorethaan'!$I$11:$I$23</c:f>
              <c:numCache>
                <c:formatCode>0.00</c:formatCode>
                <c:ptCount val="13"/>
                <c:pt idx="0">
                  <c:v>0.97126436781609193</c:v>
                </c:pt>
                <c:pt idx="1">
                  <c:v>0.97126436781609193</c:v>
                </c:pt>
                <c:pt idx="2">
                  <c:v>0.97126436781609193</c:v>
                </c:pt>
                <c:pt idx="3">
                  <c:v>0.97126436781609193</c:v>
                </c:pt>
                <c:pt idx="4">
                  <c:v>0.97126436781609193</c:v>
                </c:pt>
                <c:pt idx="5">
                  <c:v>0.97126436781609193</c:v>
                </c:pt>
                <c:pt idx="6">
                  <c:v>0.97126436781609193</c:v>
                </c:pt>
                <c:pt idx="7">
                  <c:v>0.97126436781609193</c:v>
                </c:pt>
                <c:pt idx="8">
                  <c:v>0.97126436781609193</c:v>
                </c:pt>
                <c:pt idx="9">
                  <c:v>0.97126436781609193</c:v>
                </c:pt>
                <c:pt idx="10">
                  <c:v>0.97126436781609193</c:v>
                </c:pt>
                <c:pt idx="11">
                  <c:v>0.97126436781609193</c:v>
                </c:pt>
                <c:pt idx="12">
                  <c:v>0.97126436781609193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3-4596-B5DD-320C3F9E2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49856"/>
        <c:axId val="362652032"/>
      </c:lineChart>
      <c:catAx>
        <c:axId val="36264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2652032"/>
        <c:crossesAt val="-20"/>
        <c:auto val="1"/>
        <c:lblAlgn val="ctr"/>
        <c:lblOffset val="100"/>
        <c:noMultiLvlLbl val="1"/>
      </c:catAx>
      <c:valAx>
        <c:axId val="362652032"/>
        <c:scaling>
          <c:orientation val="minMax"/>
          <c:min val="0.8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6498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 sz="1800" b="1" i="0" u="none" strike="noStrike" baseline="0">
                <a:effectLst/>
              </a:rPr>
              <a:t>Ethylacetaat</a:t>
            </a:r>
            <a:endParaRPr lang="nl-BE" b="1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Ethylacetaat!$H$10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Ethylacetaat!$C$11:$C$23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Ethylacetaat!$H$11:$H$23</c:f>
              <c:numCache>
                <c:formatCode>0.000</c:formatCode>
                <c:ptCount val="13"/>
                <c:pt idx="0">
                  <c:v>1.0356788899900891</c:v>
                </c:pt>
                <c:pt idx="1">
                  <c:v>0.8602576808721506</c:v>
                </c:pt>
                <c:pt idx="2">
                  <c:v>0.8057482656095144</c:v>
                </c:pt>
                <c:pt idx="3">
                  <c:v>0.9732408325074331</c:v>
                </c:pt>
                <c:pt idx="4">
                  <c:v>1.1298315163528245</c:v>
                </c:pt>
                <c:pt idx="6">
                  <c:v>0.9712586719524281</c:v>
                </c:pt>
                <c:pt idx="7">
                  <c:v>0.82457879088206143</c:v>
                </c:pt>
                <c:pt idx="8">
                  <c:v>1.0901883052527253</c:v>
                </c:pt>
                <c:pt idx="10">
                  <c:v>1.0822596630327057</c:v>
                </c:pt>
                <c:pt idx="11">
                  <c:v>1.1397423191278493</c:v>
                </c:pt>
                <c:pt idx="12">
                  <c:v>0.98612487611496524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B-47CB-8B82-B9D6CED57115}"/>
            </c:ext>
          </c:extLst>
        </c:ser>
        <c:ser>
          <c:idx val="1"/>
          <c:order val="1"/>
          <c:tx>
            <c:strRef>
              <c:f>Ethylacetaat!$I$10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Ethylacetaat!$C$11:$C$23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Ethylacetaat!$I$11:$I$23</c:f>
              <c:numCache>
                <c:formatCode>0.00</c:formatCode>
                <c:ptCount val="13"/>
                <c:pt idx="0">
                  <c:v>0.99088206144697721</c:v>
                </c:pt>
                <c:pt idx="1">
                  <c:v>0.99088206144697721</c:v>
                </c:pt>
                <c:pt idx="2">
                  <c:v>0.99088206144697721</c:v>
                </c:pt>
                <c:pt idx="3">
                  <c:v>0.99088206144697721</c:v>
                </c:pt>
                <c:pt idx="4">
                  <c:v>0.99088206144697721</c:v>
                </c:pt>
                <c:pt idx="5">
                  <c:v>0.99088206144697721</c:v>
                </c:pt>
                <c:pt idx="6">
                  <c:v>0.99088206144697721</c:v>
                </c:pt>
                <c:pt idx="7">
                  <c:v>0.99088206144697721</c:v>
                </c:pt>
                <c:pt idx="8">
                  <c:v>0.99088206144697721</c:v>
                </c:pt>
                <c:pt idx="9">
                  <c:v>0.99088206144697721</c:v>
                </c:pt>
                <c:pt idx="10">
                  <c:v>0.99088206144697721</c:v>
                </c:pt>
                <c:pt idx="11">
                  <c:v>0.99088206144697721</c:v>
                </c:pt>
                <c:pt idx="12">
                  <c:v>0.99088206144697721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B-47CB-8B82-B9D6CED57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23200"/>
        <c:axId val="362729472"/>
      </c:lineChart>
      <c:catAx>
        <c:axId val="36272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2729472"/>
        <c:crossesAt val="-25"/>
        <c:auto val="1"/>
        <c:lblAlgn val="ctr"/>
        <c:lblOffset val="100"/>
        <c:noMultiLvlLbl val="1"/>
      </c:catAx>
      <c:valAx>
        <c:axId val="362729472"/>
        <c:scaling>
          <c:orientation val="minMax"/>
          <c:min val="0.70000000000000007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7232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Cyclohexanon</a:t>
            </a:r>
            <a:r>
              <a:rPr lang="en-US" sz="1800" b="1" i="0" u="none" strike="noStrike" baseline="0"/>
              <a:t> </a:t>
            </a:r>
            <a:endParaRPr lang="nl-BE" b="1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Cyclohexanon!$H$10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Cyclohexanon!$C$11:$C$23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Cyclohexanon!$H$11:$H$23</c:f>
              <c:numCache>
                <c:formatCode>0.000</c:formatCode>
                <c:ptCount val="13"/>
                <c:pt idx="0">
                  <c:v>0.41555977229601515</c:v>
                </c:pt>
                <c:pt idx="1">
                  <c:v>0.83017077798861483</c:v>
                </c:pt>
                <c:pt idx="2">
                  <c:v>0.8149905123339658</c:v>
                </c:pt>
                <c:pt idx="3">
                  <c:v>1.0341555977229602</c:v>
                </c:pt>
                <c:pt idx="4">
                  <c:v>0.88330170777988604</c:v>
                </c:pt>
                <c:pt idx="6">
                  <c:v>1.0094876660341556</c:v>
                </c:pt>
                <c:pt idx="7">
                  <c:v>0.76850094876660335</c:v>
                </c:pt>
                <c:pt idx="8">
                  <c:v>0.99620493358633766</c:v>
                </c:pt>
                <c:pt idx="9">
                  <c:v>0.84345351043643257</c:v>
                </c:pt>
                <c:pt idx="10">
                  <c:v>0.3557874762808349</c:v>
                </c:pt>
                <c:pt idx="11">
                  <c:v>0.91555977229601515</c:v>
                </c:pt>
                <c:pt idx="12">
                  <c:v>0.92409867172675519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A-4332-8611-1366C07E8D1E}"/>
            </c:ext>
          </c:extLst>
        </c:ser>
        <c:ser>
          <c:idx val="1"/>
          <c:order val="1"/>
          <c:tx>
            <c:strRef>
              <c:f>Cyclohexanon!$I$10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Cyclohexanon!$C$11:$C$23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Cyclohexanon!$I$11:$I$23</c:f>
              <c:numCache>
                <c:formatCode>0.00</c:formatCode>
                <c:ptCount val="13"/>
                <c:pt idx="0">
                  <c:v>0.85635673624288422</c:v>
                </c:pt>
                <c:pt idx="1">
                  <c:v>0.85635673624288422</c:v>
                </c:pt>
                <c:pt idx="2">
                  <c:v>0.85635673624288422</c:v>
                </c:pt>
                <c:pt idx="3">
                  <c:v>0.85635673624288422</c:v>
                </c:pt>
                <c:pt idx="4">
                  <c:v>0.85635673624288422</c:v>
                </c:pt>
                <c:pt idx="5">
                  <c:v>0.85635673624288422</c:v>
                </c:pt>
                <c:pt idx="6">
                  <c:v>0.85635673624288422</c:v>
                </c:pt>
                <c:pt idx="7">
                  <c:v>0.85635673624288422</c:v>
                </c:pt>
                <c:pt idx="8">
                  <c:v>0.85635673624288422</c:v>
                </c:pt>
                <c:pt idx="9">
                  <c:v>0.85635673624288422</c:v>
                </c:pt>
                <c:pt idx="10">
                  <c:v>0.85635673624288422</c:v>
                </c:pt>
                <c:pt idx="11">
                  <c:v>0.85635673624288422</c:v>
                </c:pt>
                <c:pt idx="12">
                  <c:v>0.85635673624288422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A-4332-8611-1366C07E8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96544"/>
        <c:axId val="362798464"/>
      </c:lineChart>
      <c:catAx>
        <c:axId val="36279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2798464"/>
        <c:crossesAt val="-60"/>
        <c:auto val="1"/>
        <c:lblAlgn val="ctr"/>
        <c:lblOffset val="100"/>
        <c:noMultiLvlLbl val="1"/>
      </c:catAx>
      <c:valAx>
        <c:axId val="362798464"/>
        <c:scaling>
          <c:orientation val="minMax"/>
          <c:min val="0.35000000000000003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796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Aceton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067444444444449E-2"/>
          <c:y val="0.15300923889133303"/>
          <c:w val="0.80573777777777777"/>
          <c:h val="0.67096495087256192"/>
        </c:manualLayout>
      </c:layout>
      <c:lineChart>
        <c:grouping val="standard"/>
        <c:varyColors val="0"/>
        <c:ser>
          <c:idx val="0"/>
          <c:order val="0"/>
          <c:tx>
            <c:strRef>
              <c:f>Aceton!$H$10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Aceton!$C$11:$C$23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Aceton!$H$11:$H$23</c:f>
              <c:numCache>
                <c:formatCode>0.000</c:formatCode>
                <c:ptCount val="13"/>
                <c:pt idx="0">
                  <c:v>1.0136637332098195</c:v>
                </c:pt>
                <c:pt idx="1">
                  <c:v>0.92635479388605835</c:v>
                </c:pt>
                <c:pt idx="2">
                  <c:v>0.86845761926817966</c:v>
                </c:pt>
                <c:pt idx="3">
                  <c:v>0.8916164891153312</c:v>
                </c:pt>
                <c:pt idx="4">
                  <c:v>0.86150995831403432</c:v>
                </c:pt>
                <c:pt idx="6">
                  <c:v>0.86961556276053731</c:v>
                </c:pt>
                <c:pt idx="7">
                  <c:v>0.81635016211208888</c:v>
                </c:pt>
                <c:pt idx="8">
                  <c:v>0.99814729041222794</c:v>
                </c:pt>
                <c:pt idx="9">
                  <c:v>1.0097267253358035</c:v>
                </c:pt>
                <c:pt idx="10">
                  <c:v>0.86764705882352955</c:v>
                </c:pt>
                <c:pt idx="11">
                  <c:v>1.0097267253358035</c:v>
                </c:pt>
                <c:pt idx="12">
                  <c:v>1.0189902732746641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F-4879-BF63-1D90D98FF974}"/>
            </c:ext>
          </c:extLst>
        </c:ser>
        <c:ser>
          <c:idx val="1"/>
          <c:order val="1"/>
          <c:tx>
            <c:strRef>
              <c:f>Aceton!$I$10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Aceton!$C$11:$C$23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Aceton!$I$11:$I$23</c:f>
              <c:numCache>
                <c:formatCode>0.00</c:formatCode>
                <c:ptCount val="13"/>
                <c:pt idx="0">
                  <c:v>0.92936544696618806</c:v>
                </c:pt>
                <c:pt idx="1">
                  <c:v>0.92936544696618806</c:v>
                </c:pt>
                <c:pt idx="2">
                  <c:v>0.92936544696618806</c:v>
                </c:pt>
                <c:pt idx="3">
                  <c:v>0.92936544696618806</c:v>
                </c:pt>
                <c:pt idx="4">
                  <c:v>0.92936544696618806</c:v>
                </c:pt>
                <c:pt idx="5">
                  <c:v>0.92936544696618806</c:v>
                </c:pt>
                <c:pt idx="6">
                  <c:v>0.92936544696618806</c:v>
                </c:pt>
                <c:pt idx="7">
                  <c:v>0.92936544696618806</c:v>
                </c:pt>
                <c:pt idx="8">
                  <c:v>0.92936544696618806</c:v>
                </c:pt>
                <c:pt idx="9">
                  <c:v>0.92936544696618806</c:v>
                </c:pt>
                <c:pt idx="10">
                  <c:v>0.92936544696618806</c:v>
                </c:pt>
                <c:pt idx="11">
                  <c:v>0.92936544696618806</c:v>
                </c:pt>
                <c:pt idx="12">
                  <c:v>0.92936544696618806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F-4879-BF63-1D90D98FF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48096"/>
        <c:axId val="362950016"/>
      </c:lineChart>
      <c:catAx>
        <c:axId val="36294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2950016"/>
        <c:crossesAt val="-100"/>
        <c:auto val="1"/>
        <c:lblAlgn val="ctr"/>
        <c:lblOffset val="100"/>
        <c:noMultiLvlLbl val="1"/>
      </c:catAx>
      <c:valAx>
        <c:axId val="362950016"/>
        <c:scaling>
          <c:orientation val="minMax"/>
          <c:min val="0.75000000000000011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948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1,4-dioxaan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'1,4-dioxaan'!$H$10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'1,4-dioxaan'!$C$11:$C$23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'1,4-dioxaan'!$H$11:$H$23</c:f>
              <c:numCache>
                <c:formatCode>0.000</c:formatCode>
                <c:ptCount val="13"/>
                <c:pt idx="0">
                  <c:v>0.95230473751600508</c:v>
                </c:pt>
                <c:pt idx="1">
                  <c:v>0.94750320102432795</c:v>
                </c:pt>
                <c:pt idx="2">
                  <c:v>0.94110115236875802</c:v>
                </c:pt>
                <c:pt idx="3">
                  <c:v>0.91549295774647899</c:v>
                </c:pt>
                <c:pt idx="4">
                  <c:v>0.8738796414852753</c:v>
                </c:pt>
                <c:pt idx="5">
                  <c:v>1</c:v>
                </c:pt>
                <c:pt idx="6">
                  <c:v>0.84507042253521125</c:v>
                </c:pt>
                <c:pt idx="7">
                  <c:v>0.76504481434058902</c:v>
                </c:pt>
                <c:pt idx="8">
                  <c:v>0.99871959026888601</c:v>
                </c:pt>
                <c:pt idx="9">
                  <c:v>1.0499359795134442</c:v>
                </c:pt>
                <c:pt idx="10">
                  <c:v>0.87419974391805377</c:v>
                </c:pt>
                <c:pt idx="11">
                  <c:v>0.88348271446863014</c:v>
                </c:pt>
                <c:pt idx="12">
                  <c:v>1.056338028169014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8-4519-8BE4-7EB5C55A6704}"/>
            </c:ext>
          </c:extLst>
        </c:ser>
        <c:ser>
          <c:idx val="1"/>
          <c:order val="1"/>
          <c:tx>
            <c:strRef>
              <c:f>'1,4-dioxaan'!$I$10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'1,4-dioxaan'!$C$11:$C$23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'1,4-dioxaan'!$I$11:$I$23</c:f>
              <c:numCache>
                <c:formatCode>0.00</c:formatCode>
                <c:ptCount val="13"/>
                <c:pt idx="0">
                  <c:v>0.92733674775928299</c:v>
                </c:pt>
                <c:pt idx="1">
                  <c:v>0.92733674775928299</c:v>
                </c:pt>
                <c:pt idx="2">
                  <c:v>0.92733674775928299</c:v>
                </c:pt>
                <c:pt idx="3">
                  <c:v>0.92733674775928299</c:v>
                </c:pt>
                <c:pt idx="4">
                  <c:v>0.92733674775928299</c:v>
                </c:pt>
                <c:pt idx="5">
                  <c:v>0.92733674775928299</c:v>
                </c:pt>
                <c:pt idx="6">
                  <c:v>0.92733674775928299</c:v>
                </c:pt>
                <c:pt idx="7">
                  <c:v>0.92733674775928299</c:v>
                </c:pt>
                <c:pt idx="8">
                  <c:v>0.92733674775928299</c:v>
                </c:pt>
                <c:pt idx="9">
                  <c:v>0.92733674775928299</c:v>
                </c:pt>
                <c:pt idx="10">
                  <c:v>0.92733674775928299</c:v>
                </c:pt>
                <c:pt idx="11">
                  <c:v>0.92733674775928299</c:v>
                </c:pt>
                <c:pt idx="12">
                  <c:v>0.92733674775928299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8-4519-8BE4-7EB5C55A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164416"/>
        <c:axId val="363166336"/>
      </c:lineChart>
      <c:catAx>
        <c:axId val="36316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3166336"/>
        <c:crossesAt val="-50"/>
        <c:auto val="1"/>
        <c:lblAlgn val="ctr"/>
        <c:lblOffset val="100"/>
        <c:noMultiLvlLbl val="1"/>
      </c:catAx>
      <c:valAx>
        <c:axId val="363166336"/>
        <c:scaling>
          <c:orientation val="minMax"/>
          <c:min val="0.70000000000000007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31644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Tetrahydrofuraan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Tetrahydrofuraan!$H$10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Tetrahydrofuraan!$C$11:$C$23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Tetrahydrofuraan!$H$11:$H$23</c:f>
              <c:numCache>
                <c:formatCode>0.000</c:formatCode>
                <c:ptCount val="13"/>
                <c:pt idx="0">
                  <c:v>0.78851492019430947</c:v>
                </c:pt>
                <c:pt idx="1">
                  <c:v>0.83448993754337264</c:v>
                </c:pt>
                <c:pt idx="2">
                  <c:v>0.65926439972241502</c:v>
                </c:pt>
                <c:pt idx="3">
                  <c:v>0.92990978487161702</c:v>
                </c:pt>
                <c:pt idx="4">
                  <c:v>1.042678695350451</c:v>
                </c:pt>
                <c:pt idx="6">
                  <c:v>0.89868147120055508</c:v>
                </c:pt>
                <c:pt idx="7">
                  <c:v>0.59854267869535038</c:v>
                </c:pt>
                <c:pt idx="8">
                  <c:v>0.76682859125607228</c:v>
                </c:pt>
                <c:pt idx="10">
                  <c:v>0.62265787647467041</c:v>
                </c:pt>
                <c:pt idx="11">
                  <c:v>0.7009021512838306</c:v>
                </c:pt>
                <c:pt idx="12">
                  <c:v>0.785912560721721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4-4ABE-BDA6-2A0B4A80EEE5}"/>
            </c:ext>
          </c:extLst>
        </c:ser>
        <c:ser>
          <c:idx val="1"/>
          <c:order val="1"/>
          <c:tx>
            <c:strRef>
              <c:f>Tetrahydrofuraan!$I$10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Tetrahydrofuraan!$C$11:$C$23</c:f>
              <c:numCache>
                <c:formatCode>0</c:formatCode>
                <c:ptCount val="13"/>
                <c:pt idx="0">
                  <c:v>139</c:v>
                </c:pt>
                <c:pt idx="1">
                  <c:v>223</c:v>
                </c:pt>
                <c:pt idx="2">
                  <c:v>295</c:v>
                </c:pt>
                <c:pt idx="3">
                  <c:v>339</c:v>
                </c:pt>
                <c:pt idx="4">
                  <c:v>509</c:v>
                </c:pt>
                <c:pt idx="5">
                  <c:v>512</c:v>
                </c:pt>
                <c:pt idx="6">
                  <c:v>551</c:v>
                </c:pt>
                <c:pt idx="7">
                  <c:v>579</c:v>
                </c:pt>
                <c:pt idx="8">
                  <c:v>591</c:v>
                </c:pt>
                <c:pt idx="9">
                  <c:v>644</c:v>
                </c:pt>
                <c:pt idx="10">
                  <c:v>685</c:v>
                </c:pt>
                <c:pt idx="11">
                  <c:v>689</c:v>
                </c:pt>
                <c:pt idx="12">
                  <c:v>744</c:v>
                </c:pt>
              </c:numCache>
            </c:numRef>
          </c:cat>
          <c:val>
            <c:numRef>
              <c:f>Tetrahydrofuraan!$I$11:$I$23</c:f>
              <c:numCache>
                <c:formatCode>0.00</c:formatCode>
                <c:ptCount val="13"/>
                <c:pt idx="0">
                  <c:v>0.78053435114503822</c:v>
                </c:pt>
                <c:pt idx="1">
                  <c:v>0.78053435114503822</c:v>
                </c:pt>
                <c:pt idx="2">
                  <c:v>0.78053435114503822</c:v>
                </c:pt>
                <c:pt idx="3">
                  <c:v>0.78053435114503822</c:v>
                </c:pt>
                <c:pt idx="4">
                  <c:v>0.78053435114503822</c:v>
                </c:pt>
                <c:pt idx="5">
                  <c:v>0.78053435114503822</c:v>
                </c:pt>
                <c:pt idx="6">
                  <c:v>0.78053435114503822</c:v>
                </c:pt>
                <c:pt idx="7">
                  <c:v>0.78053435114503822</c:v>
                </c:pt>
                <c:pt idx="8">
                  <c:v>0.78053435114503822</c:v>
                </c:pt>
                <c:pt idx="9">
                  <c:v>0.78053435114503822</c:v>
                </c:pt>
                <c:pt idx="10">
                  <c:v>0.78053435114503822</c:v>
                </c:pt>
                <c:pt idx="11">
                  <c:v>0.78053435114503822</c:v>
                </c:pt>
                <c:pt idx="12">
                  <c:v>0.78053435114503822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4-4ABE-BDA6-2A0B4A80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164416"/>
        <c:axId val="363166336"/>
      </c:lineChart>
      <c:catAx>
        <c:axId val="36316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63166336"/>
        <c:crossesAt val="-30"/>
        <c:auto val="1"/>
        <c:lblAlgn val="ctr"/>
        <c:lblOffset val="100"/>
        <c:noMultiLvlLbl val="1"/>
      </c:catAx>
      <c:valAx>
        <c:axId val="363166336"/>
        <c:scaling>
          <c:orientation val="minMax"/>
          <c:min val="0.5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31644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785813</xdr:colOff>
      <xdr:row>8</xdr:row>
      <xdr:rowOff>333370</xdr:rowOff>
    </xdr:from>
    <xdr:to>
      <xdr:col>21</xdr:col>
      <xdr:colOff>70313</xdr:colOff>
      <xdr:row>26</xdr:row>
      <xdr:rowOff>87652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738186</xdr:colOff>
      <xdr:row>8</xdr:row>
      <xdr:rowOff>292891</xdr:rowOff>
    </xdr:from>
    <xdr:to>
      <xdr:col>21</xdr:col>
      <xdr:colOff>22686</xdr:colOff>
      <xdr:row>26</xdr:row>
      <xdr:rowOff>47173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CAA9C1-0A68-45C0-A50D-F4576D573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583407</xdr:colOff>
      <xdr:row>8</xdr:row>
      <xdr:rowOff>340515</xdr:rowOff>
    </xdr:from>
    <xdr:to>
      <xdr:col>21</xdr:col>
      <xdr:colOff>94126</xdr:colOff>
      <xdr:row>26</xdr:row>
      <xdr:rowOff>94797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8</xdr:row>
      <xdr:rowOff>338135</xdr:rowOff>
    </xdr:from>
    <xdr:to>
      <xdr:col>20</xdr:col>
      <xdr:colOff>594188</xdr:colOff>
      <xdr:row>26</xdr:row>
      <xdr:rowOff>92417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3103F3-2A7D-4670-B1A0-140A53AFE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738187</xdr:colOff>
      <xdr:row>8</xdr:row>
      <xdr:rowOff>321467</xdr:rowOff>
    </xdr:from>
    <xdr:to>
      <xdr:col>21</xdr:col>
      <xdr:colOff>22687</xdr:colOff>
      <xdr:row>26</xdr:row>
      <xdr:rowOff>75749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750095</xdr:colOff>
      <xdr:row>8</xdr:row>
      <xdr:rowOff>321465</xdr:rowOff>
    </xdr:from>
    <xdr:to>
      <xdr:col>21</xdr:col>
      <xdr:colOff>34595</xdr:colOff>
      <xdr:row>26</xdr:row>
      <xdr:rowOff>75747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750094</xdr:colOff>
      <xdr:row>8</xdr:row>
      <xdr:rowOff>354804</xdr:rowOff>
    </xdr:from>
    <xdr:to>
      <xdr:col>21</xdr:col>
      <xdr:colOff>34594</xdr:colOff>
      <xdr:row>26</xdr:row>
      <xdr:rowOff>109086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785812</xdr:colOff>
      <xdr:row>8</xdr:row>
      <xdr:rowOff>321469</xdr:rowOff>
    </xdr:from>
    <xdr:to>
      <xdr:col>21</xdr:col>
      <xdr:colOff>70312</xdr:colOff>
      <xdr:row>26</xdr:row>
      <xdr:rowOff>75751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738186</xdr:colOff>
      <xdr:row>8</xdr:row>
      <xdr:rowOff>261933</xdr:rowOff>
    </xdr:from>
    <xdr:to>
      <xdr:col>21</xdr:col>
      <xdr:colOff>22686</xdr:colOff>
      <xdr:row>26</xdr:row>
      <xdr:rowOff>16215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738185</xdr:colOff>
      <xdr:row>8</xdr:row>
      <xdr:rowOff>280985</xdr:rowOff>
    </xdr:from>
    <xdr:to>
      <xdr:col>21</xdr:col>
      <xdr:colOff>22685</xdr:colOff>
      <xdr:row>26</xdr:row>
      <xdr:rowOff>35267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A065B1-2228-46B0-9B93-796398BE7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P57"/>
  <sheetViews>
    <sheetView tabSelected="1" zoomScale="80" zoomScaleNormal="80" workbookViewId="0">
      <selection activeCell="D3" sqref="D3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32" t="s">
        <v>19</v>
      </c>
      <c r="E1" s="32"/>
      <c r="F1" s="3"/>
    </row>
    <row r="2" spans="1:11" ht="18" x14ac:dyDescent="0.25">
      <c r="C2" s="4" t="s">
        <v>3</v>
      </c>
      <c r="D2" s="35">
        <v>11.12</v>
      </c>
      <c r="E2" s="1" t="s">
        <v>4</v>
      </c>
    </row>
    <row r="3" spans="1:11" ht="18" x14ac:dyDescent="0.25">
      <c r="C3" s="4" t="s">
        <v>9</v>
      </c>
      <c r="D3" s="36">
        <v>9.8480000000000008</v>
      </c>
      <c r="E3" s="1" t="s">
        <v>4</v>
      </c>
      <c r="F3" s="5"/>
    </row>
    <row r="4" spans="1:11" ht="18" x14ac:dyDescent="0.25">
      <c r="C4" s="4" t="s">
        <v>10</v>
      </c>
      <c r="D4" s="36">
        <v>0.46400000000000002</v>
      </c>
      <c r="E4" s="1" t="s">
        <v>4</v>
      </c>
      <c r="F4" s="5"/>
    </row>
    <row r="5" spans="1:11" x14ac:dyDescent="0.25">
      <c r="C5" s="4" t="s">
        <v>11</v>
      </c>
      <c r="D5" s="37">
        <f>D4/D3</f>
        <v>4.7116165718927697E-2</v>
      </c>
      <c r="E5" s="1" t="s">
        <v>2</v>
      </c>
      <c r="F5" s="5"/>
    </row>
    <row r="6" spans="1:11" x14ac:dyDescent="0.25">
      <c r="C6" s="4" t="s">
        <v>6</v>
      </c>
      <c r="D6" s="34">
        <f>COUNTA(D11:D23)</f>
        <v>13</v>
      </c>
      <c r="E6" s="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31.5" x14ac:dyDescent="0.25">
      <c r="C9" s="5" t="s">
        <v>0</v>
      </c>
      <c r="D9" s="5" t="s">
        <v>8</v>
      </c>
      <c r="E9" s="8" t="s">
        <v>7</v>
      </c>
      <c r="F9" s="8" t="s">
        <v>25</v>
      </c>
      <c r="H9" s="7"/>
      <c r="I9" s="7"/>
      <c r="J9" s="7"/>
      <c r="K9" s="7"/>
    </row>
    <row r="10" spans="1:11" x14ac:dyDescent="0.25">
      <c r="A10" s="9"/>
      <c r="C10" s="28"/>
      <c r="D10" s="18"/>
      <c r="E10" s="18"/>
      <c r="F10" s="5"/>
      <c r="H10" s="7" t="s">
        <v>14</v>
      </c>
      <c r="I10" s="7" t="s">
        <v>15</v>
      </c>
      <c r="J10" s="7"/>
      <c r="K10" s="7"/>
    </row>
    <row r="11" spans="1:11" x14ac:dyDescent="0.25">
      <c r="A11" s="15"/>
      <c r="B11" s="15"/>
      <c r="C11" s="39">
        <v>139</v>
      </c>
      <c r="D11" s="40">
        <v>10.23</v>
      </c>
      <c r="E11" s="38">
        <v>0.82</v>
      </c>
      <c r="F11" s="12">
        <f>((D11-$D$2)/$D$2)*100</f>
        <v>-8.003597122302148</v>
      </c>
      <c r="H11" s="13">
        <f>(100+F11)/100</f>
        <v>0.91996402877697847</v>
      </c>
      <c r="I11" s="7">
        <f>1+($D$3-$D$2)/$D$2</f>
        <v>0.88561151079136702</v>
      </c>
      <c r="J11" s="7"/>
      <c r="K11" s="7"/>
    </row>
    <row r="12" spans="1:11" x14ac:dyDescent="0.25">
      <c r="A12" s="15"/>
      <c r="B12" s="15"/>
      <c r="C12" s="39">
        <v>223</v>
      </c>
      <c r="D12" s="40">
        <v>10.15</v>
      </c>
      <c r="E12" s="38">
        <v>0.65</v>
      </c>
      <c r="F12" s="12">
        <f t="shared" ref="F12:F23" si="0">((D12-$D$2)/$D$2)*100</f>
        <v>-8.7230215827338036</v>
      </c>
      <c r="H12" s="13">
        <f t="shared" ref="H12:H23" si="1">(100+F12)/100</f>
        <v>0.91276978417266197</v>
      </c>
      <c r="I12" s="7">
        <f t="shared" ref="I12:I23" si="2">1+($D$3-$D$2)/$D$2</f>
        <v>0.88561151079136702</v>
      </c>
      <c r="J12" s="7"/>
      <c r="K12" s="7"/>
    </row>
    <row r="13" spans="1:11" x14ac:dyDescent="0.25">
      <c r="A13" s="15"/>
      <c r="B13" s="15"/>
      <c r="C13" s="39">
        <v>295</v>
      </c>
      <c r="D13" s="40">
        <v>9.66</v>
      </c>
      <c r="E13" s="38">
        <v>-0.41</v>
      </c>
      <c r="F13" s="12">
        <f t="shared" si="0"/>
        <v>-13.129496402877692</v>
      </c>
      <c r="H13" s="13">
        <f t="shared" si="1"/>
        <v>0.86870503597122306</v>
      </c>
      <c r="I13" s="7">
        <f t="shared" si="2"/>
        <v>0.88561151079136702</v>
      </c>
      <c r="J13" s="7"/>
      <c r="K13" s="7"/>
    </row>
    <row r="14" spans="1:11" x14ac:dyDescent="0.25">
      <c r="A14" s="15"/>
      <c r="B14" s="15"/>
      <c r="C14" s="39">
        <v>339</v>
      </c>
      <c r="D14" s="40">
        <v>9.44</v>
      </c>
      <c r="E14" s="38">
        <v>-0.88</v>
      </c>
      <c r="F14" s="12">
        <f t="shared" si="0"/>
        <v>-15.107913669064747</v>
      </c>
      <c r="H14" s="13">
        <f t="shared" si="1"/>
        <v>0.84892086330935257</v>
      </c>
      <c r="I14" s="7">
        <f t="shared" si="2"/>
        <v>0.88561151079136702</v>
      </c>
      <c r="J14" s="7"/>
      <c r="K14" s="7"/>
    </row>
    <row r="15" spans="1:11" x14ac:dyDescent="0.25">
      <c r="A15" s="15"/>
      <c r="B15" s="15"/>
      <c r="C15" s="39">
        <v>509</v>
      </c>
      <c r="D15" s="40">
        <v>14</v>
      </c>
      <c r="E15" s="38">
        <v>8.9499999999999993</v>
      </c>
      <c r="F15" s="12">
        <f t="shared" si="0"/>
        <v>25.899280575539578</v>
      </c>
      <c r="H15" s="13">
        <f t="shared" si="1"/>
        <v>1.2589928057553958</v>
      </c>
      <c r="I15" s="7">
        <f t="shared" si="2"/>
        <v>0.88561151079136702</v>
      </c>
      <c r="J15" s="7"/>
      <c r="K15" s="7"/>
    </row>
    <row r="16" spans="1:11" x14ac:dyDescent="0.25">
      <c r="A16" s="15"/>
      <c r="B16" s="15"/>
      <c r="C16" s="39">
        <v>512</v>
      </c>
      <c r="D16" s="40">
        <v>9.9600000000000009</v>
      </c>
      <c r="E16" s="38">
        <v>0.24</v>
      </c>
      <c r="F16" s="12">
        <f t="shared" si="0"/>
        <v>-10.431654676258979</v>
      </c>
      <c r="H16" s="13">
        <f t="shared" si="1"/>
        <v>0.89568345323741028</v>
      </c>
      <c r="I16" s="7">
        <f t="shared" si="2"/>
        <v>0.88561151079136702</v>
      </c>
      <c r="J16" s="7"/>
      <c r="K16" s="7"/>
    </row>
    <row r="17" spans="1:16" x14ac:dyDescent="0.25">
      <c r="A17" s="15"/>
      <c r="B17" s="15"/>
      <c r="C17" s="39">
        <v>551</v>
      </c>
      <c r="D17" s="40">
        <v>8.75</v>
      </c>
      <c r="E17" s="38">
        <v>-2.37</v>
      </c>
      <c r="F17" s="12">
        <f t="shared" si="0"/>
        <v>-21.312949640287766</v>
      </c>
      <c r="H17" s="13">
        <f t="shared" si="1"/>
        <v>0.78687050359712229</v>
      </c>
      <c r="I17" s="7">
        <f t="shared" si="2"/>
        <v>0.88561151079136702</v>
      </c>
      <c r="J17" s="7"/>
      <c r="K17" s="7"/>
    </row>
    <row r="18" spans="1:16" x14ac:dyDescent="0.25">
      <c r="C18" s="39">
        <v>579</v>
      </c>
      <c r="D18" s="40">
        <v>9.83</v>
      </c>
      <c r="E18" s="38">
        <v>-0.04</v>
      </c>
      <c r="F18" s="12">
        <f t="shared" si="0"/>
        <v>-11.600719424460424</v>
      </c>
      <c r="H18" s="13">
        <f t="shared" si="1"/>
        <v>0.88399280575539574</v>
      </c>
      <c r="I18" s="7">
        <f t="shared" si="2"/>
        <v>0.88561151079136702</v>
      </c>
      <c r="J18" s="7"/>
      <c r="K18" s="7"/>
    </row>
    <row r="19" spans="1:16" x14ac:dyDescent="0.25">
      <c r="C19" s="39">
        <v>591</v>
      </c>
      <c r="D19" s="40">
        <v>9.44</v>
      </c>
      <c r="E19" s="38">
        <v>-0.88</v>
      </c>
      <c r="F19" s="12">
        <f t="shared" si="0"/>
        <v>-15.107913669064747</v>
      </c>
      <c r="H19" s="13">
        <f t="shared" si="1"/>
        <v>0.84892086330935257</v>
      </c>
      <c r="I19" s="7">
        <f t="shared" si="2"/>
        <v>0.88561151079136702</v>
      </c>
      <c r="J19" s="7"/>
      <c r="K19" s="7"/>
    </row>
    <row r="20" spans="1:16" x14ac:dyDescent="0.25">
      <c r="A20" s="15"/>
      <c r="B20" s="15"/>
      <c r="C20" s="39">
        <v>644</v>
      </c>
      <c r="D20" s="40">
        <v>10.199999999999999</v>
      </c>
      <c r="E20" s="38">
        <v>0.76</v>
      </c>
      <c r="F20" s="12">
        <f t="shared" si="0"/>
        <v>-8.2733812949640289</v>
      </c>
      <c r="H20" s="13">
        <f t="shared" si="1"/>
        <v>0.91726618705035978</v>
      </c>
      <c r="I20" s="7">
        <f t="shared" si="2"/>
        <v>0.88561151079136702</v>
      </c>
      <c r="J20" s="7"/>
      <c r="K20" s="7"/>
    </row>
    <row r="21" spans="1:16" x14ac:dyDescent="0.25">
      <c r="A21" s="14"/>
      <c r="C21" s="39">
        <v>685</v>
      </c>
      <c r="D21" s="40">
        <v>10.14</v>
      </c>
      <c r="E21" s="38">
        <v>0.63</v>
      </c>
      <c r="F21" s="12">
        <f t="shared" si="0"/>
        <v>-8.8129496402877585</v>
      </c>
      <c r="H21" s="13">
        <f t="shared" si="1"/>
        <v>0.91187050359712241</v>
      </c>
      <c r="I21" s="7">
        <f t="shared" si="2"/>
        <v>0.88561151079136702</v>
      </c>
      <c r="J21" s="7"/>
      <c r="K21" s="7"/>
    </row>
    <row r="22" spans="1:16" x14ac:dyDescent="0.25">
      <c r="A22" s="14"/>
      <c r="C22" s="39">
        <v>689</v>
      </c>
      <c r="D22" s="40">
        <v>9.39</v>
      </c>
      <c r="E22" s="38">
        <v>-0.99</v>
      </c>
      <c r="F22" s="12">
        <f t="shared" si="0"/>
        <v>-15.557553956834521</v>
      </c>
      <c r="H22" s="13">
        <f t="shared" si="1"/>
        <v>0.84442446043165476</v>
      </c>
      <c r="I22" s="7">
        <f t="shared" si="2"/>
        <v>0.88561151079136702</v>
      </c>
      <c r="J22" s="7"/>
      <c r="K22" s="7"/>
    </row>
    <row r="23" spans="1:16" x14ac:dyDescent="0.25">
      <c r="C23" s="39">
        <v>744</v>
      </c>
      <c r="D23" s="40">
        <v>9.89</v>
      </c>
      <c r="E23" s="38">
        <v>0.09</v>
      </c>
      <c r="F23" s="12">
        <f t="shared" si="0"/>
        <v>-11.061151079136678</v>
      </c>
      <c r="H23" s="13">
        <f t="shared" si="1"/>
        <v>0.88938848920863323</v>
      </c>
      <c r="I23" s="7">
        <f t="shared" si="2"/>
        <v>0.88561151079136702</v>
      </c>
      <c r="J23" s="7"/>
      <c r="K23" s="7"/>
    </row>
    <row r="24" spans="1:16" x14ac:dyDescent="0.25">
      <c r="B24" s="14"/>
      <c r="C24" s="14"/>
      <c r="D24" s="14"/>
      <c r="E24" s="14"/>
      <c r="F24" s="14"/>
      <c r="G24" s="14"/>
      <c r="H24" s="21"/>
      <c r="I24" s="21"/>
      <c r="J24" s="21"/>
      <c r="K24" s="21"/>
      <c r="L24" s="14"/>
      <c r="M24" s="14"/>
      <c r="N24" s="14"/>
      <c r="O24" s="14"/>
      <c r="P24" s="14"/>
    </row>
    <row r="25" spans="1:16" x14ac:dyDescent="0.25">
      <c r="B25" s="14"/>
      <c r="C25" s="14"/>
      <c r="D25" s="14"/>
      <c r="E25" s="14"/>
      <c r="F25" s="14"/>
      <c r="G25" s="14"/>
      <c r="H25" s="21"/>
      <c r="I25" s="21"/>
      <c r="J25" s="21"/>
      <c r="K25" s="21"/>
      <c r="L25" s="14"/>
      <c r="M25" s="14"/>
      <c r="N25" s="14"/>
      <c r="O25" s="14"/>
      <c r="P25" s="14"/>
    </row>
    <row r="26" spans="1:16" x14ac:dyDescent="0.25">
      <c r="B26" s="14"/>
      <c r="C26" s="14"/>
      <c r="D26" s="14"/>
      <c r="E26" s="14"/>
      <c r="F26" s="14"/>
      <c r="G26" s="14"/>
      <c r="H26" s="21"/>
      <c r="I26" s="21"/>
      <c r="J26" s="21"/>
      <c r="K26" s="21"/>
      <c r="L26" s="14"/>
      <c r="M26" s="14"/>
      <c r="N26" s="14"/>
      <c r="O26" s="14"/>
      <c r="P26" s="14"/>
    </row>
    <row r="27" spans="1:16" x14ac:dyDescent="0.25">
      <c r="B27" s="14"/>
      <c r="C27" s="14"/>
      <c r="D27" s="14"/>
      <c r="E27" s="14"/>
      <c r="F27" s="14"/>
      <c r="G27" s="14"/>
      <c r="H27" s="21"/>
      <c r="I27" s="21"/>
      <c r="J27" s="21"/>
      <c r="K27" s="21"/>
      <c r="L27" s="14"/>
      <c r="M27" s="14"/>
      <c r="N27" s="14"/>
      <c r="O27" s="14"/>
      <c r="P27" s="14"/>
    </row>
    <row r="28" spans="1:16" x14ac:dyDescent="0.25">
      <c r="B28" s="14"/>
      <c r="C28" s="14"/>
      <c r="D28" s="14"/>
      <c r="E28" s="14"/>
      <c r="F28" s="14"/>
      <c r="G28" s="14"/>
      <c r="H28" s="21"/>
      <c r="I28" s="21"/>
      <c r="J28" s="21"/>
      <c r="K28" s="22"/>
      <c r="L28" s="23"/>
      <c r="M28" s="14"/>
      <c r="N28" s="14"/>
      <c r="O28" s="14"/>
      <c r="P28" s="14"/>
    </row>
    <row r="29" spans="1:16" x14ac:dyDescent="0.25">
      <c r="B29" s="14"/>
      <c r="C29" s="24"/>
      <c r="D29" s="14"/>
      <c r="E29" s="14"/>
      <c r="F29" s="14"/>
      <c r="G29" s="14"/>
      <c r="H29" s="21"/>
      <c r="I29" s="21"/>
      <c r="J29" s="21"/>
      <c r="K29" s="22"/>
      <c r="L29" s="23"/>
      <c r="M29" s="14"/>
      <c r="N29" s="14"/>
      <c r="O29" s="14"/>
      <c r="P29" s="14"/>
    </row>
    <row r="30" spans="1:16" x14ac:dyDescent="0.25">
      <c r="B30" s="14"/>
      <c r="C30" s="14"/>
      <c r="D30" s="14"/>
      <c r="E30" s="14"/>
      <c r="F30" s="14"/>
      <c r="G30" s="14"/>
      <c r="H30" s="21"/>
      <c r="I30" s="21"/>
      <c r="J30" s="21"/>
      <c r="K30" s="22"/>
      <c r="L30" s="23"/>
      <c r="M30" s="14"/>
      <c r="N30" s="14"/>
      <c r="O30" s="14"/>
      <c r="P30" s="14"/>
    </row>
    <row r="31" spans="1:16" x14ac:dyDescent="0.25">
      <c r="B31" s="14"/>
      <c r="C31" s="14"/>
      <c r="D31" s="14"/>
      <c r="E31" s="14"/>
      <c r="F31" s="14"/>
      <c r="G31" s="14"/>
      <c r="H31" s="21"/>
      <c r="I31" s="21"/>
      <c r="J31" s="21"/>
      <c r="K31" s="22"/>
      <c r="L31" s="23"/>
      <c r="M31" s="14"/>
      <c r="N31" s="14"/>
      <c r="O31" s="14"/>
      <c r="P31" s="14"/>
    </row>
    <row r="32" spans="1:16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2:16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25"/>
      <c r="L33" s="23"/>
      <c r="M33" s="14"/>
      <c r="N33" s="14"/>
      <c r="O33" s="14"/>
      <c r="P33" s="14"/>
    </row>
    <row r="34" spans="2:16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25"/>
      <c r="L34" s="23"/>
      <c r="M34" s="14"/>
      <c r="N34" s="14"/>
      <c r="O34" s="14"/>
      <c r="P34" s="14"/>
    </row>
    <row r="35" spans="2:16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25"/>
      <c r="L35" s="23"/>
      <c r="M35" s="14"/>
      <c r="N35" s="14"/>
      <c r="O35" s="14"/>
      <c r="P35" s="14"/>
    </row>
    <row r="36" spans="2:16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25"/>
      <c r="L36" s="23"/>
      <c r="M36" s="14"/>
      <c r="N36" s="14"/>
      <c r="O36" s="14"/>
      <c r="P36" s="14"/>
    </row>
    <row r="37" spans="2:16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25"/>
      <c r="L37" s="23"/>
      <c r="M37" s="14"/>
      <c r="N37" s="14"/>
      <c r="O37" s="14"/>
      <c r="P37" s="14"/>
    </row>
    <row r="38" spans="2:16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25"/>
      <c r="L38" s="23"/>
      <c r="M38" s="14"/>
      <c r="N38" s="14"/>
      <c r="O38" s="14"/>
      <c r="P38" s="14"/>
    </row>
    <row r="39" spans="2:16" x14ac:dyDescent="0.25">
      <c r="B39" s="14"/>
      <c r="C39" s="24"/>
      <c r="D39" s="14"/>
      <c r="E39" s="14"/>
      <c r="F39" s="14"/>
      <c r="G39" s="14"/>
      <c r="H39" s="14"/>
      <c r="I39" s="14"/>
      <c r="J39" s="14"/>
      <c r="K39" s="25"/>
      <c r="L39" s="23"/>
      <c r="M39" s="14"/>
      <c r="N39" s="14"/>
      <c r="O39" s="14"/>
      <c r="P39" s="14"/>
    </row>
    <row r="40" spans="2:16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25"/>
      <c r="L40" s="23"/>
      <c r="M40" s="14"/>
      <c r="N40" s="14"/>
      <c r="O40" s="14"/>
      <c r="P40" s="14"/>
    </row>
    <row r="41" spans="2:16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25"/>
      <c r="L41" s="23"/>
      <c r="M41" s="14"/>
      <c r="N41" s="14"/>
      <c r="O41" s="14"/>
      <c r="P41" s="14"/>
    </row>
    <row r="42" spans="2:16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25"/>
      <c r="L42" s="23"/>
      <c r="M42" s="14"/>
      <c r="N42" s="14"/>
      <c r="O42" s="14"/>
      <c r="P42" s="14"/>
    </row>
    <row r="43" spans="2:16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25"/>
      <c r="L43" s="23"/>
      <c r="M43" s="14"/>
      <c r="N43" s="14"/>
      <c r="O43" s="14"/>
      <c r="P43" s="14"/>
    </row>
    <row r="44" spans="2:16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25"/>
      <c r="L44" s="23"/>
      <c r="M44" s="14"/>
      <c r="N44" s="14"/>
      <c r="O44" s="14"/>
      <c r="P44" s="14"/>
    </row>
    <row r="45" spans="2:16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25"/>
      <c r="L45" s="23"/>
      <c r="M45" s="14"/>
      <c r="N45" s="14"/>
      <c r="O45" s="14"/>
      <c r="P45" s="14"/>
    </row>
    <row r="46" spans="2:16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25"/>
      <c r="L46" s="23"/>
      <c r="M46" s="14"/>
      <c r="N46" s="14"/>
      <c r="O46" s="14"/>
      <c r="P46" s="14"/>
    </row>
    <row r="47" spans="2:16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25"/>
      <c r="L47" s="23"/>
      <c r="M47" s="14"/>
      <c r="N47" s="14"/>
      <c r="O47" s="14"/>
      <c r="P47" s="14"/>
    </row>
    <row r="48" spans="2:16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25"/>
      <c r="L48" s="23"/>
      <c r="M48" s="14"/>
      <c r="N48" s="14"/>
      <c r="O48" s="14"/>
      <c r="P48" s="14"/>
    </row>
    <row r="49" spans="2:16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25"/>
      <c r="L49" s="23"/>
      <c r="M49" s="14"/>
      <c r="N49" s="14"/>
      <c r="O49" s="14"/>
      <c r="P49" s="14"/>
    </row>
    <row r="50" spans="2:16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2:16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</sheetData>
  <sheetProtection algorithmName="SHA-512" hashValue="rZ1Qeo+wfeQAcy9StQ39fv62lgMLoKp5HLxZ9aIE8vzJ54kkMGPVyHgo1z1/TGl2fIM4C6OAhtvO52mslsxq2A==" saltValue="MmIoJaAerkuhbxY50djrKQ==" spinCount="100000" sheet="1" objects="1" scenarios="1" selectLockedCells="1" selectUnlockedCells="1"/>
  <sortState xmlns:xlrd2="http://schemas.microsoft.com/office/spreadsheetml/2017/richdata2" ref="C11:F21">
    <sortCondition ref="C11:C21"/>
  </sortState>
  <conditionalFormatting sqref="E11:E23">
    <cfRule type="cellIs" dxfId="29" priority="1" stopIfTrue="1" operator="between">
      <formula>-2</formula>
      <formula>2</formula>
    </cfRule>
    <cfRule type="cellIs" dxfId="28" priority="2" stopIfTrue="1" operator="between">
      <formula>-3</formula>
      <formula>3</formula>
    </cfRule>
    <cfRule type="cellIs" dxfId="27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1D2A9-6895-4DC6-A8B4-2E56BC029273}">
  <sheetPr codeName="Sheet11"/>
  <dimension ref="A1:K34"/>
  <sheetViews>
    <sheetView zoomScale="80" zoomScaleNormal="80" workbookViewId="0">
      <selection activeCell="P3" sqref="P3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19" t="s">
        <v>24</v>
      </c>
      <c r="E1" s="30"/>
      <c r="F1" s="31"/>
    </row>
    <row r="2" spans="1:11" ht="18" x14ac:dyDescent="0.25">
      <c r="C2" s="4" t="s">
        <v>3</v>
      </c>
      <c r="D2" s="35">
        <v>177.8</v>
      </c>
      <c r="E2" s="1" t="s">
        <v>4</v>
      </c>
    </row>
    <row r="3" spans="1:11" ht="18" x14ac:dyDescent="0.25">
      <c r="C3" s="4" t="s">
        <v>9</v>
      </c>
      <c r="D3" s="35">
        <v>163.9</v>
      </c>
      <c r="E3" s="1" t="s">
        <v>4</v>
      </c>
      <c r="F3" s="5"/>
    </row>
    <row r="4" spans="1:11" ht="18" x14ac:dyDescent="0.25">
      <c r="C4" s="4" t="s">
        <v>10</v>
      </c>
      <c r="D4" s="36">
        <v>8.1</v>
      </c>
      <c r="E4" s="1" t="s">
        <v>4</v>
      </c>
      <c r="F4" s="5"/>
    </row>
    <row r="5" spans="1:11" x14ac:dyDescent="0.25">
      <c r="C5" s="4" t="s">
        <v>11</v>
      </c>
      <c r="D5" s="37">
        <f>D4/D3</f>
        <v>4.9420378279438681E-2</v>
      </c>
      <c r="E5" s="1" t="s">
        <v>2</v>
      </c>
      <c r="F5" s="5"/>
    </row>
    <row r="6" spans="1:11" x14ac:dyDescent="0.25">
      <c r="C6" s="4" t="s">
        <v>6</v>
      </c>
      <c r="D6" s="34">
        <f>COUNTA(D11:D23)</f>
        <v>9</v>
      </c>
      <c r="E6" s="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31.5" x14ac:dyDescent="0.25">
      <c r="C9" s="5" t="s">
        <v>0</v>
      </c>
      <c r="D9" s="5" t="s">
        <v>8</v>
      </c>
      <c r="E9" s="8" t="s">
        <v>7</v>
      </c>
      <c r="F9" s="8" t="s">
        <v>25</v>
      </c>
      <c r="H9" s="7"/>
      <c r="I9" s="7"/>
      <c r="J9" s="7"/>
      <c r="K9" s="7"/>
    </row>
    <row r="10" spans="1:11" x14ac:dyDescent="0.25">
      <c r="A10" s="9"/>
      <c r="C10" s="28"/>
      <c r="D10" s="5"/>
      <c r="E10" s="5"/>
      <c r="F10" s="5"/>
      <c r="H10" s="7" t="s">
        <v>14</v>
      </c>
      <c r="I10" s="7" t="s">
        <v>15</v>
      </c>
      <c r="J10" s="7"/>
      <c r="K10" s="7"/>
    </row>
    <row r="11" spans="1:11" x14ac:dyDescent="0.25">
      <c r="B11" s="14"/>
      <c r="C11" s="39">
        <v>139</v>
      </c>
      <c r="D11" s="40"/>
      <c r="E11" s="38"/>
      <c r="F11" s="12"/>
      <c r="H11" s="13"/>
      <c r="I11" s="7">
        <f>1+($D$3-$D$2)/$D$2</f>
        <v>0.92182227221597302</v>
      </c>
      <c r="J11" s="7"/>
      <c r="K11" s="7"/>
    </row>
    <row r="12" spans="1:11" x14ac:dyDescent="0.25">
      <c r="B12" s="14"/>
      <c r="C12" s="39">
        <v>223</v>
      </c>
      <c r="D12" s="40">
        <v>159</v>
      </c>
      <c r="E12" s="38">
        <v>-0.6</v>
      </c>
      <c r="F12" s="12">
        <f t="shared" ref="F12:F23" si="0">((D12-$D$2)/$D$2)*100</f>
        <v>-10.57367829021373</v>
      </c>
      <c r="H12" s="13">
        <f t="shared" ref="H12:H23" si="1">(100+F12)/100</f>
        <v>0.89426321709786261</v>
      </c>
      <c r="I12" s="7">
        <f t="shared" ref="I12:I23" si="2">1+($D$3-$D$2)/$D$2</f>
        <v>0.92182227221597302</v>
      </c>
      <c r="J12" s="7"/>
      <c r="K12" s="7"/>
    </row>
    <row r="13" spans="1:11" x14ac:dyDescent="0.25">
      <c r="B13" s="14"/>
      <c r="C13" s="39">
        <v>295</v>
      </c>
      <c r="D13" s="40">
        <v>153.9</v>
      </c>
      <c r="E13" s="38">
        <v>-1.24</v>
      </c>
      <c r="F13" s="12">
        <f t="shared" si="0"/>
        <v>-13.442069741282342</v>
      </c>
      <c r="H13" s="13">
        <f t="shared" si="1"/>
        <v>0.86557930258717664</v>
      </c>
      <c r="I13" s="7">
        <f t="shared" si="2"/>
        <v>0.92182227221597302</v>
      </c>
      <c r="J13" s="7"/>
      <c r="K13" s="7"/>
    </row>
    <row r="14" spans="1:11" x14ac:dyDescent="0.25">
      <c r="C14" s="39">
        <v>339</v>
      </c>
      <c r="D14" s="40">
        <v>176</v>
      </c>
      <c r="E14" s="38">
        <v>1.5</v>
      </c>
      <c r="F14" s="12">
        <f t="shared" si="0"/>
        <v>-1.0123734533183415</v>
      </c>
      <c r="H14" s="13">
        <f t="shared" si="1"/>
        <v>0.98987626546681651</v>
      </c>
      <c r="I14" s="7">
        <f t="shared" si="2"/>
        <v>0.92182227221597302</v>
      </c>
      <c r="J14" s="7"/>
      <c r="K14" s="7"/>
    </row>
    <row r="15" spans="1:11" x14ac:dyDescent="0.25">
      <c r="C15" s="39">
        <v>509</v>
      </c>
      <c r="D15" s="40">
        <v>157</v>
      </c>
      <c r="E15" s="38">
        <v>-0.85</v>
      </c>
      <c r="F15" s="12">
        <f t="shared" si="0"/>
        <v>-11.698537682789658</v>
      </c>
      <c r="H15" s="13">
        <f t="shared" si="1"/>
        <v>0.88301462317210333</v>
      </c>
      <c r="I15" s="7">
        <f t="shared" si="2"/>
        <v>0.92182227221597302</v>
      </c>
      <c r="J15" s="7"/>
      <c r="K15" s="7"/>
    </row>
    <row r="16" spans="1:11" x14ac:dyDescent="0.25">
      <c r="C16" s="39">
        <v>512</v>
      </c>
      <c r="D16" s="40"/>
      <c r="E16" s="38"/>
      <c r="F16" s="12"/>
      <c r="H16" s="13"/>
      <c r="I16" s="7">
        <f t="shared" si="2"/>
        <v>0.92182227221597302</v>
      </c>
      <c r="J16" s="7"/>
      <c r="K16" s="7"/>
    </row>
    <row r="17" spans="1:11" x14ac:dyDescent="0.25">
      <c r="C17" s="39">
        <v>551</v>
      </c>
      <c r="D17" s="40">
        <v>172.6</v>
      </c>
      <c r="E17" s="38">
        <v>1.08</v>
      </c>
      <c r="F17" s="12">
        <f t="shared" si="0"/>
        <v>-2.9246344206974224</v>
      </c>
      <c r="H17" s="13">
        <f t="shared" si="1"/>
        <v>0.97075365579302586</v>
      </c>
      <c r="I17" s="7">
        <f t="shared" si="2"/>
        <v>0.92182227221597302</v>
      </c>
      <c r="J17" s="7"/>
      <c r="K17" s="7"/>
    </row>
    <row r="18" spans="1:11" x14ac:dyDescent="0.25">
      <c r="C18" s="39">
        <v>579</v>
      </c>
      <c r="D18" s="40">
        <v>161.4</v>
      </c>
      <c r="E18" s="38">
        <v>-0.31</v>
      </c>
      <c r="F18" s="12">
        <f t="shared" si="0"/>
        <v>-9.2238470191226121</v>
      </c>
      <c r="H18" s="13">
        <f t="shared" si="1"/>
        <v>0.90776152980877389</v>
      </c>
      <c r="I18" s="7">
        <f t="shared" si="2"/>
        <v>0.92182227221597302</v>
      </c>
      <c r="J18" s="7"/>
      <c r="K18" s="7"/>
    </row>
    <row r="19" spans="1:11" x14ac:dyDescent="0.25">
      <c r="C19" s="39">
        <v>591</v>
      </c>
      <c r="D19" s="40">
        <v>165</v>
      </c>
      <c r="E19" s="38">
        <v>0.14000000000000001</v>
      </c>
      <c r="F19" s="12">
        <f t="shared" si="0"/>
        <v>-7.1991001124859455</v>
      </c>
      <c r="H19" s="13">
        <f t="shared" si="1"/>
        <v>0.92800899887514054</v>
      </c>
      <c r="I19" s="7">
        <f t="shared" si="2"/>
        <v>0.92182227221597302</v>
      </c>
      <c r="J19" s="7"/>
      <c r="K19" s="7"/>
    </row>
    <row r="20" spans="1:11" x14ac:dyDescent="0.25">
      <c r="B20" s="24"/>
      <c r="C20" s="39">
        <v>644</v>
      </c>
      <c r="D20" s="40"/>
      <c r="E20" s="38"/>
      <c r="F20" s="12"/>
      <c r="H20" s="13"/>
      <c r="I20" s="7">
        <f t="shared" si="2"/>
        <v>0.92182227221597302</v>
      </c>
      <c r="J20" s="7"/>
      <c r="K20" s="7"/>
    </row>
    <row r="21" spans="1:11" x14ac:dyDescent="0.25">
      <c r="A21" s="15"/>
      <c r="C21" s="39">
        <v>685</v>
      </c>
      <c r="D21" s="40"/>
      <c r="E21" s="38"/>
      <c r="F21" s="12"/>
      <c r="H21" s="13"/>
      <c r="I21" s="7">
        <f t="shared" si="2"/>
        <v>0.92182227221597302</v>
      </c>
      <c r="J21" s="7"/>
      <c r="K21" s="7"/>
    </row>
    <row r="22" spans="1:11" x14ac:dyDescent="0.25">
      <c r="A22" s="14"/>
      <c r="C22" s="39">
        <v>689</v>
      </c>
      <c r="D22" s="40">
        <v>164</v>
      </c>
      <c r="E22" s="38">
        <v>0.02</v>
      </c>
      <c r="F22" s="12">
        <f t="shared" si="0"/>
        <v>-7.7615298087739095</v>
      </c>
      <c r="H22" s="13">
        <f t="shared" si="1"/>
        <v>0.92238470191226085</v>
      </c>
      <c r="I22" s="7">
        <f t="shared" si="2"/>
        <v>0.92182227221597302</v>
      </c>
      <c r="J22" s="7"/>
      <c r="K22" s="7"/>
    </row>
    <row r="23" spans="1:11" x14ac:dyDescent="0.25">
      <c r="C23" s="39">
        <v>744</v>
      </c>
      <c r="D23" s="40">
        <v>166</v>
      </c>
      <c r="E23" s="38">
        <v>0.26</v>
      </c>
      <c r="F23" s="12">
        <f t="shared" si="0"/>
        <v>-6.6366704161979815</v>
      </c>
      <c r="H23" s="13">
        <f t="shared" si="1"/>
        <v>0.93363329583802013</v>
      </c>
      <c r="I23" s="7">
        <f t="shared" si="2"/>
        <v>0.92182227221597302</v>
      </c>
      <c r="J23" s="7"/>
      <c r="K23" s="7"/>
    </row>
    <row r="24" spans="1:11" x14ac:dyDescent="0.25">
      <c r="C24" s="14"/>
      <c r="D24" s="18"/>
      <c r="E24" s="14"/>
      <c r="F24" s="16"/>
      <c r="H24" s="7"/>
      <c r="I24" s="7"/>
      <c r="J24" s="7"/>
      <c r="K24" s="7"/>
    </row>
    <row r="25" spans="1:11" x14ac:dyDescent="0.25">
      <c r="C25" s="14"/>
      <c r="D25" s="5"/>
      <c r="E25" s="14"/>
      <c r="F25" s="14"/>
      <c r="H25" s="7"/>
      <c r="I25" s="7"/>
      <c r="J25" s="7"/>
      <c r="K25" s="7"/>
    </row>
    <row r="26" spans="1:11" x14ac:dyDescent="0.25">
      <c r="C26" s="14"/>
      <c r="D26" s="5"/>
      <c r="E26" s="14"/>
      <c r="F26" s="14"/>
      <c r="H26" s="7"/>
      <c r="I26" s="7"/>
      <c r="J26" s="7"/>
      <c r="K26" s="7"/>
    </row>
    <row r="27" spans="1:11" x14ac:dyDescent="0.25">
      <c r="C27" s="14"/>
      <c r="D27" s="5"/>
      <c r="E27" s="14"/>
      <c r="F27" s="14"/>
      <c r="H27" s="7"/>
      <c r="I27" s="7"/>
      <c r="J27" s="7"/>
      <c r="K27" s="7"/>
    </row>
    <row r="28" spans="1:11" x14ac:dyDescent="0.25">
      <c r="D28" s="5"/>
      <c r="E28" s="14"/>
      <c r="F28" s="14"/>
      <c r="H28" s="7"/>
      <c r="I28" s="7"/>
      <c r="J28" s="7"/>
      <c r="K28" s="7"/>
    </row>
    <row r="29" spans="1:11" x14ac:dyDescent="0.25">
      <c r="D29" s="5"/>
      <c r="E29" s="14"/>
      <c r="F29" s="14"/>
      <c r="H29" s="7"/>
      <c r="I29" s="7"/>
      <c r="J29" s="7"/>
      <c r="K29" s="7"/>
    </row>
    <row r="30" spans="1:11" x14ac:dyDescent="0.25">
      <c r="D30" s="5"/>
      <c r="E30" s="14"/>
      <c r="F30" s="14"/>
      <c r="H30" s="7"/>
      <c r="I30" s="7"/>
      <c r="J30" s="7"/>
      <c r="K30" s="7"/>
    </row>
    <row r="31" spans="1:11" x14ac:dyDescent="0.25">
      <c r="C31" s="14"/>
      <c r="D31" s="5"/>
      <c r="F31" s="14"/>
      <c r="G31" s="14"/>
      <c r="H31" s="7" t="s">
        <v>1</v>
      </c>
      <c r="I31" s="7"/>
      <c r="J31" s="7"/>
      <c r="K31" s="7"/>
    </row>
    <row r="33" spans="4:4" x14ac:dyDescent="0.25">
      <c r="D33" s="5"/>
    </row>
    <row r="34" spans="4:4" x14ac:dyDescent="0.25">
      <c r="D34" s="5"/>
    </row>
  </sheetData>
  <sheetProtection algorithmName="SHA-512" hashValue="yZBCdMQ6PO/c6m8Hj36me1dOyUMdyw58J/Nh9xpKs+tKjYegb99kpPb+QVpDvrZ4l77dz64JSSi1TJLYAL0LPA==" saltValue="0enjxaulAcD6SlUYhgRzKQ==" spinCount="100000" sheet="1" objects="1" scenarios="1" selectLockedCells="1" selectUnlockedCells="1"/>
  <conditionalFormatting sqref="E12:E15 E17:E19 E22:E23">
    <cfRule type="cellIs" dxfId="2" priority="1" stopIfTrue="1" operator="between">
      <formula>-2</formula>
      <formula>2</formula>
    </cfRule>
    <cfRule type="cellIs" dxfId="1" priority="2" stopIfTrue="1" operator="between">
      <formula>-3</formula>
      <formula>3</formula>
    </cfRule>
    <cfRule type="cellIs" dxfId="0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8"/>
  <sheetViews>
    <sheetView zoomScale="80" zoomScaleNormal="80" workbookViewId="0">
      <selection activeCell="D3" sqref="D3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.85546875" style="1" customWidth="1"/>
    <col min="7" max="7" width="9.140625" style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32" t="s">
        <v>18</v>
      </c>
      <c r="E1" s="32"/>
      <c r="F1" s="3" t="s">
        <v>12</v>
      </c>
    </row>
    <row r="2" spans="1:11" ht="18" x14ac:dyDescent="0.25">
      <c r="C2" s="4" t="s">
        <v>3</v>
      </c>
      <c r="D2" s="16">
        <v>39.11</v>
      </c>
      <c r="E2" s="1" t="s">
        <v>4</v>
      </c>
    </row>
    <row r="3" spans="1:11" ht="18" x14ac:dyDescent="0.25">
      <c r="C3" s="4" t="s">
        <v>9</v>
      </c>
      <c r="D3" s="16">
        <v>33.46</v>
      </c>
      <c r="E3" s="1" t="s">
        <v>4</v>
      </c>
      <c r="F3" s="5"/>
    </row>
    <row r="4" spans="1:11" ht="18" x14ac:dyDescent="0.25">
      <c r="C4" s="4" t="s">
        <v>10</v>
      </c>
      <c r="D4" s="14">
        <v>4.0199999999999996</v>
      </c>
      <c r="E4" s="1" t="s">
        <v>4</v>
      </c>
      <c r="F4" s="5"/>
    </row>
    <row r="5" spans="1:11" x14ac:dyDescent="0.25">
      <c r="C5" s="4" t="s">
        <v>11</v>
      </c>
      <c r="D5" s="37">
        <f>D4/D3</f>
        <v>0.12014345487148832</v>
      </c>
      <c r="E5" s="1" t="s">
        <v>2</v>
      </c>
      <c r="F5" s="6"/>
    </row>
    <row r="6" spans="1:11" x14ac:dyDescent="0.25">
      <c r="C6" s="4" t="s">
        <v>6</v>
      </c>
      <c r="D6" s="10">
        <f>COUNTA(D11:D23)</f>
        <v>12</v>
      </c>
      <c r="E6" s="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31.5" x14ac:dyDescent="0.25">
      <c r="C9" s="5" t="s">
        <v>0</v>
      </c>
      <c r="D9" s="5" t="s">
        <v>8</v>
      </c>
      <c r="E9" s="8" t="s">
        <v>7</v>
      </c>
      <c r="F9" s="8" t="s">
        <v>25</v>
      </c>
      <c r="H9" s="7"/>
      <c r="I9" s="7"/>
      <c r="J9" s="7"/>
      <c r="K9" s="7"/>
    </row>
    <row r="10" spans="1:11" x14ac:dyDescent="0.25">
      <c r="A10" s="9"/>
      <c r="C10" s="28"/>
      <c r="D10" s="5"/>
      <c r="E10" s="5"/>
      <c r="F10" s="5"/>
      <c r="H10" s="7" t="s">
        <v>14</v>
      </c>
      <c r="I10" s="7" t="s">
        <v>15</v>
      </c>
      <c r="J10" s="7"/>
      <c r="K10" s="7"/>
    </row>
    <row r="11" spans="1:11" x14ac:dyDescent="0.25">
      <c r="B11" s="10"/>
      <c r="C11" s="39">
        <v>139</v>
      </c>
      <c r="D11" s="40">
        <v>29.04</v>
      </c>
      <c r="E11" s="38">
        <v>-1.1000000000000001</v>
      </c>
      <c r="F11" s="12">
        <f>((D11-$D$2)/$D$2)*100</f>
        <v>-25.747890565072872</v>
      </c>
      <c r="H11" s="13">
        <f>(100+F11)/100</f>
        <v>0.74252109434927116</v>
      </c>
      <c r="I11" s="7">
        <f>1+($D$3-$D$2)/$D$2</f>
        <v>0.85553566862694963</v>
      </c>
      <c r="J11" s="7"/>
      <c r="K11" s="7"/>
    </row>
    <row r="12" spans="1:11" x14ac:dyDescent="0.25">
      <c r="B12" s="10"/>
      <c r="C12" s="39">
        <v>223</v>
      </c>
      <c r="D12" s="40">
        <v>30.8</v>
      </c>
      <c r="E12" s="38">
        <v>-0.66</v>
      </c>
      <c r="F12" s="12">
        <f t="shared" ref="F12:F23" si="0">((D12-$D$2)/$D$2)*100</f>
        <v>-21.247762720531828</v>
      </c>
      <c r="H12" s="13">
        <f t="shared" ref="H12:H23" si="1">(100+F12)/100</f>
        <v>0.78752237279468174</v>
      </c>
      <c r="I12" s="7">
        <f t="shared" ref="I12:I23" si="2">1+($D$3-$D$2)/$D$2</f>
        <v>0.85553566862694963</v>
      </c>
      <c r="J12" s="7"/>
      <c r="K12" s="7"/>
    </row>
    <row r="13" spans="1:11" x14ac:dyDescent="0.25">
      <c r="B13" s="10"/>
      <c r="C13" s="39">
        <v>295</v>
      </c>
      <c r="D13" s="40">
        <v>34.5</v>
      </c>
      <c r="E13" s="38">
        <v>0.26</v>
      </c>
      <c r="F13" s="12">
        <f t="shared" si="0"/>
        <v>-11.787266683712604</v>
      </c>
      <c r="H13" s="13">
        <f t="shared" si="1"/>
        <v>0.88212733316287395</v>
      </c>
      <c r="I13" s="7">
        <f t="shared" si="2"/>
        <v>0.85553566862694963</v>
      </c>
      <c r="J13" s="7"/>
      <c r="K13" s="7"/>
    </row>
    <row r="14" spans="1:11" x14ac:dyDescent="0.25">
      <c r="B14" s="10"/>
      <c r="C14" s="39">
        <v>339</v>
      </c>
      <c r="D14" s="40">
        <v>33.799999999999997</v>
      </c>
      <c r="E14" s="38">
        <v>0.08</v>
      </c>
      <c r="F14" s="12">
        <f t="shared" si="0"/>
        <v>-13.577090258245979</v>
      </c>
      <c r="H14" s="13">
        <f t="shared" si="1"/>
        <v>0.86422909741754028</v>
      </c>
      <c r="I14" s="7">
        <f t="shared" si="2"/>
        <v>0.85553566862694963</v>
      </c>
      <c r="J14" s="7"/>
      <c r="K14" s="7"/>
    </row>
    <row r="15" spans="1:11" x14ac:dyDescent="0.25">
      <c r="B15" s="10"/>
      <c r="C15" s="39">
        <v>509</v>
      </c>
      <c r="D15" s="40">
        <v>51</v>
      </c>
      <c r="E15" s="38">
        <v>4.3600000000000003</v>
      </c>
      <c r="F15" s="12">
        <f t="shared" si="0"/>
        <v>30.401431858859628</v>
      </c>
      <c r="H15" s="13">
        <f t="shared" si="1"/>
        <v>1.3040143185885964</v>
      </c>
      <c r="I15" s="7">
        <f t="shared" si="2"/>
        <v>0.85553566862694963</v>
      </c>
      <c r="J15" s="7"/>
      <c r="K15" s="7"/>
    </row>
    <row r="16" spans="1:11" x14ac:dyDescent="0.25">
      <c r="B16" s="10"/>
      <c r="C16" s="39">
        <v>512</v>
      </c>
      <c r="D16" s="40"/>
      <c r="E16" s="38"/>
      <c r="F16" s="12"/>
      <c r="H16" s="13"/>
      <c r="I16" s="7">
        <f t="shared" si="2"/>
        <v>0.85553566862694963</v>
      </c>
      <c r="J16" s="7"/>
      <c r="K16" s="7"/>
    </row>
    <row r="17" spans="1:11" x14ac:dyDescent="0.25">
      <c r="B17" s="10"/>
      <c r="C17" s="39">
        <v>551</v>
      </c>
      <c r="D17" s="40">
        <v>30.05</v>
      </c>
      <c r="E17" s="38">
        <v>-0.85</v>
      </c>
      <c r="F17" s="12">
        <f t="shared" si="0"/>
        <v>-23.165430836103297</v>
      </c>
      <c r="H17" s="13">
        <f t="shared" si="1"/>
        <v>0.76834569163896704</v>
      </c>
      <c r="I17" s="7">
        <f t="shared" si="2"/>
        <v>0.85553566862694963</v>
      </c>
      <c r="J17" s="7"/>
      <c r="K17" s="7"/>
    </row>
    <row r="18" spans="1:11" x14ac:dyDescent="0.25">
      <c r="B18" s="10"/>
      <c r="C18" s="39">
        <v>579</v>
      </c>
      <c r="D18" s="40">
        <v>34.200000000000003</v>
      </c>
      <c r="E18" s="38">
        <v>0.18</v>
      </c>
      <c r="F18" s="12">
        <f t="shared" si="0"/>
        <v>-12.554333929941183</v>
      </c>
      <c r="H18" s="13">
        <f t="shared" si="1"/>
        <v>0.87445666070058825</v>
      </c>
      <c r="I18" s="7">
        <f t="shared" si="2"/>
        <v>0.85553566862694963</v>
      </c>
      <c r="J18" s="7"/>
      <c r="K18" s="7"/>
    </row>
    <row r="19" spans="1:11" x14ac:dyDescent="0.25">
      <c r="A19" s="14"/>
      <c r="B19" s="10"/>
      <c r="C19" s="39">
        <v>591</v>
      </c>
      <c r="D19" s="40">
        <v>37.4</v>
      </c>
      <c r="E19" s="38">
        <v>0.98</v>
      </c>
      <c r="F19" s="12">
        <f t="shared" si="0"/>
        <v>-4.3722833035029423</v>
      </c>
      <c r="H19" s="13">
        <f t="shared" si="1"/>
        <v>0.95627716696497056</v>
      </c>
      <c r="I19" s="7">
        <f t="shared" si="2"/>
        <v>0.85553566862694963</v>
      </c>
      <c r="J19" s="7"/>
      <c r="K19" s="7"/>
    </row>
    <row r="20" spans="1:11" x14ac:dyDescent="0.25">
      <c r="A20" s="14"/>
      <c r="B20" s="10"/>
      <c r="C20" s="39">
        <v>644</v>
      </c>
      <c r="D20" s="40">
        <v>36.1</v>
      </c>
      <c r="E20" s="38">
        <v>0.66</v>
      </c>
      <c r="F20" s="12">
        <f t="shared" si="0"/>
        <v>-7.6962413704934747</v>
      </c>
      <c r="H20" s="13">
        <f t="shared" si="1"/>
        <v>0.92303758629506516</v>
      </c>
      <c r="I20" s="7">
        <f t="shared" si="2"/>
        <v>0.85553566862694963</v>
      </c>
      <c r="J20" s="7"/>
      <c r="K20" s="7"/>
    </row>
    <row r="21" spans="1:11" x14ac:dyDescent="0.25">
      <c r="A21" s="15"/>
      <c r="B21" s="10"/>
      <c r="C21" s="39">
        <v>685</v>
      </c>
      <c r="D21" s="40">
        <v>33.549999999999997</v>
      </c>
      <c r="E21" s="38">
        <v>0.02</v>
      </c>
      <c r="F21" s="12">
        <f t="shared" si="0"/>
        <v>-14.216312963436467</v>
      </c>
      <c r="H21" s="13">
        <f t="shared" si="1"/>
        <v>0.85783687036563538</v>
      </c>
      <c r="I21" s="7">
        <f t="shared" si="2"/>
        <v>0.85553566862694963</v>
      </c>
      <c r="J21" s="7"/>
      <c r="K21" s="7"/>
    </row>
    <row r="22" spans="1:11" x14ac:dyDescent="0.25">
      <c r="C22" s="39">
        <v>689</v>
      </c>
      <c r="D22" s="40">
        <v>27.1</v>
      </c>
      <c r="E22" s="38">
        <v>-1.58</v>
      </c>
      <c r="F22" s="12">
        <f t="shared" si="0"/>
        <v>-30.708258757351061</v>
      </c>
      <c r="H22" s="13">
        <f t="shared" si="1"/>
        <v>0.69291741242648941</v>
      </c>
      <c r="I22" s="7">
        <f t="shared" si="2"/>
        <v>0.85553566862694963</v>
      </c>
      <c r="J22" s="7"/>
      <c r="K22" s="7"/>
    </row>
    <row r="23" spans="1:11" x14ac:dyDescent="0.25">
      <c r="C23" s="39">
        <v>744</v>
      </c>
      <c r="D23" s="40">
        <v>35.200000000000003</v>
      </c>
      <c r="E23" s="38">
        <v>0.43</v>
      </c>
      <c r="F23" s="12">
        <f t="shared" si="0"/>
        <v>-9.9974431091792297</v>
      </c>
      <c r="H23" s="13">
        <f t="shared" si="1"/>
        <v>0.90002556890820773</v>
      </c>
      <c r="I23" s="7">
        <f t="shared" si="2"/>
        <v>0.85553566862694963</v>
      </c>
      <c r="J23" s="7"/>
      <c r="K23" s="7"/>
    </row>
    <row r="24" spans="1:11" x14ac:dyDescent="0.25">
      <c r="C24" s="14"/>
      <c r="D24" s="14"/>
      <c r="E24" s="14"/>
      <c r="F24" s="16"/>
      <c r="H24" s="7"/>
      <c r="I24" s="7"/>
      <c r="J24" s="7"/>
      <c r="K24" s="7"/>
    </row>
    <row r="25" spans="1:11" x14ac:dyDescent="0.25">
      <c r="C25" s="14"/>
      <c r="E25" s="14"/>
      <c r="F25" s="14"/>
      <c r="H25" s="7"/>
      <c r="I25" s="7"/>
      <c r="J25" s="7"/>
      <c r="K25" s="7"/>
    </row>
    <row r="26" spans="1:11" x14ac:dyDescent="0.25">
      <c r="C26" s="14"/>
      <c r="E26" s="14"/>
      <c r="F26" s="14"/>
      <c r="H26" s="7"/>
      <c r="I26" s="7"/>
      <c r="J26" s="7"/>
      <c r="K26" s="7"/>
    </row>
    <row r="27" spans="1:11" x14ac:dyDescent="0.25">
      <c r="C27" s="14"/>
      <c r="E27" s="14"/>
      <c r="F27" s="14"/>
      <c r="H27" s="7"/>
      <c r="I27" s="7"/>
      <c r="J27" s="7"/>
      <c r="K27" s="7"/>
    </row>
    <row r="28" spans="1:11" x14ac:dyDescent="0.25">
      <c r="C28" s="14"/>
      <c r="E28" s="14"/>
      <c r="F28" s="14"/>
      <c r="H28" s="7"/>
      <c r="I28" s="7"/>
      <c r="J28" s="7"/>
      <c r="K28" s="7"/>
    </row>
    <row r="29" spans="1:11" x14ac:dyDescent="0.25">
      <c r="C29" s="14"/>
      <c r="E29" s="14"/>
      <c r="F29" s="14"/>
      <c r="H29" s="7"/>
      <c r="I29" s="7"/>
      <c r="J29" s="7"/>
      <c r="K29" s="7"/>
    </row>
    <row r="30" spans="1:11" x14ac:dyDescent="0.25">
      <c r="C30" s="17"/>
      <c r="D30" s="17"/>
      <c r="F30" s="17"/>
      <c r="H30" s="7"/>
      <c r="I30" s="7"/>
      <c r="J30" s="7"/>
      <c r="K30" s="7"/>
    </row>
    <row r="31" spans="1:11" x14ac:dyDescent="0.25">
      <c r="C31" s="17"/>
      <c r="D31" s="17"/>
      <c r="F31" s="17"/>
      <c r="H31" s="7"/>
      <c r="I31" s="7"/>
      <c r="J31" s="7"/>
      <c r="K31" s="7"/>
    </row>
    <row r="33" spans="3:7" x14ac:dyDescent="0.25">
      <c r="C33" s="17"/>
      <c r="D33" s="17"/>
      <c r="F33" s="17"/>
    </row>
    <row r="34" spans="3:7" x14ac:dyDescent="0.25">
      <c r="C34" s="17"/>
      <c r="D34" s="17"/>
      <c r="F34" s="17"/>
    </row>
    <row r="35" spans="3:7" x14ac:dyDescent="0.25">
      <c r="C35" s="17"/>
      <c r="D35" s="17"/>
      <c r="F35" s="17"/>
    </row>
    <row r="36" spans="3:7" x14ac:dyDescent="0.25">
      <c r="C36" s="17"/>
      <c r="D36" s="17"/>
      <c r="F36" s="17"/>
    </row>
    <row r="37" spans="3:7" x14ac:dyDescent="0.25">
      <c r="C37" s="17"/>
      <c r="D37" s="17"/>
      <c r="F37" s="11"/>
    </row>
    <row r="38" spans="3:7" x14ac:dyDescent="0.25">
      <c r="C38" s="17"/>
      <c r="D38" s="17"/>
      <c r="F38" s="17"/>
      <c r="G38" s="17"/>
    </row>
    <row r="41" spans="3:7" x14ac:dyDescent="0.25">
      <c r="D41" s="38"/>
    </row>
    <row r="47" spans="3:7" x14ac:dyDescent="0.25">
      <c r="C47" s="14"/>
      <c r="E47" s="14"/>
      <c r="F47" s="14"/>
    </row>
    <row r="51" spans="3:8" x14ac:dyDescent="0.25">
      <c r="C51" s="14"/>
      <c r="E51" s="14"/>
      <c r="F51" s="14"/>
    </row>
    <row r="53" spans="3:8" x14ac:dyDescent="0.25">
      <c r="E53" s="14"/>
      <c r="F53" s="14"/>
    </row>
    <row r="54" spans="3:8" x14ac:dyDescent="0.25">
      <c r="E54" s="14"/>
      <c r="F54" s="14"/>
    </row>
    <row r="55" spans="3:8" x14ac:dyDescent="0.25">
      <c r="E55" s="14"/>
      <c r="F55" s="14"/>
    </row>
    <row r="56" spans="3:8" x14ac:dyDescent="0.25">
      <c r="E56" s="14"/>
      <c r="F56" s="14"/>
    </row>
    <row r="57" spans="3:8" x14ac:dyDescent="0.25">
      <c r="E57" s="14"/>
      <c r="F57" s="14"/>
    </row>
    <row r="58" spans="3:8" x14ac:dyDescent="0.25">
      <c r="C58" s="14"/>
      <c r="F58" s="14"/>
      <c r="G58" s="14"/>
      <c r="H58" s="1" t="s">
        <v>1</v>
      </c>
    </row>
  </sheetData>
  <sheetProtection algorithmName="SHA-512" hashValue="foKw8/VjmhjHWuMBCj5TPW/dH+bkcTztn55mcDriHpEg7RAHVSjE5V0CS2FKJywI75G/Vab2pprvujuSvivSbg==" saltValue="Unly9ioZ0IVTw482QUb+Zg==" spinCount="100000" sheet="1" objects="1" scenarios="1" selectLockedCells="1" selectUnlockedCells="1"/>
  <sortState xmlns:xlrd2="http://schemas.microsoft.com/office/spreadsheetml/2017/richdata2" ref="C11:F21">
    <sortCondition ref="C11:C21"/>
  </sortState>
  <conditionalFormatting sqref="E11:E15 E17:E23">
    <cfRule type="cellIs" dxfId="26" priority="1" stopIfTrue="1" operator="between">
      <formula>-2</formula>
      <formula>2</formula>
    </cfRule>
    <cfRule type="cellIs" dxfId="25" priority="2" stopIfTrue="1" operator="between">
      <formula>-3</formula>
      <formula>3</formula>
    </cfRule>
    <cfRule type="cellIs" dxfId="24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7A5A4-5CE4-4EA7-B57A-C3A5F0DCFE54}">
  <sheetPr codeName="Sheet3"/>
  <dimension ref="A1:K58"/>
  <sheetViews>
    <sheetView zoomScale="80" zoomScaleNormal="80" workbookViewId="0">
      <selection activeCell="D3" sqref="D3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1.28515625" style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32" t="s">
        <v>20</v>
      </c>
      <c r="E1" s="32"/>
      <c r="F1" s="3" t="s">
        <v>12</v>
      </c>
    </row>
    <row r="2" spans="1:11" ht="18" x14ac:dyDescent="0.25">
      <c r="C2" s="4" t="s">
        <v>3</v>
      </c>
      <c r="D2" s="16">
        <v>105.4</v>
      </c>
      <c r="E2" s="1" t="s">
        <v>4</v>
      </c>
    </row>
    <row r="3" spans="1:11" ht="18" x14ac:dyDescent="0.25">
      <c r="C3" s="4" t="s">
        <v>9</v>
      </c>
      <c r="D3" s="16">
        <v>101.2</v>
      </c>
      <c r="E3" s="1" t="s">
        <v>4</v>
      </c>
      <c r="F3" s="5"/>
    </row>
    <row r="4" spans="1:11" ht="18" x14ac:dyDescent="0.25">
      <c r="C4" s="4" t="s">
        <v>10</v>
      </c>
      <c r="D4" s="14">
        <v>13</v>
      </c>
      <c r="E4" s="1" t="s">
        <v>4</v>
      </c>
      <c r="F4" s="5"/>
    </row>
    <row r="5" spans="1:11" x14ac:dyDescent="0.25">
      <c r="C5" s="4" t="s">
        <v>11</v>
      </c>
      <c r="D5" s="37">
        <f>D4/D3</f>
        <v>0.12845849802371542</v>
      </c>
      <c r="E5" s="1" t="s">
        <v>2</v>
      </c>
      <c r="F5" s="6"/>
    </row>
    <row r="6" spans="1:11" x14ac:dyDescent="0.25">
      <c r="C6" s="4" t="s">
        <v>6</v>
      </c>
      <c r="D6" s="34">
        <f>COUNTA(D11:D23)</f>
        <v>11</v>
      </c>
      <c r="E6" s="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31.5" x14ac:dyDescent="0.25">
      <c r="C9" s="5" t="s">
        <v>0</v>
      </c>
      <c r="D9" s="5" t="s">
        <v>8</v>
      </c>
      <c r="E9" s="8" t="s">
        <v>7</v>
      </c>
      <c r="F9" s="8" t="s">
        <v>25</v>
      </c>
      <c r="H9" s="7"/>
      <c r="I9" s="7"/>
      <c r="J9" s="7"/>
      <c r="K9" s="7"/>
    </row>
    <row r="10" spans="1:11" x14ac:dyDescent="0.25">
      <c r="A10" s="9"/>
      <c r="C10" s="28"/>
      <c r="D10" s="5"/>
      <c r="E10" s="5"/>
      <c r="F10" s="5"/>
      <c r="H10" s="7" t="s">
        <v>14</v>
      </c>
      <c r="I10" s="7" t="s">
        <v>15</v>
      </c>
      <c r="J10" s="7"/>
      <c r="K10" s="7"/>
    </row>
    <row r="11" spans="1:11" x14ac:dyDescent="0.25">
      <c r="B11" s="10"/>
      <c r="C11" s="39">
        <v>139</v>
      </c>
      <c r="D11" s="40">
        <v>94.2</v>
      </c>
      <c r="E11" s="38">
        <v>-0.54</v>
      </c>
      <c r="F11" s="12">
        <f>((D11-$D$2)/$D$2)*100</f>
        <v>-10.626185958254272</v>
      </c>
      <c r="H11" s="13">
        <f>(100+F11)/100</f>
        <v>0.89373814041745736</v>
      </c>
      <c r="I11" s="7">
        <f>1+($D$3-$D$2)/$D$2</f>
        <v>0.96015180265654643</v>
      </c>
      <c r="J11" s="7"/>
      <c r="K11" s="7"/>
    </row>
    <row r="12" spans="1:11" x14ac:dyDescent="0.25">
      <c r="B12" s="10"/>
      <c r="C12" s="39">
        <v>223</v>
      </c>
      <c r="D12" s="40">
        <v>107.8</v>
      </c>
      <c r="E12" s="38">
        <v>0.5</v>
      </c>
      <c r="F12" s="12">
        <f t="shared" ref="F12:F23" si="0">((D12-$D$2)/$D$2)*100</f>
        <v>2.2770398481973353</v>
      </c>
      <c r="H12" s="13">
        <f t="shared" ref="H12:H23" si="1">(100+F12)/100</f>
        <v>1.0227703984819734</v>
      </c>
      <c r="I12" s="7">
        <f t="shared" ref="I12:I23" si="2">1+($D$3-$D$2)/$D$2</f>
        <v>0.96015180265654643</v>
      </c>
      <c r="J12" s="7"/>
      <c r="K12" s="7"/>
    </row>
    <row r="13" spans="1:11" x14ac:dyDescent="0.25">
      <c r="B13" s="10"/>
      <c r="C13" s="39">
        <v>295</v>
      </c>
      <c r="D13" s="40">
        <v>99.8</v>
      </c>
      <c r="E13" s="38">
        <v>-0.11</v>
      </c>
      <c r="F13" s="12">
        <f t="shared" si="0"/>
        <v>-5.3130929791271422</v>
      </c>
      <c r="H13" s="13">
        <f t="shared" si="1"/>
        <v>0.94686907020872857</v>
      </c>
      <c r="I13" s="7">
        <f t="shared" si="2"/>
        <v>0.96015180265654643</v>
      </c>
      <c r="J13" s="7"/>
      <c r="K13" s="7"/>
    </row>
    <row r="14" spans="1:11" x14ac:dyDescent="0.25">
      <c r="B14" s="10"/>
      <c r="C14" s="39">
        <v>339</v>
      </c>
      <c r="D14" s="40">
        <v>104</v>
      </c>
      <c r="E14" s="38">
        <v>0.21</v>
      </c>
      <c r="F14" s="12">
        <f t="shared" si="0"/>
        <v>-1.3282732447817891</v>
      </c>
      <c r="H14" s="13">
        <f t="shared" si="1"/>
        <v>0.98671726755218214</v>
      </c>
      <c r="I14" s="7">
        <f t="shared" si="2"/>
        <v>0.96015180265654643</v>
      </c>
      <c r="J14" s="7"/>
      <c r="K14" s="7"/>
    </row>
    <row r="15" spans="1:11" x14ac:dyDescent="0.25">
      <c r="B15" s="10"/>
      <c r="C15" s="39">
        <v>509</v>
      </c>
      <c r="D15" s="40">
        <v>152</v>
      </c>
      <c r="E15" s="38">
        <v>3.91</v>
      </c>
      <c r="F15" s="12">
        <f t="shared" si="0"/>
        <v>44.212523719165077</v>
      </c>
      <c r="H15" s="13">
        <f t="shared" si="1"/>
        <v>1.4421252371916506</v>
      </c>
      <c r="I15" s="7">
        <f t="shared" si="2"/>
        <v>0.96015180265654643</v>
      </c>
      <c r="J15" s="7"/>
      <c r="K15" s="7"/>
    </row>
    <row r="16" spans="1:11" x14ac:dyDescent="0.25">
      <c r="B16" s="10"/>
      <c r="C16" s="39">
        <v>512</v>
      </c>
      <c r="D16" s="40"/>
      <c r="E16" s="38"/>
      <c r="F16" s="12"/>
      <c r="H16" s="13"/>
      <c r="I16" s="7">
        <f t="shared" si="2"/>
        <v>0.96015180265654643</v>
      </c>
      <c r="J16" s="7"/>
      <c r="K16" s="7"/>
    </row>
    <row r="17" spans="1:11" x14ac:dyDescent="0.25">
      <c r="B17" s="10"/>
      <c r="C17" s="39">
        <v>551</v>
      </c>
      <c r="D17" s="40">
        <v>93.4</v>
      </c>
      <c r="E17" s="38">
        <v>-0.6</v>
      </c>
      <c r="F17" s="12">
        <f t="shared" si="0"/>
        <v>-11.385199240986717</v>
      </c>
      <c r="H17" s="13">
        <f t="shared" si="1"/>
        <v>0.88614800759013279</v>
      </c>
      <c r="I17" s="7">
        <f t="shared" si="2"/>
        <v>0.96015180265654643</v>
      </c>
      <c r="J17" s="7"/>
      <c r="K17" s="7"/>
    </row>
    <row r="18" spans="1:11" x14ac:dyDescent="0.25">
      <c r="B18" s="10"/>
      <c r="C18" s="39">
        <v>579</v>
      </c>
      <c r="D18" s="40">
        <v>98.4</v>
      </c>
      <c r="E18" s="38">
        <v>-0.22</v>
      </c>
      <c r="F18" s="12">
        <f t="shared" si="0"/>
        <v>-6.6413662239089177</v>
      </c>
      <c r="H18" s="13">
        <f t="shared" si="1"/>
        <v>0.93358633776091082</v>
      </c>
      <c r="I18" s="7">
        <f t="shared" si="2"/>
        <v>0.96015180265654643</v>
      </c>
      <c r="J18" s="7"/>
      <c r="K18" s="7"/>
    </row>
    <row r="19" spans="1:11" x14ac:dyDescent="0.25">
      <c r="A19" s="14"/>
      <c r="B19" s="10"/>
      <c r="C19" s="39">
        <v>591</v>
      </c>
      <c r="D19" s="40">
        <v>120</v>
      </c>
      <c r="E19" s="38">
        <v>1.45</v>
      </c>
      <c r="F19" s="12">
        <f t="shared" si="0"/>
        <v>13.851992409867167</v>
      </c>
      <c r="H19" s="13">
        <f t="shared" si="1"/>
        <v>1.1385199240986716</v>
      </c>
      <c r="I19" s="7">
        <f t="shared" si="2"/>
        <v>0.96015180265654643</v>
      </c>
      <c r="J19" s="7"/>
      <c r="K19" s="7"/>
    </row>
    <row r="20" spans="1:11" x14ac:dyDescent="0.25">
      <c r="A20" s="14"/>
      <c r="B20" s="10"/>
      <c r="C20" s="39">
        <v>644</v>
      </c>
      <c r="D20" s="40"/>
      <c r="E20" s="38"/>
      <c r="F20" s="12"/>
      <c r="H20" s="13"/>
      <c r="I20" s="7">
        <f t="shared" si="2"/>
        <v>0.96015180265654643</v>
      </c>
      <c r="J20" s="7"/>
      <c r="K20" s="7"/>
    </row>
    <row r="21" spans="1:11" x14ac:dyDescent="0.25">
      <c r="A21" s="15"/>
      <c r="B21" s="10"/>
      <c r="C21" s="39">
        <v>685</v>
      </c>
      <c r="D21" s="40">
        <v>93.6</v>
      </c>
      <c r="E21" s="38">
        <v>-0.59</v>
      </c>
      <c r="F21" s="12">
        <f t="shared" si="0"/>
        <v>-11.195445920303616</v>
      </c>
      <c r="H21" s="13">
        <f t="shared" si="1"/>
        <v>0.88804554079696385</v>
      </c>
      <c r="I21" s="7">
        <f t="shared" si="2"/>
        <v>0.96015180265654643</v>
      </c>
      <c r="J21" s="7"/>
      <c r="K21" s="7"/>
    </row>
    <row r="22" spans="1:11" x14ac:dyDescent="0.25">
      <c r="C22" s="39">
        <v>689</v>
      </c>
      <c r="D22" s="40">
        <v>82.7</v>
      </c>
      <c r="E22" s="38">
        <v>-1.43</v>
      </c>
      <c r="F22" s="12">
        <f t="shared" si="0"/>
        <v>-21.537001897533209</v>
      </c>
      <c r="H22" s="13">
        <f t="shared" si="1"/>
        <v>0.78462998102466797</v>
      </c>
      <c r="I22" s="7">
        <f t="shared" si="2"/>
        <v>0.96015180265654643</v>
      </c>
      <c r="J22" s="7"/>
      <c r="K22" s="7"/>
    </row>
    <row r="23" spans="1:11" x14ac:dyDescent="0.25">
      <c r="C23" s="39">
        <v>744</v>
      </c>
      <c r="D23" s="40">
        <v>99.1</v>
      </c>
      <c r="E23" s="38">
        <v>-0.17</v>
      </c>
      <c r="F23" s="12">
        <f t="shared" si="0"/>
        <v>-5.9772296015180375</v>
      </c>
      <c r="H23" s="13">
        <f t="shared" si="1"/>
        <v>0.9402277039848197</v>
      </c>
      <c r="I23" s="7">
        <f t="shared" si="2"/>
        <v>0.96015180265654643</v>
      </c>
      <c r="J23" s="7"/>
      <c r="K23" s="7"/>
    </row>
    <row r="24" spans="1:11" x14ac:dyDescent="0.25">
      <c r="C24" s="14"/>
      <c r="D24" s="14"/>
      <c r="E24" s="14"/>
      <c r="F24" s="16"/>
      <c r="H24" s="7"/>
      <c r="I24" s="7"/>
      <c r="J24" s="7"/>
      <c r="K24" s="7"/>
    </row>
    <row r="25" spans="1:11" x14ac:dyDescent="0.25">
      <c r="C25" s="14"/>
      <c r="E25" s="14"/>
      <c r="F25" s="14"/>
      <c r="H25" s="7"/>
      <c r="I25" s="7"/>
      <c r="J25" s="7"/>
      <c r="K25" s="7"/>
    </row>
    <row r="26" spans="1:11" x14ac:dyDescent="0.25">
      <c r="C26" s="14"/>
      <c r="E26" s="14"/>
      <c r="F26" s="14"/>
      <c r="H26" s="7"/>
      <c r="I26" s="7"/>
      <c r="J26" s="7"/>
      <c r="K26" s="7"/>
    </row>
    <row r="27" spans="1:11" x14ac:dyDescent="0.25">
      <c r="C27" s="14"/>
      <c r="E27" s="14"/>
      <c r="F27" s="14"/>
      <c r="H27" s="7"/>
      <c r="I27" s="7"/>
      <c r="J27" s="7"/>
      <c r="K27" s="7"/>
    </row>
    <row r="28" spans="1:11" x14ac:dyDescent="0.25">
      <c r="C28" s="14"/>
      <c r="E28" s="14"/>
      <c r="F28" s="14"/>
      <c r="H28" s="7"/>
      <c r="I28" s="7"/>
      <c r="J28" s="7"/>
      <c r="K28" s="7"/>
    </row>
    <row r="29" spans="1:11" x14ac:dyDescent="0.25">
      <c r="C29" s="14"/>
      <c r="E29" s="14"/>
      <c r="F29" s="14"/>
      <c r="H29" s="7"/>
      <c r="I29" s="7"/>
      <c r="J29" s="7"/>
      <c r="K29" s="7"/>
    </row>
    <row r="30" spans="1:11" x14ac:dyDescent="0.25">
      <c r="C30" s="17"/>
      <c r="D30" s="17"/>
      <c r="F30" s="17"/>
      <c r="H30" s="7"/>
      <c r="I30" s="7"/>
      <c r="J30" s="7"/>
      <c r="K30" s="7"/>
    </row>
    <row r="31" spans="1:11" x14ac:dyDescent="0.25">
      <c r="C31" s="17"/>
      <c r="D31" s="17"/>
      <c r="F31" s="17"/>
      <c r="H31" s="7"/>
      <c r="I31" s="7"/>
      <c r="J31" s="7"/>
      <c r="K31" s="7"/>
    </row>
    <row r="33" spans="3:7" x14ac:dyDescent="0.25">
      <c r="C33" s="17"/>
      <c r="D33" s="17"/>
      <c r="F33" s="17"/>
    </row>
    <row r="34" spans="3:7" x14ac:dyDescent="0.25">
      <c r="C34" s="17"/>
      <c r="D34" s="17"/>
      <c r="F34" s="17"/>
    </row>
    <row r="35" spans="3:7" x14ac:dyDescent="0.25">
      <c r="C35" s="17"/>
      <c r="D35" s="17"/>
      <c r="F35" s="17"/>
    </row>
    <row r="36" spans="3:7" x14ac:dyDescent="0.25">
      <c r="C36" s="17"/>
      <c r="D36" s="17"/>
      <c r="F36" s="17"/>
    </row>
    <row r="37" spans="3:7" x14ac:dyDescent="0.25">
      <c r="C37" s="17"/>
      <c r="D37" s="17"/>
      <c r="F37" s="11"/>
    </row>
    <row r="38" spans="3:7" x14ac:dyDescent="0.25">
      <c r="C38" s="17"/>
      <c r="D38" s="17"/>
      <c r="F38" s="17"/>
      <c r="G38" s="17"/>
    </row>
    <row r="47" spans="3:7" x14ac:dyDescent="0.25">
      <c r="C47" s="14"/>
      <c r="E47" s="14"/>
      <c r="F47" s="14"/>
    </row>
    <row r="51" spans="3:8" x14ac:dyDescent="0.25">
      <c r="C51" s="14"/>
      <c r="E51" s="14"/>
      <c r="F51" s="14"/>
    </row>
    <row r="53" spans="3:8" x14ac:dyDescent="0.25">
      <c r="E53" s="14"/>
      <c r="F53" s="14"/>
    </row>
    <row r="54" spans="3:8" x14ac:dyDescent="0.25">
      <c r="E54" s="14"/>
      <c r="F54" s="14"/>
    </row>
    <row r="55" spans="3:8" x14ac:dyDescent="0.25">
      <c r="E55" s="14"/>
      <c r="F55" s="14"/>
    </row>
    <row r="56" spans="3:8" x14ac:dyDescent="0.25">
      <c r="E56" s="14"/>
      <c r="F56" s="14"/>
    </row>
    <row r="57" spans="3:8" x14ac:dyDescent="0.25">
      <c r="E57" s="14"/>
      <c r="F57" s="14"/>
    </row>
    <row r="58" spans="3:8" x14ac:dyDescent="0.25">
      <c r="C58" s="14"/>
      <c r="F58" s="14"/>
      <c r="G58" s="14"/>
      <c r="H58" s="1" t="s">
        <v>1</v>
      </c>
    </row>
  </sheetData>
  <sheetProtection algorithmName="SHA-512" hashValue="iNzYNu4VtoeONKofh38+rhXy0C5/0Wl6SMc49Cqx41Xb82AW1ImX/Y7oj9G4/Wc9M0C3LPQiHiCclks6yyBT9w==" saltValue="uJTFvAmPj9SradljKIXfhA==" spinCount="100000" sheet="1" objects="1" scenarios="1" selectLockedCells="1" selectUnlockedCells="1"/>
  <conditionalFormatting sqref="E11:E15 E17:E19 E21:E23">
    <cfRule type="cellIs" dxfId="23" priority="1" stopIfTrue="1" operator="between">
      <formula>-2</formula>
      <formula>2</formula>
    </cfRule>
    <cfRule type="cellIs" dxfId="22" priority="2" stopIfTrue="1" operator="between">
      <formula>-3</formula>
      <formula>3</formula>
    </cfRule>
    <cfRule type="cellIs" dxfId="21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59"/>
  <sheetViews>
    <sheetView zoomScale="80" zoomScaleNormal="80" workbookViewId="0">
      <selection activeCell="D3" sqref="D3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19" t="s">
        <v>21</v>
      </c>
      <c r="E1" s="20"/>
      <c r="F1" s="3"/>
    </row>
    <row r="2" spans="1:11" ht="18" x14ac:dyDescent="0.25">
      <c r="C2" s="4" t="s">
        <v>3</v>
      </c>
      <c r="D2" s="33">
        <v>17.399999999999999</v>
      </c>
      <c r="E2" s="1" t="s">
        <v>4</v>
      </c>
    </row>
    <row r="3" spans="1:11" ht="18" x14ac:dyDescent="0.25">
      <c r="C3" s="4" t="s">
        <v>9</v>
      </c>
      <c r="D3" s="33">
        <v>16.899999999999999</v>
      </c>
      <c r="E3" s="1" t="s">
        <v>4</v>
      </c>
      <c r="F3" s="5"/>
    </row>
    <row r="4" spans="1:11" ht="18" x14ac:dyDescent="0.25">
      <c r="C4" s="4" t="s">
        <v>10</v>
      </c>
      <c r="D4" s="27">
        <v>1.08</v>
      </c>
      <c r="E4" s="1" t="s">
        <v>4</v>
      </c>
      <c r="F4" s="5"/>
    </row>
    <row r="5" spans="1:11" x14ac:dyDescent="0.25">
      <c r="C5" s="4" t="s">
        <v>11</v>
      </c>
      <c r="D5" s="37">
        <f>D4/D3</f>
        <v>6.3905325443786992E-2</v>
      </c>
      <c r="E5" s="1" t="s">
        <v>2</v>
      </c>
      <c r="F5" s="5"/>
    </row>
    <row r="6" spans="1:11" x14ac:dyDescent="0.25">
      <c r="C6" s="4" t="s">
        <v>6</v>
      </c>
      <c r="D6" s="34">
        <f>COUNTA(D11:D23)</f>
        <v>11</v>
      </c>
      <c r="E6" s="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31.5" x14ac:dyDescent="0.25">
      <c r="C9" s="5" t="s">
        <v>0</v>
      </c>
      <c r="D9" s="5" t="s">
        <v>8</v>
      </c>
      <c r="E9" s="8" t="s">
        <v>7</v>
      </c>
      <c r="F9" s="8" t="s">
        <v>25</v>
      </c>
      <c r="H9" s="7"/>
      <c r="I9" s="7"/>
      <c r="J9" s="7"/>
      <c r="K9" s="7"/>
    </row>
    <row r="10" spans="1:11" x14ac:dyDescent="0.25">
      <c r="A10" s="9"/>
      <c r="C10" s="28"/>
      <c r="D10" s="5"/>
      <c r="E10" s="18"/>
      <c r="F10" s="5"/>
      <c r="H10" s="7" t="s">
        <v>14</v>
      </c>
      <c r="I10" s="7" t="s">
        <v>15</v>
      </c>
      <c r="J10" s="7"/>
      <c r="K10" s="7"/>
    </row>
    <row r="11" spans="1:11" x14ac:dyDescent="0.25">
      <c r="A11" s="14"/>
      <c r="B11" s="14"/>
      <c r="C11" s="39">
        <v>139</v>
      </c>
      <c r="D11" s="40">
        <v>16.82</v>
      </c>
      <c r="E11" s="38">
        <v>-7.0000000000000007E-2</v>
      </c>
      <c r="F11" s="12">
        <f>((D11-$D$2)/$D$2)*100</f>
        <v>-3.3333333333333237</v>
      </c>
      <c r="H11" s="13">
        <f>(100+F11)/100</f>
        <v>0.96666666666666667</v>
      </c>
      <c r="I11" s="7">
        <f>1+($D$3-$D$2)/$D$2</f>
        <v>0.97126436781609193</v>
      </c>
      <c r="J11" s="7"/>
      <c r="K11" s="7"/>
    </row>
    <row r="12" spans="1:11" x14ac:dyDescent="0.25">
      <c r="A12" s="14"/>
      <c r="B12" s="14"/>
      <c r="C12" s="39">
        <v>223</v>
      </c>
      <c r="D12" s="40"/>
      <c r="E12" s="38"/>
      <c r="F12" s="12"/>
      <c r="H12" s="13"/>
      <c r="I12" s="7">
        <f t="shared" ref="I12:I23" si="0">1+($D$3-$D$2)/$D$2</f>
        <v>0.97126436781609193</v>
      </c>
      <c r="J12" s="7"/>
      <c r="K12" s="7"/>
    </row>
    <row r="13" spans="1:11" x14ac:dyDescent="0.25">
      <c r="A13" s="14"/>
      <c r="B13" s="14"/>
      <c r="C13" s="39">
        <v>295</v>
      </c>
      <c r="D13" s="40">
        <v>16.3</v>
      </c>
      <c r="E13" s="38">
        <v>-0.55000000000000004</v>
      </c>
      <c r="F13" s="12">
        <f t="shared" ref="F13:F23" si="1">((D13-$D$2)/$D$2)*100</f>
        <v>-6.3218390804597586</v>
      </c>
      <c r="H13" s="13">
        <f t="shared" ref="H13:H23" si="2">(100+F13)/100</f>
        <v>0.93678160919540243</v>
      </c>
      <c r="I13" s="7">
        <f t="shared" si="0"/>
        <v>0.97126436781609193</v>
      </c>
      <c r="J13" s="7"/>
      <c r="K13" s="7"/>
    </row>
    <row r="14" spans="1:11" x14ac:dyDescent="0.25">
      <c r="A14" s="14"/>
      <c r="B14" s="14"/>
      <c r="C14" s="39">
        <v>339</v>
      </c>
      <c r="D14" s="40">
        <v>16.8</v>
      </c>
      <c r="E14" s="38">
        <v>-0.09</v>
      </c>
      <c r="F14" s="12">
        <f t="shared" si="1"/>
        <v>-3.4482758620689538</v>
      </c>
      <c r="H14" s="13">
        <f t="shared" si="2"/>
        <v>0.9655172413793105</v>
      </c>
      <c r="I14" s="7">
        <f t="shared" si="0"/>
        <v>0.97126436781609193</v>
      </c>
      <c r="J14" s="7"/>
      <c r="K14" s="7"/>
    </row>
    <row r="15" spans="1:11" x14ac:dyDescent="0.25">
      <c r="A15" s="14"/>
      <c r="B15" s="14"/>
      <c r="C15" s="39">
        <v>509</v>
      </c>
      <c r="D15" s="40">
        <v>23.6</v>
      </c>
      <c r="E15" s="38">
        <v>6.24</v>
      </c>
      <c r="F15" s="12">
        <f t="shared" si="1"/>
        <v>35.632183908045995</v>
      </c>
      <c r="H15" s="13">
        <f t="shared" si="2"/>
        <v>1.3563218390804599</v>
      </c>
      <c r="I15" s="7">
        <f t="shared" si="0"/>
        <v>0.97126436781609193</v>
      </c>
      <c r="J15" s="7"/>
      <c r="K15" s="7"/>
    </row>
    <row r="16" spans="1:11" x14ac:dyDescent="0.25">
      <c r="C16" s="39">
        <v>512</v>
      </c>
      <c r="D16" s="40"/>
      <c r="E16" s="38"/>
      <c r="F16" s="12"/>
      <c r="H16" s="13"/>
      <c r="I16" s="7">
        <f t="shared" si="0"/>
        <v>0.97126436781609193</v>
      </c>
      <c r="J16" s="7"/>
      <c r="K16" s="7"/>
    </row>
    <row r="17" spans="1:16" x14ac:dyDescent="0.25">
      <c r="C17" s="39">
        <v>551</v>
      </c>
      <c r="D17" s="40">
        <v>16</v>
      </c>
      <c r="E17" s="38">
        <v>-0.83</v>
      </c>
      <c r="F17" s="12">
        <f t="shared" si="1"/>
        <v>-8.0459770114942462</v>
      </c>
      <c r="H17" s="13">
        <f t="shared" si="2"/>
        <v>0.91954022988505757</v>
      </c>
      <c r="I17" s="7">
        <f t="shared" si="0"/>
        <v>0.97126436781609193</v>
      </c>
      <c r="J17" s="7"/>
      <c r="K17" s="7"/>
    </row>
    <row r="18" spans="1:16" x14ac:dyDescent="0.25">
      <c r="C18" s="39">
        <v>579</v>
      </c>
      <c r="D18" s="40">
        <v>17.3</v>
      </c>
      <c r="E18" s="38">
        <v>0.38</v>
      </c>
      <c r="F18" s="12">
        <f t="shared" si="1"/>
        <v>-0.57471264367814867</v>
      </c>
      <c r="H18" s="13">
        <f t="shared" si="2"/>
        <v>0.99425287356321845</v>
      </c>
      <c r="I18" s="7">
        <f t="shared" si="0"/>
        <v>0.97126436781609193</v>
      </c>
      <c r="J18" s="7"/>
      <c r="K18" s="7"/>
    </row>
    <row r="19" spans="1:16" x14ac:dyDescent="0.25">
      <c r="C19" s="39">
        <v>591</v>
      </c>
      <c r="D19" s="40">
        <v>19.2</v>
      </c>
      <c r="E19" s="38">
        <v>2.14</v>
      </c>
      <c r="F19" s="12">
        <f t="shared" si="1"/>
        <v>10.344827586206902</v>
      </c>
      <c r="H19" s="13">
        <f t="shared" si="2"/>
        <v>1.103448275862069</v>
      </c>
      <c r="I19" s="7">
        <f t="shared" si="0"/>
        <v>0.97126436781609193</v>
      </c>
      <c r="J19" s="7"/>
      <c r="K19" s="7"/>
    </row>
    <row r="20" spans="1:16" x14ac:dyDescent="0.25">
      <c r="C20" s="39">
        <v>644</v>
      </c>
      <c r="D20" s="40">
        <v>17.3</v>
      </c>
      <c r="E20" s="38">
        <v>0.38</v>
      </c>
      <c r="F20" s="12">
        <f t="shared" si="1"/>
        <v>-0.57471264367814867</v>
      </c>
      <c r="H20" s="13">
        <f t="shared" si="2"/>
        <v>0.99425287356321845</v>
      </c>
      <c r="I20" s="7">
        <f t="shared" si="0"/>
        <v>0.97126436781609193</v>
      </c>
      <c r="J20" s="7"/>
      <c r="K20" s="7"/>
    </row>
    <row r="21" spans="1:16" x14ac:dyDescent="0.25">
      <c r="A21" s="15"/>
      <c r="B21" s="26"/>
      <c r="C21" s="39">
        <v>685</v>
      </c>
      <c r="D21" s="40">
        <v>15.61</v>
      </c>
      <c r="E21" s="38">
        <v>-1.2</v>
      </c>
      <c r="F21" s="12">
        <f t="shared" si="1"/>
        <v>-10.287356321839077</v>
      </c>
      <c r="H21" s="13">
        <f t="shared" si="2"/>
        <v>0.8971264367816093</v>
      </c>
      <c r="I21" s="7">
        <f t="shared" si="0"/>
        <v>0.97126436781609193</v>
      </c>
      <c r="J21" s="7"/>
      <c r="K21" s="7"/>
    </row>
    <row r="22" spans="1:16" x14ac:dyDescent="0.25">
      <c r="A22" s="15"/>
      <c r="C22" s="39">
        <v>689</v>
      </c>
      <c r="D22" s="40">
        <v>16.5</v>
      </c>
      <c r="E22" s="38">
        <v>-0.37</v>
      </c>
      <c r="F22" s="12">
        <f t="shared" si="1"/>
        <v>-5.1724137931034404</v>
      </c>
      <c r="H22" s="13">
        <f t="shared" si="2"/>
        <v>0.94827586206896552</v>
      </c>
      <c r="I22" s="7">
        <f t="shared" si="0"/>
        <v>0.97126436781609193</v>
      </c>
      <c r="J22" s="7"/>
      <c r="K22" s="7"/>
    </row>
    <row r="23" spans="1:16" x14ac:dyDescent="0.25">
      <c r="C23" s="39">
        <v>744</v>
      </c>
      <c r="D23" s="40">
        <v>16.2</v>
      </c>
      <c r="E23" s="38">
        <v>-0.65</v>
      </c>
      <c r="F23" s="12">
        <f t="shared" si="1"/>
        <v>-6.8965517241379279</v>
      </c>
      <c r="H23" s="13">
        <f t="shared" si="2"/>
        <v>0.93103448275862077</v>
      </c>
      <c r="I23" s="7">
        <f t="shared" si="0"/>
        <v>0.97126436781609193</v>
      </c>
      <c r="J23" s="7"/>
      <c r="K23" s="7"/>
    </row>
    <row r="24" spans="1:16" x14ac:dyDescent="0.25">
      <c r="C24" s="14"/>
      <c r="D24" s="14"/>
      <c r="E24" s="14"/>
      <c r="F24" s="16"/>
      <c r="H24" s="7"/>
      <c r="I24" s="7"/>
      <c r="J24" s="7"/>
      <c r="K24" s="7"/>
    </row>
    <row r="25" spans="1:16" x14ac:dyDescent="0.25">
      <c r="C25" s="14"/>
      <c r="E25" s="14"/>
      <c r="F25" s="16"/>
      <c r="H25" s="7"/>
      <c r="I25" s="7"/>
      <c r="J25" s="7"/>
      <c r="K25" s="7"/>
    </row>
    <row r="26" spans="1:16" x14ac:dyDescent="0.25">
      <c r="B26" s="14"/>
      <c r="C26" s="14"/>
      <c r="D26" s="14"/>
      <c r="E26" s="14"/>
      <c r="F26" s="14"/>
      <c r="G26" s="14"/>
      <c r="H26" s="21"/>
      <c r="I26" s="21"/>
      <c r="J26" s="21"/>
      <c r="K26" s="21"/>
      <c r="L26" s="14"/>
      <c r="M26" s="14"/>
      <c r="N26" s="14"/>
      <c r="O26" s="14"/>
      <c r="P26" s="14"/>
    </row>
    <row r="27" spans="1:16" x14ac:dyDescent="0.25">
      <c r="B27" s="14"/>
      <c r="C27" s="14"/>
      <c r="D27" s="14"/>
      <c r="E27" s="14"/>
      <c r="F27" s="14"/>
      <c r="G27" s="14"/>
      <c r="H27" s="21"/>
      <c r="I27" s="21"/>
      <c r="J27" s="21"/>
      <c r="K27" s="21"/>
      <c r="L27" s="14"/>
      <c r="M27" s="14"/>
      <c r="N27" s="14"/>
      <c r="O27" s="14"/>
      <c r="P27" s="14"/>
    </row>
    <row r="28" spans="1:16" x14ac:dyDescent="0.25">
      <c r="B28" s="14"/>
      <c r="C28" s="14"/>
      <c r="D28" s="14"/>
      <c r="E28" s="14"/>
      <c r="F28" s="14"/>
      <c r="G28" s="14"/>
      <c r="H28" s="21"/>
      <c r="I28" s="21"/>
      <c r="J28" s="21"/>
      <c r="K28" s="22"/>
      <c r="L28" s="23"/>
      <c r="M28" s="14"/>
      <c r="N28" s="14"/>
      <c r="O28" s="14"/>
      <c r="P28" s="14"/>
    </row>
    <row r="29" spans="1:16" x14ac:dyDescent="0.25">
      <c r="B29" s="14"/>
      <c r="C29" s="24"/>
      <c r="D29" s="14"/>
      <c r="E29" s="14"/>
      <c r="F29" s="14"/>
      <c r="G29" s="14"/>
      <c r="H29" s="21"/>
      <c r="I29" s="21"/>
      <c r="J29" s="21"/>
      <c r="K29" s="22"/>
      <c r="L29" s="23"/>
      <c r="M29" s="14"/>
      <c r="N29" s="14"/>
      <c r="O29" s="14"/>
      <c r="P29" s="14"/>
    </row>
    <row r="30" spans="1:16" x14ac:dyDescent="0.25">
      <c r="B30" s="14"/>
      <c r="C30" s="14"/>
      <c r="D30" s="14"/>
      <c r="E30" s="14"/>
      <c r="F30" s="14"/>
      <c r="G30" s="14"/>
      <c r="H30" s="21"/>
      <c r="I30" s="21"/>
      <c r="J30" s="21"/>
      <c r="K30" s="22"/>
      <c r="L30" s="23"/>
      <c r="M30" s="14"/>
      <c r="N30" s="14"/>
      <c r="O30" s="14"/>
      <c r="P30" s="14"/>
    </row>
    <row r="31" spans="1:16" x14ac:dyDescent="0.25">
      <c r="B31" s="14"/>
      <c r="C31" s="14"/>
      <c r="D31" s="14"/>
      <c r="E31" s="14"/>
      <c r="F31" s="14"/>
      <c r="G31" s="14"/>
      <c r="H31" s="21"/>
      <c r="I31" s="21"/>
      <c r="J31" s="21"/>
      <c r="K31" s="22"/>
      <c r="L31" s="23"/>
      <c r="M31" s="14"/>
      <c r="N31" s="14"/>
      <c r="O31" s="14"/>
      <c r="P31" s="14"/>
    </row>
    <row r="32" spans="1:16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2:16" x14ac:dyDescent="0.25">
      <c r="B33" s="14"/>
      <c r="C33" s="24"/>
      <c r="D33" s="14"/>
      <c r="E33" s="14"/>
      <c r="F33" s="14"/>
      <c r="G33" s="14"/>
      <c r="H33" s="14"/>
      <c r="I33" s="14"/>
      <c r="J33" s="14"/>
      <c r="K33" s="25"/>
      <c r="L33" s="23"/>
      <c r="M33" s="14"/>
      <c r="N33" s="14"/>
      <c r="O33" s="14"/>
      <c r="P33" s="14"/>
    </row>
    <row r="34" spans="2:16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25"/>
      <c r="L34" s="23"/>
      <c r="M34" s="14"/>
      <c r="N34" s="14"/>
      <c r="O34" s="14"/>
      <c r="P34" s="14"/>
    </row>
    <row r="35" spans="2:16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25"/>
      <c r="L35" s="23"/>
      <c r="M35" s="14"/>
      <c r="N35" s="14"/>
      <c r="O35" s="14"/>
      <c r="P35" s="14"/>
    </row>
    <row r="36" spans="2:16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25"/>
      <c r="L36" s="23"/>
      <c r="M36" s="14"/>
      <c r="N36" s="14"/>
      <c r="O36" s="14"/>
      <c r="P36" s="14"/>
    </row>
    <row r="37" spans="2:16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25"/>
      <c r="L37" s="23"/>
      <c r="M37" s="14"/>
      <c r="N37" s="14"/>
      <c r="O37" s="14"/>
      <c r="P37" s="14"/>
    </row>
    <row r="38" spans="2:16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25"/>
      <c r="L38" s="23"/>
      <c r="M38" s="14"/>
      <c r="N38" s="14"/>
      <c r="O38" s="14"/>
      <c r="P38" s="14"/>
    </row>
    <row r="39" spans="2:16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25"/>
      <c r="L39" s="23"/>
      <c r="M39" s="14"/>
      <c r="N39" s="14"/>
      <c r="O39" s="14"/>
      <c r="P39" s="14"/>
    </row>
    <row r="40" spans="2:16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25"/>
      <c r="L40" s="23"/>
      <c r="M40" s="14"/>
      <c r="N40" s="14"/>
      <c r="O40" s="14"/>
      <c r="P40" s="14"/>
    </row>
    <row r="41" spans="2:16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25"/>
      <c r="L41" s="23"/>
      <c r="M41" s="14"/>
      <c r="N41" s="14"/>
      <c r="O41" s="14"/>
      <c r="P41" s="14"/>
    </row>
    <row r="42" spans="2:16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25"/>
      <c r="L42" s="23"/>
      <c r="M42" s="14"/>
      <c r="N42" s="14"/>
      <c r="O42" s="14"/>
      <c r="P42" s="14"/>
    </row>
    <row r="43" spans="2:16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25"/>
      <c r="L43" s="23"/>
      <c r="M43" s="14"/>
      <c r="N43" s="14"/>
      <c r="O43" s="14"/>
      <c r="P43" s="14"/>
    </row>
    <row r="44" spans="2:16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25"/>
      <c r="L44" s="23"/>
      <c r="M44" s="14"/>
      <c r="N44" s="14"/>
      <c r="O44" s="14"/>
      <c r="P44" s="14"/>
    </row>
    <row r="45" spans="2:16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25"/>
      <c r="L45" s="23"/>
      <c r="M45" s="14"/>
      <c r="N45" s="14"/>
      <c r="O45" s="14"/>
      <c r="P45" s="14"/>
    </row>
    <row r="46" spans="2:16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25"/>
      <c r="L46" s="23"/>
      <c r="M46" s="14"/>
      <c r="N46" s="14"/>
      <c r="O46" s="14"/>
      <c r="P46" s="14"/>
    </row>
    <row r="47" spans="2:16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25"/>
      <c r="L47" s="23"/>
      <c r="M47" s="14"/>
      <c r="N47" s="14"/>
      <c r="O47" s="14"/>
      <c r="P47" s="14"/>
    </row>
    <row r="48" spans="2:16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25"/>
      <c r="L48" s="23"/>
      <c r="M48" s="14"/>
      <c r="N48" s="14"/>
      <c r="O48" s="14"/>
      <c r="P48" s="14"/>
    </row>
    <row r="49" spans="2:16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25"/>
      <c r="L49" s="23"/>
      <c r="M49" s="14"/>
      <c r="N49" s="14"/>
      <c r="O49" s="14"/>
      <c r="P49" s="14"/>
    </row>
    <row r="50" spans="2:16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x14ac:dyDescent="0.25">
      <c r="C52" s="14"/>
      <c r="E52" s="14"/>
      <c r="F52" s="14"/>
    </row>
    <row r="54" spans="2:16" x14ac:dyDescent="0.25">
      <c r="E54" s="14"/>
      <c r="F54" s="14"/>
    </row>
    <row r="55" spans="2:16" x14ac:dyDescent="0.25">
      <c r="E55" s="14"/>
      <c r="F55" s="14"/>
    </row>
    <row r="56" spans="2:16" x14ac:dyDescent="0.25">
      <c r="E56" s="14"/>
      <c r="F56" s="14"/>
    </row>
    <row r="57" spans="2:16" x14ac:dyDescent="0.25">
      <c r="E57" s="14"/>
      <c r="F57" s="14"/>
    </row>
    <row r="58" spans="2:16" x14ac:dyDescent="0.25">
      <c r="E58" s="14"/>
      <c r="F58" s="14"/>
    </row>
    <row r="59" spans="2:16" x14ac:dyDescent="0.25">
      <c r="C59" s="14"/>
      <c r="F59" s="14"/>
      <c r="G59" s="14"/>
      <c r="H59" s="1" t="s">
        <v>1</v>
      </c>
    </row>
  </sheetData>
  <sheetProtection algorithmName="SHA-512" hashValue="ntWEFuxjRorIG4s0EFRhVo9YWLqM/XOFpAq8DZyIbL+46W2MSoTgBUwYH/xXPg+qMunGqY96JfXRPK410rbi5w==" saltValue="KisBc6/EDJtDb3rlAESzsQ==" spinCount="100000" sheet="1" objects="1" scenarios="1" selectLockedCells="1" selectUnlockedCells="1"/>
  <sortState xmlns:xlrd2="http://schemas.microsoft.com/office/spreadsheetml/2017/richdata2" ref="C11:F21">
    <sortCondition ref="C11:C21"/>
  </sortState>
  <conditionalFormatting sqref="E11 E17:E23 E13:E15">
    <cfRule type="cellIs" dxfId="20" priority="1" stopIfTrue="1" operator="between">
      <formula>-2</formula>
      <formula>2</formula>
    </cfRule>
    <cfRule type="cellIs" dxfId="19" priority="2" stopIfTrue="1" operator="between">
      <formula>-3</formula>
      <formula>3</formula>
    </cfRule>
    <cfRule type="cellIs" dxfId="18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31"/>
  <sheetViews>
    <sheetView zoomScale="80" zoomScaleNormal="80" workbookViewId="0">
      <selection activeCell="D3" sqref="D3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41" t="s">
        <v>13</v>
      </c>
      <c r="E1" s="41"/>
      <c r="F1" s="3"/>
    </row>
    <row r="2" spans="1:11" ht="18" x14ac:dyDescent="0.25">
      <c r="C2" s="4" t="s">
        <v>3</v>
      </c>
      <c r="D2" s="33">
        <v>100.9</v>
      </c>
      <c r="E2" s="1" t="s">
        <v>4</v>
      </c>
    </row>
    <row r="3" spans="1:11" ht="18" x14ac:dyDescent="0.25">
      <c r="C3" s="4" t="s">
        <v>9</v>
      </c>
      <c r="D3" s="33">
        <v>99.98</v>
      </c>
      <c r="E3" s="1" t="s">
        <v>4</v>
      </c>
      <c r="F3" s="5"/>
    </row>
    <row r="4" spans="1:11" ht="18" x14ac:dyDescent="0.25">
      <c r="C4" s="4" t="s">
        <v>10</v>
      </c>
      <c r="D4" s="18">
        <v>13.61</v>
      </c>
      <c r="E4" s="1" t="s">
        <v>4</v>
      </c>
      <c r="F4" s="5"/>
    </row>
    <row r="5" spans="1:11" x14ac:dyDescent="0.25">
      <c r="C5" s="4" t="s">
        <v>11</v>
      </c>
      <c r="D5" s="37">
        <f>D4/D3</f>
        <v>0.13612722544508901</v>
      </c>
      <c r="E5" s="1" t="s">
        <v>2</v>
      </c>
      <c r="F5" s="5"/>
    </row>
    <row r="6" spans="1:11" x14ac:dyDescent="0.25">
      <c r="C6" s="4" t="s">
        <v>6</v>
      </c>
      <c r="D6" s="34">
        <f>COUNTA(D11:D23)</f>
        <v>11</v>
      </c>
      <c r="E6" s="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31.5" x14ac:dyDescent="0.25">
      <c r="C9" s="5" t="s">
        <v>0</v>
      </c>
      <c r="D9" s="5" t="s">
        <v>8</v>
      </c>
      <c r="E9" s="8" t="s">
        <v>7</v>
      </c>
      <c r="F9" s="8" t="s">
        <v>25</v>
      </c>
      <c r="H9" s="7"/>
      <c r="I9" s="7"/>
      <c r="J9" s="7"/>
      <c r="K9" s="7"/>
    </row>
    <row r="10" spans="1:11" x14ac:dyDescent="0.25">
      <c r="A10" s="9"/>
      <c r="C10" s="28"/>
      <c r="D10" s="18"/>
      <c r="E10" s="18"/>
      <c r="F10" s="5"/>
      <c r="H10" s="7" t="s">
        <v>14</v>
      </c>
      <c r="I10" s="7" t="s">
        <v>15</v>
      </c>
      <c r="J10" s="7"/>
      <c r="K10" s="7"/>
    </row>
    <row r="11" spans="1:11" x14ac:dyDescent="0.25">
      <c r="A11" s="14"/>
      <c r="B11" s="14"/>
      <c r="C11" s="39">
        <v>139</v>
      </c>
      <c r="D11" s="40">
        <v>104.5</v>
      </c>
      <c r="E11" s="38">
        <v>0.33</v>
      </c>
      <c r="F11" s="12">
        <f>((D11-$D$2)/$D$2)*100</f>
        <v>3.5678889990089142</v>
      </c>
      <c r="H11" s="13">
        <f>(100+F11)/100</f>
        <v>1.0356788899900891</v>
      </c>
      <c r="I11" s="7">
        <f>1+($D$3-$D$2)/$D$2</f>
        <v>0.99088206144697721</v>
      </c>
      <c r="J11" s="7"/>
      <c r="K11" s="7"/>
    </row>
    <row r="12" spans="1:11" x14ac:dyDescent="0.25">
      <c r="A12" s="14"/>
      <c r="B12" s="14"/>
      <c r="C12" s="39">
        <v>223</v>
      </c>
      <c r="D12" s="40">
        <v>86.8</v>
      </c>
      <c r="E12" s="38">
        <v>-0.97</v>
      </c>
      <c r="F12" s="12">
        <f t="shared" ref="F12:F23" si="0">((D12-$D$2)/$D$2)*100</f>
        <v>-13.974231912784942</v>
      </c>
      <c r="H12" s="13">
        <f t="shared" ref="H12:H23" si="1">(100+F12)/100</f>
        <v>0.8602576808721506</v>
      </c>
      <c r="I12" s="7">
        <f t="shared" ref="I12:I23" si="2">1+($D$3-$D$2)/$D$2</f>
        <v>0.99088206144697721</v>
      </c>
      <c r="J12" s="7"/>
      <c r="K12" s="7"/>
    </row>
    <row r="13" spans="1:11" x14ac:dyDescent="0.25">
      <c r="A13" s="14"/>
      <c r="B13" s="14"/>
      <c r="C13" s="39">
        <v>295</v>
      </c>
      <c r="D13" s="40">
        <v>81.3</v>
      </c>
      <c r="E13" s="38">
        <v>-1.37</v>
      </c>
      <c r="F13" s="12">
        <f t="shared" si="0"/>
        <v>-19.425173439048571</v>
      </c>
      <c r="H13" s="13">
        <f t="shared" si="1"/>
        <v>0.8057482656095144</v>
      </c>
      <c r="I13" s="7">
        <f t="shared" si="2"/>
        <v>0.99088206144697721</v>
      </c>
      <c r="J13" s="7"/>
      <c r="K13" s="7"/>
    </row>
    <row r="14" spans="1:11" x14ac:dyDescent="0.25">
      <c r="C14" s="39">
        <v>339</v>
      </c>
      <c r="D14" s="40">
        <v>98.2</v>
      </c>
      <c r="E14" s="38">
        <v>-0.13</v>
      </c>
      <c r="F14" s="12">
        <f t="shared" si="0"/>
        <v>-2.6759167492566927</v>
      </c>
      <c r="H14" s="13">
        <f t="shared" si="1"/>
        <v>0.9732408325074331</v>
      </c>
      <c r="I14" s="7">
        <f t="shared" si="2"/>
        <v>0.99088206144697721</v>
      </c>
      <c r="J14" s="7"/>
      <c r="K14" s="7"/>
    </row>
    <row r="15" spans="1:11" x14ac:dyDescent="0.25">
      <c r="C15" s="39">
        <v>509</v>
      </c>
      <c r="D15" s="40">
        <v>114</v>
      </c>
      <c r="E15" s="38">
        <v>1.03</v>
      </c>
      <c r="F15" s="12">
        <f t="shared" si="0"/>
        <v>12.983151635282454</v>
      </c>
      <c r="H15" s="13">
        <f t="shared" si="1"/>
        <v>1.1298315163528245</v>
      </c>
      <c r="I15" s="7">
        <f t="shared" si="2"/>
        <v>0.99088206144697721</v>
      </c>
      <c r="J15" s="7"/>
      <c r="K15" s="7"/>
    </row>
    <row r="16" spans="1:11" x14ac:dyDescent="0.25">
      <c r="C16" s="39">
        <v>512</v>
      </c>
      <c r="D16" s="40"/>
      <c r="E16" s="38"/>
      <c r="F16" s="12"/>
      <c r="H16" s="13"/>
      <c r="I16" s="7">
        <f t="shared" si="2"/>
        <v>0.99088206144697721</v>
      </c>
      <c r="J16" s="7"/>
      <c r="K16" s="7"/>
    </row>
    <row r="17" spans="1:11" x14ac:dyDescent="0.25">
      <c r="C17" s="39">
        <v>551</v>
      </c>
      <c r="D17" s="40">
        <v>98</v>
      </c>
      <c r="E17" s="38">
        <v>-0.15</v>
      </c>
      <c r="F17" s="12">
        <f t="shared" si="0"/>
        <v>-2.874132804757191</v>
      </c>
      <c r="H17" s="13">
        <f t="shared" si="1"/>
        <v>0.9712586719524281</v>
      </c>
      <c r="I17" s="7">
        <f t="shared" si="2"/>
        <v>0.99088206144697721</v>
      </c>
      <c r="J17" s="7"/>
      <c r="K17" s="7"/>
    </row>
    <row r="18" spans="1:11" x14ac:dyDescent="0.25">
      <c r="C18" s="39">
        <v>579</v>
      </c>
      <c r="D18" s="40">
        <v>83.2</v>
      </c>
      <c r="E18" s="38">
        <v>-1.23</v>
      </c>
      <c r="F18" s="12">
        <f t="shared" si="0"/>
        <v>-17.542120911793859</v>
      </c>
      <c r="H18" s="13">
        <f t="shared" si="1"/>
        <v>0.82457879088206143</v>
      </c>
      <c r="I18" s="7">
        <f t="shared" si="2"/>
        <v>0.99088206144697721</v>
      </c>
      <c r="J18" s="7"/>
      <c r="K18" s="7"/>
    </row>
    <row r="19" spans="1:11" x14ac:dyDescent="0.25">
      <c r="C19" s="39">
        <v>591</v>
      </c>
      <c r="D19" s="40">
        <v>110</v>
      </c>
      <c r="E19" s="38">
        <v>0.74</v>
      </c>
      <c r="F19" s="12">
        <f t="shared" si="0"/>
        <v>9.0188305252725414</v>
      </c>
      <c r="H19" s="13">
        <f t="shared" si="1"/>
        <v>1.0901883052527253</v>
      </c>
      <c r="I19" s="7">
        <f t="shared" si="2"/>
        <v>0.99088206144697721</v>
      </c>
      <c r="J19" s="7"/>
      <c r="K19" s="7"/>
    </row>
    <row r="20" spans="1:11" x14ac:dyDescent="0.25">
      <c r="C20" s="39">
        <v>644</v>
      </c>
      <c r="D20" s="40"/>
      <c r="E20" s="38"/>
      <c r="F20" s="12"/>
      <c r="H20" s="13"/>
      <c r="I20" s="7">
        <f t="shared" si="2"/>
        <v>0.99088206144697721</v>
      </c>
      <c r="J20" s="7"/>
      <c r="K20" s="7"/>
    </row>
    <row r="21" spans="1:11" x14ac:dyDescent="0.25">
      <c r="A21" s="14"/>
      <c r="C21" s="39">
        <v>685</v>
      </c>
      <c r="D21" s="40">
        <v>109.2</v>
      </c>
      <c r="E21" s="38">
        <v>0.68</v>
      </c>
      <c r="F21" s="12">
        <f t="shared" si="0"/>
        <v>8.2259663032705621</v>
      </c>
      <c r="H21" s="13">
        <f t="shared" si="1"/>
        <v>1.0822596630327057</v>
      </c>
      <c r="I21" s="7">
        <f t="shared" si="2"/>
        <v>0.99088206144697721</v>
      </c>
      <c r="J21" s="7"/>
      <c r="K21" s="7"/>
    </row>
    <row r="22" spans="1:11" x14ac:dyDescent="0.25">
      <c r="C22" s="39">
        <v>689</v>
      </c>
      <c r="D22" s="40">
        <v>115</v>
      </c>
      <c r="E22" s="38">
        <v>1.1000000000000001</v>
      </c>
      <c r="F22" s="12">
        <f t="shared" si="0"/>
        <v>13.97423191278493</v>
      </c>
      <c r="H22" s="13">
        <f t="shared" si="1"/>
        <v>1.1397423191278493</v>
      </c>
      <c r="I22" s="7">
        <f t="shared" si="2"/>
        <v>0.99088206144697721</v>
      </c>
      <c r="J22" s="7"/>
      <c r="K22" s="7"/>
    </row>
    <row r="23" spans="1:11" x14ac:dyDescent="0.25">
      <c r="C23" s="39">
        <v>744</v>
      </c>
      <c r="D23" s="40">
        <v>99.5</v>
      </c>
      <c r="E23" s="38">
        <v>-0.04</v>
      </c>
      <c r="F23" s="12">
        <f t="shared" si="0"/>
        <v>-1.3875123885034744</v>
      </c>
      <c r="H23" s="13">
        <f t="shared" si="1"/>
        <v>0.98612487611496524</v>
      </c>
      <c r="I23" s="7">
        <f t="shared" si="2"/>
        <v>0.99088206144697721</v>
      </c>
      <c r="J23" s="7"/>
      <c r="K23" s="7"/>
    </row>
    <row r="24" spans="1:11" x14ac:dyDescent="0.25">
      <c r="C24" s="14"/>
      <c r="D24" s="14"/>
      <c r="E24" s="14"/>
      <c r="F24" s="14"/>
      <c r="H24" s="7"/>
      <c r="I24" s="7"/>
      <c r="J24" s="7"/>
      <c r="K24" s="7"/>
    </row>
    <row r="25" spans="1:11" x14ac:dyDescent="0.25">
      <c r="C25" s="14"/>
      <c r="E25" s="14"/>
      <c r="F25" s="14"/>
      <c r="H25" s="7"/>
      <c r="I25" s="7"/>
      <c r="J25" s="7"/>
      <c r="K25" s="7"/>
    </row>
    <row r="26" spans="1:11" x14ac:dyDescent="0.25">
      <c r="C26" s="14"/>
      <c r="E26" s="14"/>
      <c r="F26" s="14"/>
      <c r="H26" s="7"/>
      <c r="I26" s="7"/>
      <c r="J26" s="7"/>
      <c r="K26" s="7"/>
    </row>
    <row r="27" spans="1:11" x14ac:dyDescent="0.25">
      <c r="E27" s="14"/>
      <c r="F27" s="14"/>
      <c r="H27" s="7"/>
      <c r="I27" s="7"/>
      <c r="J27" s="7"/>
      <c r="K27" s="7"/>
    </row>
    <row r="28" spans="1:11" x14ac:dyDescent="0.25">
      <c r="E28" s="14"/>
      <c r="F28" s="14"/>
      <c r="H28" s="7"/>
      <c r="I28" s="7"/>
      <c r="J28" s="7"/>
      <c r="K28" s="7"/>
    </row>
    <row r="29" spans="1:11" x14ac:dyDescent="0.25">
      <c r="C29" s="14"/>
      <c r="F29" s="14"/>
      <c r="G29" s="14"/>
      <c r="H29" s="7" t="s">
        <v>1</v>
      </c>
      <c r="I29" s="7"/>
      <c r="J29" s="7"/>
      <c r="K29" s="7"/>
    </row>
    <row r="30" spans="1:11" x14ac:dyDescent="0.25">
      <c r="H30" s="7"/>
      <c r="I30" s="7"/>
      <c r="J30" s="7"/>
      <c r="K30" s="7"/>
    </row>
    <row r="31" spans="1:11" x14ac:dyDescent="0.25">
      <c r="H31" s="7"/>
      <c r="I31" s="7"/>
      <c r="J31" s="7"/>
      <c r="K31" s="7"/>
    </row>
  </sheetData>
  <sheetProtection algorithmName="SHA-512" hashValue="ksmdeWfwvr+TtqCKXbd9km5FgRfunn2+4AsMxFQM9QCOuB4sfmuB8ryexEpMXQUcg8hUKKvQRbGulo50ShhL/Q==" saltValue="etAwU59jT/rNFTBoGbYREQ==" spinCount="100000" sheet="1" objects="1" scenarios="1" selectLockedCells="1" selectUnlockedCells="1"/>
  <sortState xmlns:xlrd2="http://schemas.microsoft.com/office/spreadsheetml/2017/richdata2" ref="C11:F21">
    <sortCondition ref="C11:C21"/>
  </sortState>
  <mergeCells count="1">
    <mergeCell ref="D1:E1"/>
  </mergeCells>
  <conditionalFormatting sqref="E11:E15 E17:E19 E21:E23">
    <cfRule type="cellIs" dxfId="17" priority="1" stopIfTrue="1" operator="between">
      <formula>-2</formula>
      <formula>2</formula>
    </cfRule>
    <cfRule type="cellIs" dxfId="16" priority="2" stopIfTrue="1" operator="between">
      <formula>-3</formula>
      <formula>3</formula>
    </cfRule>
    <cfRule type="cellIs" dxfId="15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31"/>
  <sheetViews>
    <sheetView zoomScale="80" zoomScaleNormal="80" workbookViewId="0">
      <selection activeCell="D3" sqref="D3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32" t="s">
        <v>22</v>
      </c>
      <c r="E1" s="32"/>
    </row>
    <row r="2" spans="1:11" ht="18" x14ac:dyDescent="0.25">
      <c r="C2" s="4" t="s">
        <v>3</v>
      </c>
      <c r="D2" s="16">
        <v>105.4</v>
      </c>
      <c r="E2" s="1" t="s">
        <v>4</v>
      </c>
    </row>
    <row r="3" spans="1:11" ht="18" x14ac:dyDescent="0.25">
      <c r="C3" s="4" t="s">
        <v>9</v>
      </c>
      <c r="D3" s="16">
        <v>90.26</v>
      </c>
      <c r="E3" s="1" t="s">
        <v>4</v>
      </c>
      <c r="F3" s="42"/>
      <c r="G3" s="42"/>
      <c r="H3" s="42"/>
    </row>
    <row r="4" spans="1:11" ht="18" x14ac:dyDescent="0.25">
      <c r="C4" s="4" t="s">
        <v>10</v>
      </c>
      <c r="D4" s="14">
        <v>16.02</v>
      </c>
      <c r="E4" s="1" t="s">
        <v>4</v>
      </c>
      <c r="F4" s="42"/>
      <c r="G4" s="42"/>
      <c r="H4" s="42"/>
    </row>
    <row r="5" spans="1:11" x14ac:dyDescent="0.25">
      <c r="C5" s="4" t="s">
        <v>11</v>
      </c>
      <c r="D5" s="37">
        <f>D4/D3</f>
        <v>0.17748725902947041</v>
      </c>
      <c r="E5" s="1" t="s">
        <v>2</v>
      </c>
      <c r="F5" s="42"/>
      <c r="G5" s="42"/>
      <c r="H5" s="42"/>
    </row>
    <row r="6" spans="1:11" x14ac:dyDescent="0.25">
      <c r="C6" s="4" t="s">
        <v>6</v>
      </c>
      <c r="D6" s="34">
        <f>COUNTA(D11:D23)</f>
        <v>12</v>
      </c>
      <c r="E6" s="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31.5" x14ac:dyDescent="0.25">
      <c r="C9" s="5" t="s">
        <v>0</v>
      </c>
      <c r="D9" s="5" t="s">
        <v>8</v>
      </c>
      <c r="E9" s="8" t="s">
        <v>7</v>
      </c>
      <c r="F9" s="8" t="s">
        <v>25</v>
      </c>
      <c r="H9" s="7"/>
      <c r="I9" s="7"/>
      <c r="J9" s="7"/>
      <c r="K9" s="7"/>
    </row>
    <row r="10" spans="1:11" x14ac:dyDescent="0.25">
      <c r="A10" s="9"/>
      <c r="C10" s="28"/>
      <c r="D10" s="5"/>
      <c r="E10" s="5"/>
      <c r="F10" s="5"/>
      <c r="H10" s="7" t="s">
        <v>14</v>
      </c>
      <c r="I10" s="7" t="s">
        <v>15</v>
      </c>
      <c r="J10" s="7"/>
      <c r="K10" s="7"/>
    </row>
    <row r="11" spans="1:11" x14ac:dyDescent="0.25">
      <c r="A11" s="14"/>
      <c r="B11" s="14"/>
      <c r="C11" s="39">
        <v>139</v>
      </c>
      <c r="D11" s="40">
        <v>43.8</v>
      </c>
      <c r="E11" s="38">
        <v>-2.9</v>
      </c>
      <c r="F11" s="12">
        <f>((D11-$D$2)/$D$2)*100</f>
        <v>-58.444022770398483</v>
      </c>
      <c r="H11" s="13">
        <f>(100+F11)/100</f>
        <v>0.41555977229601515</v>
      </c>
      <c r="I11" s="7">
        <f>1+($D$3-$D$2)/$D$2</f>
        <v>0.85635673624288422</v>
      </c>
      <c r="J11" s="7"/>
      <c r="K11" s="7"/>
    </row>
    <row r="12" spans="1:11" x14ac:dyDescent="0.25">
      <c r="A12" s="14"/>
      <c r="B12" s="14"/>
      <c r="C12" s="39">
        <v>223</v>
      </c>
      <c r="D12" s="40">
        <v>87.5</v>
      </c>
      <c r="E12" s="38">
        <v>-0.17</v>
      </c>
      <c r="F12" s="12">
        <f t="shared" ref="F12:F23" si="0">((D12-$D$2)/$D$2)*100</f>
        <v>-16.982922201138525</v>
      </c>
      <c r="H12" s="13">
        <f t="shared" ref="H12:H23" si="1">(100+F12)/100</f>
        <v>0.83017077798861483</v>
      </c>
      <c r="I12" s="7">
        <f t="shared" ref="I12:I23" si="2">1+($D$3-$D$2)/$D$2</f>
        <v>0.85635673624288422</v>
      </c>
      <c r="J12" s="7"/>
      <c r="K12" s="7"/>
    </row>
    <row r="13" spans="1:11" x14ac:dyDescent="0.25">
      <c r="C13" s="39">
        <v>295</v>
      </c>
      <c r="D13" s="40">
        <v>85.9</v>
      </c>
      <c r="E13" s="38">
        <v>-0.27</v>
      </c>
      <c r="F13" s="12">
        <f t="shared" si="0"/>
        <v>-18.500948766603415</v>
      </c>
      <c r="H13" s="13">
        <f t="shared" si="1"/>
        <v>0.8149905123339658</v>
      </c>
      <c r="I13" s="7">
        <f t="shared" si="2"/>
        <v>0.85635673624288422</v>
      </c>
      <c r="J13" s="7"/>
      <c r="K13" s="7"/>
    </row>
    <row r="14" spans="1:11" x14ac:dyDescent="0.25">
      <c r="C14" s="39">
        <v>339</v>
      </c>
      <c r="D14" s="40">
        <v>109</v>
      </c>
      <c r="E14" s="38">
        <v>1.17</v>
      </c>
      <c r="F14" s="12">
        <f t="shared" si="0"/>
        <v>3.4155597722960098</v>
      </c>
      <c r="H14" s="13">
        <f t="shared" si="1"/>
        <v>1.0341555977229602</v>
      </c>
      <c r="I14" s="7">
        <f t="shared" si="2"/>
        <v>0.85635673624288422</v>
      </c>
      <c r="J14" s="7"/>
      <c r="K14" s="7"/>
    </row>
    <row r="15" spans="1:11" x14ac:dyDescent="0.25">
      <c r="C15" s="39">
        <v>509</v>
      </c>
      <c r="D15" s="40">
        <v>93.1</v>
      </c>
      <c r="E15" s="38">
        <v>0.18</v>
      </c>
      <c r="F15" s="12">
        <f t="shared" si="0"/>
        <v>-11.669829222011394</v>
      </c>
      <c r="H15" s="13">
        <f t="shared" si="1"/>
        <v>0.88330170777988604</v>
      </c>
      <c r="I15" s="7">
        <f t="shared" si="2"/>
        <v>0.85635673624288422</v>
      </c>
      <c r="J15" s="7"/>
      <c r="K15" s="7"/>
    </row>
    <row r="16" spans="1:11" x14ac:dyDescent="0.25">
      <c r="C16" s="39">
        <v>512</v>
      </c>
      <c r="D16" s="40"/>
      <c r="E16" s="38"/>
      <c r="F16" s="12"/>
      <c r="H16" s="13"/>
      <c r="I16" s="7">
        <f t="shared" si="2"/>
        <v>0.85635673624288422</v>
      </c>
      <c r="J16" s="7"/>
      <c r="K16" s="7"/>
    </row>
    <row r="17" spans="1:11" x14ac:dyDescent="0.25">
      <c r="C17" s="39">
        <v>551</v>
      </c>
      <c r="D17" s="40">
        <v>106.4</v>
      </c>
      <c r="E17" s="38">
        <v>1.01</v>
      </c>
      <c r="F17" s="12">
        <f t="shared" si="0"/>
        <v>0.94876660341555974</v>
      </c>
      <c r="H17" s="13">
        <f t="shared" si="1"/>
        <v>1.0094876660341556</v>
      </c>
      <c r="I17" s="7">
        <f t="shared" si="2"/>
        <v>0.85635673624288422</v>
      </c>
      <c r="J17" s="7"/>
      <c r="K17" s="7"/>
    </row>
    <row r="18" spans="1:11" x14ac:dyDescent="0.25">
      <c r="C18" s="39">
        <v>579</v>
      </c>
      <c r="D18" s="40">
        <v>81</v>
      </c>
      <c r="E18" s="38">
        <v>-0.57999999999999996</v>
      </c>
      <c r="F18" s="12">
        <f t="shared" si="0"/>
        <v>-23.149905123339661</v>
      </c>
      <c r="H18" s="13">
        <f t="shared" si="1"/>
        <v>0.76850094876660335</v>
      </c>
      <c r="I18" s="7">
        <f t="shared" si="2"/>
        <v>0.85635673624288422</v>
      </c>
      <c r="J18" s="7"/>
      <c r="K18" s="7"/>
    </row>
    <row r="19" spans="1:11" x14ac:dyDescent="0.25">
      <c r="C19" s="39">
        <v>591</v>
      </c>
      <c r="D19" s="40">
        <v>105</v>
      </c>
      <c r="E19" s="38">
        <v>0.92</v>
      </c>
      <c r="F19" s="12">
        <f t="shared" si="0"/>
        <v>-0.3795066413662293</v>
      </c>
      <c r="H19" s="13">
        <f t="shared" si="1"/>
        <v>0.99620493358633766</v>
      </c>
      <c r="I19" s="7">
        <f t="shared" si="2"/>
        <v>0.85635673624288422</v>
      </c>
      <c r="J19" s="7"/>
      <c r="K19" s="7"/>
    </row>
    <row r="20" spans="1:11" x14ac:dyDescent="0.25">
      <c r="C20" s="39">
        <v>644</v>
      </c>
      <c r="D20" s="40">
        <v>88.9</v>
      </c>
      <c r="E20" s="38">
        <v>-0.09</v>
      </c>
      <c r="F20" s="12">
        <f t="shared" si="0"/>
        <v>-15.654648956356734</v>
      </c>
      <c r="H20" s="13">
        <f t="shared" si="1"/>
        <v>0.84345351043643257</v>
      </c>
      <c r="I20" s="7">
        <f t="shared" si="2"/>
        <v>0.85635673624288422</v>
      </c>
      <c r="J20" s="7"/>
      <c r="K20" s="7"/>
    </row>
    <row r="21" spans="1:11" x14ac:dyDescent="0.25">
      <c r="A21" s="14"/>
      <c r="C21" s="39">
        <v>685</v>
      </c>
      <c r="D21" s="40">
        <v>37.5</v>
      </c>
      <c r="E21" s="38">
        <v>-3.3</v>
      </c>
      <c r="F21" s="12">
        <f t="shared" si="0"/>
        <v>-64.421252371916509</v>
      </c>
      <c r="H21" s="13">
        <f t="shared" si="1"/>
        <v>0.3557874762808349</v>
      </c>
      <c r="I21" s="7">
        <f t="shared" si="2"/>
        <v>0.85635673624288422</v>
      </c>
      <c r="J21" s="7"/>
      <c r="K21" s="7"/>
    </row>
    <row r="22" spans="1:11" x14ac:dyDescent="0.25">
      <c r="A22" s="14"/>
      <c r="C22" s="39">
        <v>689</v>
      </c>
      <c r="D22" s="40">
        <v>96.5</v>
      </c>
      <c r="E22" s="38">
        <v>0.39</v>
      </c>
      <c r="F22" s="12">
        <f t="shared" si="0"/>
        <v>-8.4440227703984867</v>
      </c>
      <c r="H22" s="13">
        <f t="shared" si="1"/>
        <v>0.91555977229601515</v>
      </c>
      <c r="I22" s="7">
        <f t="shared" si="2"/>
        <v>0.85635673624288422</v>
      </c>
      <c r="J22" s="7"/>
      <c r="K22" s="7"/>
    </row>
    <row r="23" spans="1:11" x14ac:dyDescent="0.25">
      <c r="C23" s="39">
        <v>744</v>
      </c>
      <c r="D23" s="40">
        <v>97.4</v>
      </c>
      <c r="E23" s="38">
        <v>0.45</v>
      </c>
      <c r="F23" s="12">
        <f t="shared" si="0"/>
        <v>-7.5901328273244779</v>
      </c>
      <c r="H23" s="13">
        <f t="shared" si="1"/>
        <v>0.92409867172675519</v>
      </c>
      <c r="I23" s="7">
        <f t="shared" si="2"/>
        <v>0.85635673624288422</v>
      </c>
      <c r="J23" s="7"/>
      <c r="K23" s="7"/>
    </row>
    <row r="24" spans="1:11" x14ac:dyDescent="0.25">
      <c r="C24" s="14"/>
      <c r="D24" s="14"/>
      <c r="E24" s="14"/>
      <c r="F24" s="14"/>
      <c r="H24" s="7"/>
      <c r="I24" s="7"/>
      <c r="J24" s="7"/>
      <c r="K24" s="7"/>
    </row>
    <row r="25" spans="1:11" x14ac:dyDescent="0.25">
      <c r="C25" s="14"/>
      <c r="E25" s="14"/>
      <c r="F25" s="14"/>
      <c r="H25" s="7"/>
      <c r="I25" s="7"/>
      <c r="J25" s="7"/>
      <c r="K25" s="7"/>
    </row>
    <row r="26" spans="1:11" x14ac:dyDescent="0.25">
      <c r="C26" s="14"/>
      <c r="E26" s="14"/>
      <c r="F26" s="14"/>
      <c r="H26" s="7"/>
      <c r="I26" s="7"/>
      <c r="J26" s="7"/>
      <c r="K26" s="7"/>
    </row>
    <row r="27" spans="1:11" x14ac:dyDescent="0.25">
      <c r="E27" s="14"/>
      <c r="F27" s="14"/>
      <c r="H27" s="7"/>
      <c r="I27" s="7"/>
      <c r="J27" s="7"/>
      <c r="K27" s="7"/>
    </row>
    <row r="28" spans="1:11" x14ac:dyDescent="0.25">
      <c r="E28" s="14"/>
      <c r="F28" s="14"/>
      <c r="H28" s="7"/>
      <c r="I28" s="7"/>
      <c r="J28" s="7"/>
      <c r="K28" s="7"/>
    </row>
    <row r="29" spans="1:11" x14ac:dyDescent="0.25">
      <c r="E29" s="14"/>
      <c r="F29" s="14"/>
      <c r="H29" s="7"/>
      <c r="I29" s="7"/>
      <c r="J29" s="7"/>
      <c r="K29" s="7"/>
    </row>
    <row r="30" spans="1:11" x14ac:dyDescent="0.25">
      <c r="C30" s="14"/>
      <c r="F30" s="14"/>
      <c r="G30" s="14"/>
      <c r="H30" s="7" t="s">
        <v>1</v>
      </c>
      <c r="I30" s="7"/>
      <c r="J30" s="7"/>
      <c r="K30" s="7"/>
    </row>
    <row r="31" spans="1:11" x14ac:dyDescent="0.25">
      <c r="H31" s="7"/>
      <c r="I31" s="7"/>
      <c r="J31" s="7"/>
      <c r="K31" s="7"/>
    </row>
  </sheetData>
  <sheetProtection algorithmName="SHA-512" hashValue="GK9G3F+oExcHqkM/KytlK0p3IlenBRJuLpwTlBtN9yyOHKbk/oUXgHvB5HpvumUyv+l+VcK+Hc/9yWNCVPFkXg==" saltValue="qPZK6DSje7xG7Rub4dsQxw==" spinCount="100000" sheet="1" objects="1" scenarios="1" selectLockedCells="1" selectUnlockedCells="1"/>
  <sortState xmlns:xlrd2="http://schemas.microsoft.com/office/spreadsheetml/2017/richdata2" ref="C11:F21">
    <sortCondition ref="C11:C21"/>
  </sortState>
  <mergeCells count="1">
    <mergeCell ref="F3:H5"/>
  </mergeCells>
  <conditionalFormatting sqref="E11:E15 E17:E23">
    <cfRule type="cellIs" dxfId="14" priority="1" stopIfTrue="1" operator="between">
      <formula>-2</formula>
      <formula>2</formula>
    </cfRule>
    <cfRule type="cellIs" dxfId="13" priority="2" stopIfTrue="1" operator="between">
      <formula>-3</formula>
      <formula>3</formula>
    </cfRule>
    <cfRule type="cellIs" dxfId="12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K31"/>
  <sheetViews>
    <sheetView zoomScale="80" zoomScaleNormal="80" workbookViewId="0">
      <selection activeCell="D3" sqref="D3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32" t="s">
        <v>17</v>
      </c>
      <c r="E1" s="32"/>
      <c r="F1" s="3"/>
    </row>
    <row r="2" spans="1:11" ht="18" x14ac:dyDescent="0.25">
      <c r="C2" s="4" t="s">
        <v>3</v>
      </c>
      <c r="D2" s="33">
        <v>86.36</v>
      </c>
      <c r="E2" s="1" t="s">
        <v>4</v>
      </c>
    </row>
    <row r="3" spans="1:11" ht="18" x14ac:dyDescent="0.25">
      <c r="C3" s="4" t="s">
        <v>9</v>
      </c>
      <c r="D3" s="33">
        <v>80.260000000000005</v>
      </c>
      <c r="E3" s="1" t="s">
        <v>4</v>
      </c>
      <c r="F3" s="5"/>
    </row>
    <row r="4" spans="1:11" ht="18" x14ac:dyDescent="0.25">
      <c r="C4" s="4" t="s">
        <v>10</v>
      </c>
      <c r="D4" s="18">
        <v>7.39</v>
      </c>
      <c r="E4" s="1" t="s">
        <v>4</v>
      </c>
      <c r="F4" s="5"/>
    </row>
    <row r="5" spans="1:11" x14ac:dyDescent="0.25">
      <c r="C5" s="4" t="s">
        <v>11</v>
      </c>
      <c r="D5" s="37">
        <f>D4/D3</f>
        <v>9.2075753800149499E-2</v>
      </c>
      <c r="E5" s="1" t="s">
        <v>2</v>
      </c>
      <c r="F5" s="5"/>
    </row>
    <row r="6" spans="1:11" x14ac:dyDescent="0.25">
      <c r="C6" s="4" t="s">
        <v>6</v>
      </c>
      <c r="D6" s="34">
        <f>COUNTA(D11:D23)</f>
        <v>12</v>
      </c>
      <c r="E6" s="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31.5" x14ac:dyDescent="0.25">
      <c r="C9" s="5" t="s">
        <v>0</v>
      </c>
      <c r="D9" s="5" t="s">
        <v>8</v>
      </c>
      <c r="E9" s="8" t="s">
        <v>7</v>
      </c>
      <c r="F9" s="8" t="s">
        <v>25</v>
      </c>
      <c r="H9" s="7"/>
      <c r="I9" s="7"/>
      <c r="J9" s="7"/>
      <c r="K9" s="7"/>
    </row>
    <row r="10" spans="1:11" x14ac:dyDescent="0.25">
      <c r="A10" s="9"/>
      <c r="C10" s="28"/>
      <c r="D10" s="5"/>
      <c r="E10" s="18"/>
      <c r="F10" s="5"/>
      <c r="H10" s="7" t="s">
        <v>14</v>
      </c>
      <c r="I10" s="7" t="s">
        <v>15</v>
      </c>
      <c r="J10" s="7"/>
      <c r="K10" s="7"/>
    </row>
    <row r="11" spans="1:11" x14ac:dyDescent="0.25">
      <c r="B11" s="14"/>
      <c r="C11" s="39">
        <v>139</v>
      </c>
      <c r="D11" s="40">
        <v>87.54</v>
      </c>
      <c r="E11" s="38">
        <v>0.99</v>
      </c>
      <c r="F11" s="12">
        <f>((D11-$D$2)/$D$2)*100</f>
        <v>1.366373320981944</v>
      </c>
      <c r="H11" s="13">
        <f>(100+F11)/100</f>
        <v>1.0136637332098195</v>
      </c>
      <c r="I11" s="7">
        <f>1+($D$3-$D$2)/$D$2</f>
        <v>0.92936544696618806</v>
      </c>
      <c r="J11" s="7"/>
      <c r="K11" s="7"/>
    </row>
    <row r="12" spans="1:11" x14ac:dyDescent="0.25">
      <c r="B12" s="14"/>
      <c r="C12" s="39">
        <v>223</v>
      </c>
      <c r="D12" s="40">
        <v>80</v>
      </c>
      <c r="E12" s="38">
        <v>-0.03</v>
      </c>
      <c r="F12" s="12">
        <f t="shared" ref="F12:F23" si="0">((D12-$D$2)/$D$2)*100</f>
        <v>-7.3645206113941635</v>
      </c>
      <c r="H12" s="13">
        <f t="shared" ref="H12:H23" si="1">(100+F12)/100</f>
        <v>0.92635479388605835</v>
      </c>
      <c r="I12" s="7">
        <f t="shared" ref="I12:I23" si="2">1+($D$3-$D$2)/$D$2</f>
        <v>0.92936544696618806</v>
      </c>
      <c r="J12" s="7"/>
      <c r="K12" s="7"/>
    </row>
    <row r="13" spans="1:11" x14ac:dyDescent="0.25">
      <c r="C13" s="39">
        <v>295</v>
      </c>
      <c r="D13" s="40">
        <v>75</v>
      </c>
      <c r="E13" s="38">
        <v>-0.71</v>
      </c>
      <c r="F13" s="12">
        <f t="shared" si="0"/>
        <v>-13.154238073182029</v>
      </c>
      <c r="H13" s="13">
        <f t="shared" si="1"/>
        <v>0.86845761926817966</v>
      </c>
      <c r="I13" s="7">
        <f t="shared" si="2"/>
        <v>0.92936544696618806</v>
      </c>
      <c r="J13" s="7"/>
      <c r="K13" s="7"/>
    </row>
    <row r="14" spans="1:11" x14ac:dyDescent="0.25">
      <c r="C14" s="39">
        <v>339</v>
      </c>
      <c r="D14" s="40">
        <v>77</v>
      </c>
      <c r="E14" s="38">
        <v>-0.44</v>
      </c>
      <c r="F14" s="12">
        <f t="shared" si="0"/>
        <v>-10.838351088466883</v>
      </c>
      <c r="H14" s="13">
        <f t="shared" si="1"/>
        <v>0.8916164891153312</v>
      </c>
      <c r="I14" s="7">
        <f t="shared" si="2"/>
        <v>0.92936544696618806</v>
      </c>
      <c r="J14" s="7"/>
      <c r="K14" s="7"/>
    </row>
    <row r="15" spans="1:11" x14ac:dyDescent="0.25">
      <c r="C15" s="39">
        <v>509</v>
      </c>
      <c r="D15" s="40">
        <v>74.400000000000006</v>
      </c>
      <c r="E15" s="38">
        <v>-0.79</v>
      </c>
      <c r="F15" s="12">
        <f t="shared" si="0"/>
        <v>-13.849004168596565</v>
      </c>
      <c r="H15" s="13">
        <f t="shared" si="1"/>
        <v>0.86150995831403432</v>
      </c>
      <c r="I15" s="7">
        <f t="shared" si="2"/>
        <v>0.92936544696618806</v>
      </c>
      <c r="J15" s="7"/>
      <c r="K15" s="7"/>
    </row>
    <row r="16" spans="1:11" x14ac:dyDescent="0.25">
      <c r="C16" s="39">
        <v>512</v>
      </c>
      <c r="D16" s="40"/>
      <c r="E16" s="38"/>
      <c r="F16" s="12"/>
      <c r="H16" s="13"/>
      <c r="I16" s="7">
        <f t="shared" si="2"/>
        <v>0.92936544696618806</v>
      </c>
      <c r="J16" s="7"/>
      <c r="K16" s="7"/>
    </row>
    <row r="17" spans="1:11" x14ac:dyDescent="0.25">
      <c r="C17" s="39">
        <v>551</v>
      </c>
      <c r="D17" s="40">
        <v>75.099999999999994</v>
      </c>
      <c r="E17" s="38">
        <v>-0.7</v>
      </c>
      <c r="F17" s="12">
        <f t="shared" si="0"/>
        <v>-13.038443723946278</v>
      </c>
      <c r="H17" s="13">
        <f t="shared" si="1"/>
        <v>0.86961556276053731</v>
      </c>
      <c r="I17" s="7">
        <f t="shared" si="2"/>
        <v>0.92936544696618806</v>
      </c>
      <c r="J17" s="7"/>
      <c r="K17" s="7"/>
    </row>
    <row r="18" spans="1:11" x14ac:dyDescent="0.25">
      <c r="C18" s="39">
        <v>579</v>
      </c>
      <c r="D18" s="40">
        <v>70.5</v>
      </c>
      <c r="E18" s="38">
        <v>-1.32</v>
      </c>
      <c r="F18" s="12">
        <f t="shared" si="0"/>
        <v>-18.364983788791108</v>
      </c>
      <c r="H18" s="13">
        <f t="shared" si="1"/>
        <v>0.81635016211208888</v>
      </c>
      <c r="I18" s="7">
        <f t="shared" si="2"/>
        <v>0.92936544696618806</v>
      </c>
      <c r="J18" s="7"/>
      <c r="K18" s="7"/>
    </row>
    <row r="19" spans="1:11" x14ac:dyDescent="0.25">
      <c r="C19" s="39">
        <v>591</v>
      </c>
      <c r="D19" s="40">
        <v>86.2</v>
      </c>
      <c r="E19" s="38">
        <v>0.8</v>
      </c>
      <c r="F19" s="12">
        <f t="shared" si="0"/>
        <v>-0.18527095877720773</v>
      </c>
      <c r="H19" s="13">
        <f t="shared" si="1"/>
        <v>0.99814729041222794</v>
      </c>
      <c r="I19" s="7">
        <f t="shared" si="2"/>
        <v>0.92936544696618806</v>
      </c>
      <c r="J19" s="7"/>
      <c r="K19" s="7"/>
    </row>
    <row r="20" spans="1:11" x14ac:dyDescent="0.25">
      <c r="C20" s="39">
        <v>644</v>
      </c>
      <c r="D20" s="40">
        <v>87.2</v>
      </c>
      <c r="E20" s="38">
        <v>0.94</v>
      </c>
      <c r="F20" s="12">
        <f t="shared" si="0"/>
        <v>0.97267253358036521</v>
      </c>
      <c r="H20" s="13">
        <f t="shared" si="1"/>
        <v>1.0097267253358035</v>
      </c>
      <c r="I20" s="7">
        <f t="shared" si="2"/>
        <v>0.92936544696618806</v>
      </c>
      <c r="J20" s="7"/>
      <c r="K20" s="7"/>
    </row>
    <row r="21" spans="1:11" x14ac:dyDescent="0.25">
      <c r="A21" s="14"/>
      <c r="C21" s="39">
        <v>685</v>
      </c>
      <c r="D21" s="40">
        <v>74.930000000000007</v>
      </c>
      <c r="E21" s="38">
        <v>-0.72</v>
      </c>
      <c r="F21" s="12">
        <f t="shared" si="0"/>
        <v>-13.235294117647051</v>
      </c>
      <c r="H21" s="13">
        <f t="shared" si="1"/>
        <v>0.86764705882352955</v>
      </c>
      <c r="I21" s="7">
        <f t="shared" si="2"/>
        <v>0.92936544696618806</v>
      </c>
      <c r="J21" s="7"/>
      <c r="K21" s="7"/>
    </row>
    <row r="22" spans="1:11" x14ac:dyDescent="0.25">
      <c r="A22" s="14"/>
      <c r="C22" s="39">
        <v>689</v>
      </c>
      <c r="D22" s="40">
        <v>87.2</v>
      </c>
      <c r="E22" s="38">
        <v>0.94</v>
      </c>
      <c r="F22" s="12">
        <f t="shared" si="0"/>
        <v>0.97267253358036521</v>
      </c>
      <c r="H22" s="13">
        <f t="shared" si="1"/>
        <v>1.0097267253358035</v>
      </c>
      <c r="I22" s="7">
        <f t="shared" si="2"/>
        <v>0.92936544696618806</v>
      </c>
      <c r="J22" s="7"/>
      <c r="K22" s="7"/>
    </row>
    <row r="23" spans="1:11" x14ac:dyDescent="0.25">
      <c r="C23" s="39">
        <v>744</v>
      </c>
      <c r="D23" s="40">
        <v>88</v>
      </c>
      <c r="E23" s="38">
        <v>1.05</v>
      </c>
      <c r="F23" s="12">
        <f t="shared" si="0"/>
        <v>1.8990273274664202</v>
      </c>
      <c r="H23" s="13">
        <f t="shared" si="1"/>
        <v>1.0189902732746641</v>
      </c>
      <c r="I23" s="7">
        <f t="shared" si="2"/>
        <v>0.92936544696618806</v>
      </c>
      <c r="J23" s="7"/>
      <c r="K23" s="7"/>
    </row>
    <row r="24" spans="1:11" x14ac:dyDescent="0.25">
      <c r="C24" s="14"/>
      <c r="D24" s="14"/>
      <c r="E24" s="14"/>
      <c r="F24" s="14"/>
      <c r="H24" s="7"/>
      <c r="I24" s="7"/>
      <c r="J24" s="7"/>
      <c r="K24" s="7"/>
    </row>
    <row r="25" spans="1:11" x14ac:dyDescent="0.25">
      <c r="C25" s="14"/>
      <c r="E25" s="14"/>
      <c r="F25" s="14"/>
      <c r="H25" s="7"/>
      <c r="I25" s="7"/>
      <c r="J25" s="7"/>
      <c r="K25" s="7"/>
    </row>
    <row r="26" spans="1:11" x14ac:dyDescent="0.25">
      <c r="C26" s="14"/>
      <c r="E26" s="14"/>
      <c r="F26" s="14"/>
      <c r="H26" s="7"/>
      <c r="I26" s="7"/>
      <c r="J26" s="7"/>
      <c r="K26" s="7"/>
    </row>
    <row r="27" spans="1:11" x14ac:dyDescent="0.25">
      <c r="E27" s="14"/>
      <c r="F27" s="14"/>
      <c r="H27" s="7"/>
      <c r="I27" s="7"/>
      <c r="J27" s="7"/>
      <c r="K27" s="7"/>
    </row>
    <row r="28" spans="1:11" x14ac:dyDescent="0.25">
      <c r="E28" s="14"/>
      <c r="F28" s="14"/>
      <c r="H28" s="7"/>
      <c r="I28" s="7"/>
      <c r="J28" s="7"/>
      <c r="K28" s="7"/>
    </row>
    <row r="29" spans="1:11" x14ac:dyDescent="0.25">
      <c r="E29" s="14"/>
      <c r="F29" s="14"/>
      <c r="H29" s="7"/>
      <c r="I29" s="7"/>
      <c r="J29" s="7"/>
      <c r="K29" s="7"/>
    </row>
    <row r="30" spans="1:11" x14ac:dyDescent="0.25">
      <c r="C30" s="14"/>
      <c r="F30" s="14"/>
      <c r="G30" s="14"/>
      <c r="H30" s="7" t="s">
        <v>1</v>
      </c>
      <c r="I30" s="7"/>
      <c r="J30" s="7"/>
      <c r="K30" s="7"/>
    </row>
    <row r="31" spans="1:11" x14ac:dyDescent="0.25">
      <c r="H31" s="7"/>
      <c r="I31" s="7"/>
      <c r="J31" s="7"/>
      <c r="K31" s="7"/>
    </row>
  </sheetData>
  <sheetProtection algorithmName="SHA-512" hashValue="F2Xm5sy9U3z/xmmlUdtEVUc/Oq5lZ7kCsn4IKau425/+RXAgR9yfOl6nusvIsdPaaHwX/q8GgiwHdlUTNh1GVw==" saltValue="6yQxtUyOzjgsKZsGuQtYBA==" spinCount="100000" sheet="1" objects="1" scenarios="1" selectLockedCells="1" selectUnlockedCells="1"/>
  <sortState xmlns:xlrd2="http://schemas.microsoft.com/office/spreadsheetml/2017/richdata2" ref="C11:F21">
    <sortCondition ref="C11:C21"/>
  </sortState>
  <conditionalFormatting sqref="E11:E15 E17:E23">
    <cfRule type="cellIs" dxfId="11" priority="1" stopIfTrue="1" operator="between">
      <formula>-2</formula>
      <formula>2</formula>
    </cfRule>
    <cfRule type="cellIs" dxfId="10" priority="2" stopIfTrue="1" operator="between">
      <formula>-3</formula>
      <formula>3</formula>
    </cfRule>
    <cfRule type="cellIs" dxfId="9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K34"/>
  <sheetViews>
    <sheetView zoomScale="80" zoomScaleNormal="80" workbookViewId="0">
      <selection activeCell="D3" sqref="D3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19" t="s">
        <v>23</v>
      </c>
      <c r="E1" s="20"/>
      <c r="F1" s="3"/>
    </row>
    <row r="2" spans="1:11" ht="18" x14ac:dyDescent="0.25">
      <c r="C2" s="4" t="s">
        <v>3</v>
      </c>
      <c r="D2" s="35">
        <v>31.24</v>
      </c>
      <c r="E2" s="1" t="s">
        <v>4</v>
      </c>
    </row>
    <row r="3" spans="1:11" ht="18" x14ac:dyDescent="0.25">
      <c r="C3" s="4" t="s">
        <v>9</v>
      </c>
      <c r="D3" s="35">
        <v>28.97</v>
      </c>
      <c r="E3" s="1" t="s">
        <v>4</v>
      </c>
      <c r="F3" s="5"/>
    </row>
    <row r="4" spans="1:11" ht="18" x14ac:dyDescent="0.25">
      <c r="C4" s="4" t="s">
        <v>10</v>
      </c>
      <c r="D4" s="36">
        <v>2.85</v>
      </c>
      <c r="E4" s="1" t="s">
        <v>4</v>
      </c>
      <c r="F4" s="5"/>
    </row>
    <row r="5" spans="1:11" x14ac:dyDescent="0.25">
      <c r="C5" s="4" t="s">
        <v>11</v>
      </c>
      <c r="D5" s="37">
        <f>D4/D3</f>
        <v>9.8377632033137735E-2</v>
      </c>
      <c r="E5" s="1" t="s">
        <v>2</v>
      </c>
      <c r="F5" s="5"/>
    </row>
    <row r="6" spans="1:11" x14ac:dyDescent="0.25">
      <c r="C6" s="4" t="s">
        <v>6</v>
      </c>
      <c r="D6" s="34">
        <f>COUNTA(D11:D23)</f>
        <v>12</v>
      </c>
      <c r="E6" s="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31.5" x14ac:dyDescent="0.25">
      <c r="C9" s="5" t="s">
        <v>0</v>
      </c>
      <c r="D9" s="5" t="s">
        <v>8</v>
      </c>
      <c r="E9" s="8" t="s">
        <v>7</v>
      </c>
      <c r="F9" s="8" t="s">
        <v>25</v>
      </c>
      <c r="H9" s="7"/>
      <c r="I9" s="7"/>
      <c r="J9" s="7"/>
      <c r="K9" s="7"/>
    </row>
    <row r="10" spans="1:11" x14ac:dyDescent="0.25">
      <c r="A10" s="9"/>
      <c r="C10" s="28"/>
      <c r="D10" s="5"/>
      <c r="E10" s="5"/>
      <c r="F10" s="5"/>
      <c r="H10" s="7" t="s">
        <v>14</v>
      </c>
      <c r="I10" s="7" t="s">
        <v>15</v>
      </c>
      <c r="J10" s="7"/>
      <c r="K10" s="7"/>
    </row>
    <row r="11" spans="1:11" x14ac:dyDescent="0.25">
      <c r="B11" s="14"/>
      <c r="C11" s="39">
        <v>139</v>
      </c>
      <c r="D11" s="40">
        <v>29.75</v>
      </c>
      <c r="E11" s="38">
        <v>0.27</v>
      </c>
      <c r="F11" s="12">
        <f>((D11-$D$2)/$D$2)*100</f>
        <v>-4.7695262483994831</v>
      </c>
      <c r="H11" s="13">
        <f>(100+F11)/100</f>
        <v>0.95230473751600508</v>
      </c>
      <c r="I11" s="7">
        <f>1+($D$3-$D$2)/$D$2</f>
        <v>0.92733674775928299</v>
      </c>
      <c r="J11" s="7"/>
      <c r="K11" s="7"/>
    </row>
    <row r="12" spans="1:11" x14ac:dyDescent="0.25">
      <c r="B12" s="14"/>
      <c r="C12" s="39">
        <v>223</v>
      </c>
      <c r="D12" s="40">
        <v>29.6</v>
      </c>
      <c r="E12" s="38">
        <v>0.22</v>
      </c>
      <c r="F12" s="12">
        <f t="shared" ref="F12:F23" si="0">((D12-$D$2)/$D$2)*100</f>
        <v>-5.2496798975672121</v>
      </c>
      <c r="H12" s="13">
        <f t="shared" ref="H12:H23" si="1">(100+F12)/100</f>
        <v>0.94750320102432795</v>
      </c>
      <c r="I12" s="7">
        <f t="shared" ref="I12:I23" si="2">1+($D$3-$D$2)/$D$2</f>
        <v>0.92733674775928299</v>
      </c>
      <c r="J12" s="7"/>
      <c r="K12" s="7"/>
    </row>
    <row r="13" spans="1:11" x14ac:dyDescent="0.25">
      <c r="B13" s="14"/>
      <c r="C13" s="39">
        <v>295</v>
      </c>
      <c r="D13" s="40">
        <v>29.4</v>
      </c>
      <c r="E13" s="38">
        <v>0.15</v>
      </c>
      <c r="F13" s="12">
        <f t="shared" si="0"/>
        <v>-5.8898847631241997</v>
      </c>
      <c r="H13" s="13">
        <f t="shared" si="1"/>
        <v>0.94110115236875802</v>
      </c>
      <c r="I13" s="7">
        <f t="shared" si="2"/>
        <v>0.92733674775928299</v>
      </c>
      <c r="J13" s="7"/>
      <c r="K13" s="7"/>
    </row>
    <row r="14" spans="1:11" x14ac:dyDescent="0.25">
      <c r="C14" s="39">
        <v>339</v>
      </c>
      <c r="D14" s="40">
        <v>28.6</v>
      </c>
      <c r="E14" s="38">
        <v>-0.13</v>
      </c>
      <c r="F14" s="12">
        <f t="shared" si="0"/>
        <v>-8.450704225352105</v>
      </c>
      <c r="H14" s="13">
        <f t="shared" si="1"/>
        <v>0.91549295774647899</v>
      </c>
      <c r="I14" s="7">
        <f t="shared" si="2"/>
        <v>0.92733674775928299</v>
      </c>
      <c r="J14" s="7"/>
      <c r="K14" s="7"/>
    </row>
    <row r="15" spans="1:11" x14ac:dyDescent="0.25">
      <c r="C15" s="39">
        <v>509</v>
      </c>
      <c r="D15" s="40">
        <v>27.3</v>
      </c>
      <c r="E15" s="38">
        <v>-0.59</v>
      </c>
      <c r="F15" s="12">
        <f t="shared" si="0"/>
        <v>-12.612035851472465</v>
      </c>
      <c r="H15" s="13">
        <f t="shared" si="1"/>
        <v>0.8738796414852753</v>
      </c>
      <c r="I15" s="7">
        <f t="shared" si="2"/>
        <v>0.92733674775928299</v>
      </c>
      <c r="J15" s="7"/>
      <c r="K15" s="7"/>
    </row>
    <row r="16" spans="1:11" x14ac:dyDescent="0.25">
      <c r="C16" s="39">
        <v>512</v>
      </c>
      <c r="D16" s="40"/>
      <c r="E16" s="38"/>
      <c r="F16" s="12"/>
      <c r="H16" s="13">
        <f t="shared" si="1"/>
        <v>1</v>
      </c>
      <c r="I16" s="7">
        <f t="shared" si="2"/>
        <v>0.92733674775928299</v>
      </c>
      <c r="J16" s="7"/>
      <c r="K16" s="7"/>
    </row>
    <row r="17" spans="1:11" x14ac:dyDescent="0.25">
      <c r="C17" s="39">
        <v>551</v>
      </c>
      <c r="D17" s="40">
        <v>26.4</v>
      </c>
      <c r="E17" s="38">
        <v>-0.9</v>
      </c>
      <c r="F17" s="12">
        <f t="shared" si="0"/>
        <v>-15.492957746478876</v>
      </c>
      <c r="H17" s="13">
        <f t="shared" si="1"/>
        <v>0.84507042253521125</v>
      </c>
      <c r="I17" s="7">
        <f t="shared" si="2"/>
        <v>0.92733674775928299</v>
      </c>
      <c r="J17" s="7"/>
      <c r="K17" s="7"/>
    </row>
    <row r="18" spans="1:11" x14ac:dyDescent="0.25">
      <c r="C18" s="39">
        <v>579</v>
      </c>
      <c r="D18" s="40">
        <v>23.9</v>
      </c>
      <c r="E18" s="38">
        <v>-1.78</v>
      </c>
      <c r="F18" s="12">
        <f t="shared" si="0"/>
        <v>-23.495518565941101</v>
      </c>
      <c r="H18" s="13">
        <f t="shared" si="1"/>
        <v>0.76504481434058902</v>
      </c>
      <c r="I18" s="7">
        <f t="shared" si="2"/>
        <v>0.92733674775928299</v>
      </c>
      <c r="J18" s="7"/>
      <c r="K18" s="7"/>
    </row>
    <row r="19" spans="1:11" x14ac:dyDescent="0.25">
      <c r="C19" s="39">
        <v>591</v>
      </c>
      <c r="D19" s="40">
        <v>31.2</v>
      </c>
      <c r="E19" s="38">
        <v>0.78</v>
      </c>
      <c r="F19" s="12">
        <f t="shared" si="0"/>
        <v>-0.12804097311139293</v>
      </c>
      <c r="H19" s="13">
        <f t="shared" si="1"/>
        <v>0.99871959026888601</v>
      </c>
      <c r="I19" s="7">
        <f t="shared" si="2"/>
        <v>0.92733674775928299</v>
      </c>
      <c r="J19" s="7"/>
      <c r="K19" s="7"/>
    </row>
    <row r="20" spans="1:11" x14ac:dyDescent="0.25">
      <c r="B20" s="24"/>
      <c r="C20" s="39">
        <v>644</v>
      </c>
      <c r="D20" s="40">
        <v>32.799999999999997</v>
      </c>
      <c r="E20" s="38">
        <v>1.34</v>
      </c>
      <c r="F20" s="12">
        <f t="shared" si="0"/>
        <v>4.9935979513444266</v>
      </c>
      <c r="H20" s="13">
        <f t="shared" si="1"/>
        <v>1.0499359795134442</v>
      </c>
      <c r="I20" s="7">
        <f t="shared" si="2"/>
        <v>0.92733674775928299</v>
      </c>
      <c r="J20" s="7"/>
      <c r="K20" s="7"/>
    </row>
    <row r="21" spans="1:11" x14ac:dyDescent="0.25">
      <c r="A21" s="15"/>
      <c r="C21" s="39">
        <v>685</v>
      </c>
      <c r="D21" s="40">
        <v>27.31</v>
      </c>
      <c r="E21" s="38">
        <v>-0.57999999999999996</v>
      </c>
      <c r="F21" s="12">
        <f t="shared" si="0"/>
        <v>-12.580025608194623</v>
      </c>
      <c r="H21" s="13">
        <f t="shared" si="1"/>
        <v>0.87419974391805377</v>
      </c>
      <c r="I21" s="7">
        <f t="shared" si="2"/>
        <v>0.92733674775928299</v>
      </c>
      <c r="J21" s="7"/>
      <c r="K21" s="7"/>
    </row>
    <row r="22" spans="1:11" x14ac:dyDescent="0.25">
      <c r="A22" s="14"/>
      <c r="C22" s="39">
        <v>689</v>
      </c>
      <c r="D22" s="40">
        <v>27.6</v>
      </c>
      <c r="E22" s="38">
        <v>-0.48</v>
      </c>
      <c r="F22" s="12">
        <f t="shared" si="0"/>
        <v>-11.651728553136994</v>
      </c>
      <c r="H22" s="13">
        <f t="shared" si="1"/>
        <v>0.88348271446863014</v>
      </c>
      <c r="I22" s="7">
        <f t="shared" si="2"/>
        <v>0.92733674775928299</v>
      </c>
      <c r="J22" s="7"/>
      <c r="K22" s="7"/>
    </row>
    <row r="23" spans="1:11" x14ac:dyDescent="0.25">
      <c r="C23" s="39">
        <v>744</v>
      </c>
      <c r="D23" s="40">
        <v>33</v>
      </c>
      <c r="E23" s="38">
        <v>1.41</v>
      </c>
      <c r="F23" s="12">
        <f t="shared" si="0"/>
        <v>5.6338028169014134</v>
      </c>
      <c r="H23" s="13">
        <f t="shared" si="1"/>
        <v>1.056338028169014</v>
      </c>
      <c r="I23" s="7">
        <f t="shared" si="2"/>
        <v>0.92733674775928299</v>
      </c>
      <c r="J23" s="7"/>
      <c r="K23" s="7"/>
    </row>
    <row r="24" spans="1:11" x14ac:dyDescent="0.25">
      <c r="C24" s="14"/>
      <c r="D24" s="18"/>
      <c r="E24" s="14"/>
      <c r="F24" s="16"/>
      <c r="H24" s="7"/>
      <c r="I24" s="7"/>
      <c r="J24" s="7"/>
      <c r="K24" s="7"/>
    </row>
    <row r="25" spans="1:11" x14ac:dyDescent="0.25">
      <c r="C25" s="14"/>
      <c r="D25" s="5"/>
      <c r="E25" s="14"/>
      <c r="F25" s="14"/>
      <c r="H25" s="7"/>
      <c r="I25" s="7"/>
      <c r="J25" s="7"/>
      <c r="K25" s="7"/>
    </row>
    <row r="26" spans="1:11" x14ac:dyDescent="0.25">
      <c r="C26" s="14"/>
      <c r="D26" s="5"/>
      <c r="E26" s="14"/>
      <c r="F26" s="14"/>
      <c r="H26" s="7"/>
      <c r="I26" s="7"/>
      <c r="J26" s="7"/>
      <c r="K26" s="7"/>
    </row>
    <row r="27" spans="1:11" x14ac:dyDescent="0.25">
      <c r="C27" s="14"/>
      <c r="D27" s="5"/>
      <c r="E27" s="14"/>
      <c r="F27" s="14"/>
      <c r="H27" s="7"/>
      <c r="I27" s="7"/>
      <c r="J27" s="7"/>
      <c r="K27" s="7"/>
    </row>
    <row r="28" spans="1:11" x14ac:dyDescent="0.25">
      <c r="D28" s="5"/>
      <c r="E28" s="14"/>
      <c r="F28" s="14"/>
      <c r="H28" s="7"/>
      <c r="I28" s="7"/>
      <c r="J28" s="7"/>
      <c r="K28" s="7"/>
    </row>
    <row r="29" spans="1:11" x14ac:dyDescent="0.25">
      <c r="D29" s="5"/>
      <c r="E29" s="14"/>
      <c r="F29" s="14"/>
      <c r="H29" s="7"/>
      <c r="I29" s="7"/>
      <c r="J29" s="7"/>
      <c r="K29" s="7"/>
    </row>
    <row r="30" spans="1:11" x14ac:dyDescent="0.25">
      <c r="D30" s="5"/>
      <c r="E30" s="14"/>
      <c r="F30" s="14"/>
      <c r="H30" s="7"/>
      <c r="I30" s="7"/>
      <c r="J30" s="7"/>
      <c r="K30" s="7"/>
    </row>
    <row r="31" spans="1:11" x14ac:dyDescent="0.25">
      <c r="C31" s="14"/>
      <c r="D31" s="5"/>
      <c r="F31" s="14"/>
      <c r="G31" s="14"/>
      <c r="H31" s="7" t="s">
        <v>1</v>
      </c>
      <c r="I31" s="7"/>
      <c r="J31" s="7"/>
      <c r="K31" s="7"/>
    </row>
    <row r="33" spans="4:4" x14ac:dyDescent="0.25">
      <c r="D33" s="5"/>
    </row>
    <row r="34" spans="4:4" x14ac:dyDescent="0.25">
      <c r="D34" s="5"/>
    </row>
  </sheetData>
  <sheetProtection algorithmName="SHA-512" hashValue="P4x9GAzWSxqeXWBzqJNL0W2yYqTQqeeUoLdDU0WTZa0DWLbENVn568o4UC/gSpB4/AC7ZjFOJgEt0IYv9VsDGg==" saltValue="HfdnKhDou6Fl1Grtk9TKfw==" spinCount="100000" sheet="1" objects="1" scenarios="1" selectLockedCells="1" selectUnlockedCells="1"/>
  <sortState xmlns:xlrd2="http://schemas.microsoft.com/office/spreadsheetml/2017/richdata2" ref="C11:F21">
    <sortCondition ref="C11:C21"/>
  </sortState>
  <conditionalFormatting sqref="E11:E15 E17:E23">
    <cfRule type="cellIs" dxfId="8" priority="1" stopIfTrue="1" operator="between">
      <formula>-2</formula>
      <formula>2</formula>
    </cfRule>
    <cfRule type="cellIs" dxfId="7" priority="2" stopIfTrue="1" operator="between">
      <formula>-3</formula>
      <formula>3</formula>
    </cfRule>
    <cfRule type="cellIs" dxfId="6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DE5A-D793-4956-BEC2-5CBC2028D008}">
  <sheetPr codeName="Sheet8"/>
  <dimension ref="A1:K34"/>
  <sheetViews>
    <sheetView zoomScale="80" zoomScaleNormal="80" workbookViewId="0">
      <selection activeCell="D7" sqref="D7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8.28515625" style="1" customWidth="1"/>
    <col min="7" max="7" width="12.42578125" style="1" bestFit="1" customWidth="1"/>
    <col min="8" max="8" width="14.85546875" style="1" bestFit="1" customWidth="1"/>
    <col min="9" max="16384" width="9.140625" style="1"/>
  </cols>
  <sheetData>
    <row r="1" spans="1:11" x14ac:dyDescent="0.25">
      <c r="C1" s="2" t="s">
        <v>5</v>
      </c>
      <c r="D1" s="19" t="s">
        <v>16</v>
      </c>
      <c r="E1" s="29"/>
      <c r="F1" s="3"/>
    </row>
    <row r="2" spans="1:11" ht="18" x14ac:dyDescent="0.25">
      <c r="C2" s="4" t="s">
        <v>3</v>
      </c>
      <c r="D2" s="35">
        <v>57.64</v>
      </c>
      <c r="E2" s="1" t="s">
        <v>4</v>
      </c>
    </row>
    <row r="3" spans="1:11" ht="18" x14ac:dyDescent="0.25">
      <c r="C3" s="4" t="s">
        <v>9</v>
      </c>
      <c r="D3" s="35">
        <v>44.99</v>
      </c>
      <c r="E3" s="1" t="s">
        <v>4</v>
      </c>
      <c r="F3" s="5"/>
    </row>
    <row r="4" spans="1:11" ht="18" x14ac:dyDescent="0.25">
      <c r="C4" s="4" t="s">
        <v>10</v>
      </c>
      <c r="D4" s="36">
        <v>8.44</v>
      </c>
      <c r="E4" s="1" t="s">
        <v>4</v>
      </c>
      <c r="F4" s="5"/>
    </row>
    <row r="5" spans="1:11" x14ac:dyDescent="0.25">
      <c r="C5" s="4" t="s">
        <v>11</v>
      </c>
      <c r="D5" s="37">
        <f>D4/D3</f>
        <v>0.18759724383196263</v>
      </c>
      <c r="E5" s="1" t="s">
        <v>2</v>
      </c>
      <c r="F5" s="5"/>
    </row>
    <row r="6" spans="1:11" x14ac:dyDescent="0.25">
      <c r="C6" s="4" t="s">
        <v>6</v>
      </c>
      <c r="D6" s="34">
        <f>COUNTA(D11:D23)</f>
        <v>11</v>
      </c>
      <c r="E6" s="5"/>
      <c r="F6" s="5"/>
    </row>
    <row r="7" spans="1:11" x14ac:dyDescent="0.25">
      <c r="C7" s="5"/>
      <c r="D7" s="5"/>
      <c r="E7" s="5"/>
      <c r="F7" s="5"/>
    </row>
    <row r="8" spans="1:11" x14ac:dyDescent="0.25">
      <c r="C8" s="5"/>
      <c r="D8" s="5"/>
      <c r="E8" s="5"/>
      <c r="F8" s="5"/>
      <c r="H8" s="7"/>
      <c r="I8" s="7"/>
      <c r="J8" s="7"/>
      <c r="K8" s="7"/>
    </row>
    <row r="9" spans="1:11" ht="31.5" x14ac:dyDescent="0.25">
      <c r="C9" s="5" t="s">
        <v>0</v>
      </c>
      <c r="D9" s="5" t="s">
        <v>8</v>
      </c>
      <c r="E9" s="8" t="s">
        <v>7</v>
      </c>
      <c r="F9" s="8" t="s">
        <v>25</v>
      </c>
      <c r="H9" s="7"/>
      <c r="I9" s="7"/>
      <c r="J9" s="7"/>
      <c r="K9" s="7"/>
    </row>
    <row r="10" spans="1:11" x14ac:dyDescent="0.25">
      <c r="A10" s="9"/>
      <c r="C10" s="28"/>
      <c r="D10" s="5"/>
      <c r="E10" s="5"/>
      <c r="F10" s="5"/>
      <c r="H10" s="7" t="s">
        <v>14</v>
      </c>
      <c r="I10" s="7" t="s">
        <v>15</v>
      </c>
      <c r="J10" s="7"/>
      <c r="K10" s="7"/>
    </row>
    <row r="11" spans="1:11" x14ac:dyDescent="0.25">
      <c r="B11" s="14"/>
      <c r="C11" s="39">
        <v>139</v>
      </c>
      <c r="D11" s="40">
        <v>45.45</v>
      </c>
      <c r="E11" s="38">
        <v>0.05</v>
      </c>
      <c r="F11" s="12">
        <f>((D11-$D$2)/$D$2)*100</f>
        <v>-21.148507980569047</v>
      </c>
      <c r="H11" s="13">
        <f>(100+F11)/100</f>
        <v>0.78851492019430947</v>
      </c>
      <c r="I11" s="7">
        <f>1+($D$3-$D$2)/$D$2</f>
        <v>0.78053435114503822</v>
      </c>
      <c r="J11" s="7"/>
      <c r="K11" s="7"/>
    </row>
    <row r="12" spans="1:11" x14ac:dyDescent="0.25">
      <c r="B12" s="14"/>
      <c r="C12" s="39">
        <v>223</v>
      </c>
      <c r="D12" s="40">
        <v>48.1</v>
      </c>
      <c r="E12" s="38">
        <v>0.37</v>
      </c>
      <c r="F12" s="12">
        <f t="shared" ref="F12:F23" si="0">((D12-$D$2)/$D$2)*100</f>
        <v>-16.551006245662734</v>
      </c>
      <c r="H12" s="13">
        <f t="shared" ref="H12:H23" si="1">(100+F12)/100</f>
        <v>0.83448993754337264</v>
      </c>
      <c r="I12" s="7">
        <f t="shared" ref="I12:I23" si="2">1+($D$3-$D$2)/$D$2</f>
        <v>0.78053435114503822</v>
      </c>
      <c r="J12" s="7"/>
      <c r="K12" s="7"/>
    </row>
    <row r="13" spans="1:11" x14ac:dyDescent="0.25">
      <c r="B13" s="14"/>
      <c r="C13" s="39">
        <v>295</v>
      </c>
      <c r="D13" s="40">
        <v>38</v>
      </c>
      <c r="E13" s="38">
        <v>-0.83</v>
      </c>
      <c r="F13" s="12">
        <f t="shared" si="0"/>
        <v>-34.073560027758504</v>
      </c>
      <c r="H13" s="13">
        <f t="shared" si="1"/>
        <v>0.65926439972241502</v>
      </c>
      <c r="I13" s="7">
        <f t="shared" si="2"/>
        <v>0.78053435114503822</v>
      </c>
      <c r="J13" s="7"/>
      <c r="K13" s="7"/>
    </row>
    <row r="14" spans="1:11" x14ac:dyDescent="0.25">
      <c r="C14" s="39">
        <v>339</v>
      </c>
      <c r="D14" s="40">
        <v>53.6</v>
      </c>
      <c r="E14" s="38">
        <v>1.02</v>
      </c>
      <c r="F14" s="12">
        <f t="shared" si="0"/>
        <v>-7.0090215128383049</v>
      </c>
      <c r="H14" s="13">
        <f t="shared" si="1"/>
        <v>0.92990978487161702</v>
      </c>
      <c r="I14" s="7">
        <f t="shared" si="2"/>
        <v>0.78053435114503822</v>
      </c>
      <c r="J14" s="7"/>
      <c r="K14" s="7"/>
    </row>
    <row r="15" spans="1:11" x14ac:dyDescent="0.25">
      <c r="C15" s="39">
        <v>509</v>
      </c>
      <c r="D15" s="40">
        <v>60.1</v>
      </c>
      <c r="E15" s="38">
        <v>1.79</v>
      </c>
      <c r="F15" s="12">
        <f t="shared" si="0"/>
        <v>4.2678695350451088</v>
      </c>
      <c r="H15" s="13">
        <f t="shared" si="1"/>
        <v>1.042678695350451</v>
      </c>
      <c r="I15" s="7">
        <f t="shared" si="2"/>
        <v>0.78053435114503822</v>
      </c>
      <c r="J15" s="7"/>
      <c r="K15" s="7"/>
    </row>
    <row r="16" spans="1:11" x14ac:dyDescent="0.25">
      <c r="C16" s="39">
        <v>512</v>
      </c>
      <c r="D16" s="40"/>
      <c r="E16" s="38"/>
      <c r="F16" s="12"/>
      <c r="H16" s="13"/>
      <c r="I16" s="7">
        <f t="shared" si="2"/>
        <v>0.78053435114503822</v>
      </c>
      <c r="J16" s="7"/>
      <c r="K16" s="7"/>
    </row>
    <row r="17" spans="1:11" x14ac:dyDescent="0.25">
      <c r="C17" s="39">
        <v>551</v>
      </c>
      <c r="D17" s="40">
        <v>51.8</v>
      </c>
      <c r="E17" s="38">
        <v>0.81</v>
      </c>
      <c r="F17" s="12">
        <f t="shared" si="0"/>
        <v>-10.131852879944489</v>
      </c>
      <c r="H17" s="13">
        <f t="shared" si="1"/>
        <v>0.89868147120055508</v>
      </c>
      <c r="I17" s="7">
        <f t="shared" si="2"/>
        <v>0.78053435114503822</v>
      </c>
      <c r="J17" s="7"/>
      <c r="K17" s="7"/>
    </row>
    <row r="18" spans="1:11" x14ac:dyDescent="0.25">
      <c r="C18" s="39">
        <v>579</v>
      </c>
      <c r="D18" s="40">
        <v>34.5</v>
      </c>
      <c r="E18" s="38">
        <v>-1.24</v>
      </c>
      <c r="F18" s="12">
        <f t="shared" si="0"/>
        <v>-40.145732130464957</v>
      </c>
      <c r="H18" s="13">
        <f t="shared" si="1"/>
        <v>0.59854267869535038</v>
      </c>
      <c r="I18" s="7">
        <f t="shared" si="2"/>
        <v>0.78053435114503822</v>
      </c>
      <c r="J18" s="7"/>
      <c r="K18" s="7"/>
    </row>
    <row r="19" spans="1:11" x14ac:dyDescent="0.25">
      <c r="C19" s="39">
        <v>591</v>
      </c>
      <c r="D19" s="40">
        <v>44.2</v>
      </c>
      <c r="E19" s="38">
        <v>-0.09</v>
      </c>
      <c r="F19" s="12">
        <f t="shared" si="0"/>
        <v>-23.317140874392777</v>
      </c>
      <c r="H19" s="13">
        <f t="shared" si="1"/>
        <v>0.76682859125607228</v>
      </c>
      <c r="I19" s="7">
        <f t="shared" si="2"/>
        <v>0.78053435114503822</v>
      </c>
      <c r="J19" s="7"/>
      <c r="K19" s="7"/>
    </row>
    <row r="20" spans="1:11" x14ac:dyDescent="0.25">
      <c r="B20" s="24"/>
      <c r="C20" s="39">
        <v>644</v>
      </c>
      <c r="D20" s="40"/>
      <c r="E20" s="38"/>
      <c r="F20" s="12"/>
      <c r="H20" s="13"/>
      <c r="I20" s="7">
        <f t="shared" si="2"/>
        <v>0.78053435114503822</v>
      </c>
      <c r="J20" s="7"/>
      <c r="K20" s="7"/>
    </row>
    <row r="21" spans="1:11" x14ac:dyDescent="0.25">
      <c r="A21" s="15"/>
      <c r="C21" s="39">
        <v>685</v>
      </c>
      <c r="D21" s="40">
        <v>35.89</v>
      </c>
      <c r="E21" s="38">
        <v>-1.08</v>
      </c>
      <c r="F21" s="12">
        <f t="shared" si="0"/>
        <v>-37.734212352532964</v>
      </c>
      <c r="H21" s="13">
        <f t="shared" si="1"/>
        <v>0.62265787647467041</v>
      </c>
      <c r="I21" s="7">
        <f t="shared" si="2"/>
        <v>0.78053435114503822</v>
      </c>
      <c r="J21" s="7"/>
      <c r="K21" s="7"/>
    </row>
    <row r="22" spans="1:11" x14ac:dyDescent="0.25">
      <c r="A22" s="14"/>
      <c r="C22" s="39">
        <v>689</v>
      </c>
      <c r="D22" s="40">
        <v>40.4</v>
      </c>
      <c r="E22" s="38">
        <v>-0.54</v>
      </c>
      <c r="F22" s="12">
        <f t="shared" si="0"/>
        <v>-29.909784871616935</v>
      </c>
      <c r="H22" s="13">
        <f t="shared" si="1"/>
        <v>0.7009021512838306</v>
      </c>
      <c r="I22" s="7">
        <f t="shared" si="2"/>
        <v>0.78053435114503822</v>
      </c>
      <c r="J22" s="7"/>
      <c r="K22" s="7"/>
    </row>
    <row r="23" spans="1:11" x14ac:dyDescent="0.25">
      <c r="C23" s="39">
        <v>744</v>
      </c>
      <c r="D23" s="40">
        <v>45.3</v>
      </c>
      <c r="E23" s="38">
        <v>0.04</v>
      </c>
      <c r="F23" s="12">
        <f t="shared" si="0"/>
        <v>-21.408743927827903</v>
      </c>
      <c r="H23" s="13">
        <f t="shared" si="1"/>
        <v>0.785912560721721</v>
      </c>
      <c r="I23" s="7">
        <f t="shared" si="2"/>
        <v>0.78053435114503822</v>
      </c>
      <c r="J23" s="7"/>
      <c r="K23" s="7"/>
    </row>
    <row r="24" spans="1:11" x14ac:dyDescent="0.25">
      <c r="C24" s="14"/>
      <c r="D24" s="18"/>
      <c r="E24" s="14"/>
      <c r="F24" s="16"/>
      <c r="H24" s="7"/>
      <c r="I24" s="7"/>
      <c r="J24" s="7"/>
      <c r="K24" s="7"/>
    </row>
    <row r="25" spans="1:11" x14ac:dyDescent="0.25">
      <c r="C25" s="14"/>
      <c r="D25" s="5"/>
      <c r="E25" s="14"/>
      <c r="F25" s="14"/>
      <c r="H25" s="7"/>
      <c r="I25" s="7"/>
      <c r="J25" s="7"/>
      <c r="K25" s="7"/>
    </row>
    <row r="26" spans="1:11" x14ac:dyDescent="0.25">
      <c r="C26" s="14"/>
      <c r="D26" s="5"/>
      <c r="E26" s="14"/>
      <c r="F26" s="14"/>
      <c r="H26" s="7"/>
      <c r="I26" s="7"/>
      <c r="J26" s="7"/>
      <c r="K26" s="7"/>
    </row>
    <row r="27" spans="1:11" x14ac:dyDescent="0.25">
      <c r="C27" s="14"/>
      <c r="D27" s="5"/>
      <c r="E27" s="14"/>
      <c r="F27" s="14"/>
      <c r="H27" s="7"/>
      <c r="I27" s="7"/>
      <c r="J27" s="7"/>
      <c r="K27" s="7"/>
    </row>
    <row r="28" spans="1:11" x14ac:dyDescent="0.25">
      <c r="D28" s="5"/>
      <c r="E28" s="14"/>
      <c r="F28" s="14"/>
      <c r="H28" s="7"/>
      <c r="I28" s="7"/>
      <c r="J28" s="7"/>
      <c r="K28" s="7"/>
    </row>
    <row r="29" spans="1:11" x14ac:dyDescent="0.25">
      <c r="D29" s="5"/>
      <c r="E29" s="14"/>
      <c r="F29" s="14"/>
      <c r="H29" s="7"/>
      <c r="I29" s="7"/>
      <c r="J29" s="7"/>
      <c r="K29" s="7"/>
    </row>
    <row r="30" spans="1:11" x14ac:dyDescent="0.25">
      <c r="D30" s="5"/>
      <c r="E30" s="14"/>
      <c r="F30" s="14"/>
      <c r="H30" s="7"/>
      <c r="I30" s="7"/>
      <c r="J30" s="7"/>
      <c r="K30" s="7"/>
    </row>
    <row r="31" spans="1:11" x14ac:dyDescent="0.25">
      <c r="C31" s="14"/>
      <c r="D31" s="5"/>
      <c r="F31" s="14"/>
      <c r="G31" s="14"/>
      <c r="H31" s="7" t="s">
        <v>1</v>
      </c>
      <c r="I31" s="7"/>
      <c r="J31" s="7"/>
      <c r="K31" s="7"/>
    </row>
    <row r="33" spans="4:4" x14ac:dyDescent="0.25">
      <c r="D33" s="5"/>
    </row>
    <row r="34" spans="4:4" x14ac:dyDescent="0.25">
      <c r="D34" s="5"/>
    </row>
  </sheetData>
  <sheetProtection algorithmName="SHA-512" hashValue="opiMbn0kA5/qk50S8q8LhzXkb9tJniaHlbb5xk0yoVctvR8PxdFa8TN0EZI4cPy5Zg6luQ5dR51tJuOG8GC/6w==" saltValue="j0u7Q4AB7Ezm5BYSODmDRQ==" spinCount="100000" sheet="1" objects="1" scenarios="1" selectLockedCells="1" selectUnlockedCells="1"/>
  <conditionalFormatting sqref="E11:E15 E17:E19 E21:E23">
    <cfRule type="cellIs" dxfId="5" priority="1" stopIfTrue="1" operator="between">
      <formula>-2</formula>
      <formula>2</formula>
    </cfRule>
    <cfRule type="cellIs" dxfId="4" priority="2" stopIfTrue="1" operator="between">
      <formula>-3</formula>
      <formula>3</formula>
    </cfRule>
    <cfRule type="cellIs" dxfId="3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E" ma:contentTypeID="0x0101007463A7E0612B5D45B0910A71122E5AB60009900140BD7E58459C0BB6DA7212B78E" ma:contentTypeVersion="13" ma:contentTypeDescription="Ringtesten" ma:contentTypeScope="" ma:versionID="49ed29876247567c56126a8d63cd64c2">
  <xsd:schema xmlns:xsd="http://www.w3.org/2001/XMLSchema" xmlns:xs="http://www.w3.org/2001/XMLSchema" xmlns:p="http://schemas.microsoft.com/office/2006/metadata/properties" xmlns:ns2="eba2475f-4c5c-418a-90c2-2b36802fc485" xmlns:ns3="08cda046-0f15-45eb-a9d5-77306d3264cd" xmlns:ns4="dda9e79c-c62e-445e-b991-197574827cb3" targetNamespace="http://schemas.microsoft.com/office/2006/metadata/properties" ma:root="true" ma:fieldsID="06f7ec14707f088d23d46046f658d37f" ns2:_="" ns3:_="" ns4:_="">
    <xsd:import namespace="eba2475f-4c5c-418a-90c2-2b36802fc485"/>
    <xsd:import namespace="08cda046-0f15-45eb-a9d5-77306d3264cd"/>
    <xsd:import namespace="dda9e79c-c62e-445e-b991-197574827cb3"/>
    <xsd:element name="properties">
      <xsd:complexType>
        <xsd:sequence>
          <xsd:element name="documentManagement">
            <xsd:complexType>
              <xsd:all>
                <xsd:element ref="ns2:Ringtest" minOccurs="0"/>
                <xsd:element ref="ns3:Jaar"/>
                <xsd:element ref="ns3:DEEL" minOccurs="0"/>
                <xsd:element ref="ns4:Publicatiedatum"/>
                <xsd:element ref="ns2:Distributie_x0020_datum" minOccurs="0"/>
                <xsd:element ref="ns3:MediaServiceMetadata" minOccurs="0"/>
                <xsd:element ref="ns3:MediaServiceFastMetadata" minOccurs="0"/>
                <xsd:element ref="ns3:Public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475f-4c5c-418a-90c2-2b36802fc485" elementFormDefault="qualified">
    <xsd:import namespace="http://schemas.microsoft.com/office/2006/documentManagement/types"/>
    <xsd:import namespace="http://schemas.microsoft.com/office/infopath/2007/PartnerControls"/>
    <xsd:element name="Ringtest" ma:index="2" nillable="true" ma:displayName="Ringtest" ma:description="Keuzelijst ringtesten" ma:format="Dropdown" ma:internalName="Ringtest" ma:readOnly="false">
      <xsd:simpleType>
        <xsd:restriction base="dms:Choice">
          <xsd:enumeration value="VKL"/>
          <xsd:enumeration value="LABS"/>
        </xsd:restriction>
      </xsd:simpleType>
    </xsd:element>
    <xsd:element name="Distributie_x0020_datum" ma:index="6" nillable="true" ma:displayName="Distributie datum" ma:default="25 januari 2012" ma:format="Dropdown" ma:internalName="Distributie_x0020_datum" ma:readOnly="false">
      <xsd:simpleType>
        <xsd:restriction base="dms:Choice">
          <xsd:enumeration value="25 januari 2012"/>
          <xsd:enumeration value="14-15 februari 2012"/>
          <xsd:enumeration value="2 maart 2012"/>
          <xsd:enumeration value="14 maart 2012"/>
          <xsd:enumeration value="25 april 2012"/>
          <xsd:enumeration value="26 april 2012"/>
          <xsd:enumeration value="23 mei 2012"/>
          <xsd:enumeration value="13 juni 2012"/>
          <xsd:enumeration value="27 juni 2012"/>
          <xsd:enumeration value="29-30 augustus 2012"/>
          <xsd:enumeration value="3 oktober 201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da046-0f15-45eb-a9d5-77306d3264cd" elementFormDefault="qualified">
    <xsd:import namespace="http://schemas.microsoft.com/office/2006/documentManagement/types"/>
    <xsd:import namespace="http://schemas.microsoft.com/office/infopath/2007/PartnerControls"/>
    <xsd:element name="Jaar" ma:index="3" ma:displayName="Datum ringtest" ma:internalName="Jaar" ma:readOnly="false">
      <xsd:simpleType>
        <xsd:restriction base="dms:Text">
          <xsd:maxLength value="255"/>
        </xsd:restriction>
      </xsd:simpleType>
    </xsd:element>
    <xsd:element name="DEEL" ma:index="4" nillable="true" ma:displayName="Deel" ma:default="Rapport" ma:format="Dropdown" ma:internalName="DEEL" ma:readOnly="false">
      <xsd:simpleType>
        <xsd:restriction base="dms:Choice">
          <xsd:enumeration value="Rapport"/>
          <xsd:enumeration value="Deel 1"/>
          <xsd:enumeration value="Deel 2"/>
          <xsd:enumeration value="Deel 3"/>
          <xsd:enumeration value="Deel 4"/>
          <xsd:enumeration value="Deel 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PublicURL" ma:index="15" nillable="true" ma:displayName="PublicURL" ma:internalName="Public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e79c-c62e-445e-b991-197574827cb3" elementFormDefault="qualified">
    <xsd:import namespace="http://schemas.microsoft.com/office/2006/documentManagement/types"/>
    <xsd:import namespace="http://schemas.microsoft.com/office/infopath/2007/PartnerControls"/>
    <xsd:element name="Publicatiedatum" ma:index="5" ma:displayName="Publicatiedatum" ma:default="[today]" ma:format="DateOnly" ma:internalName="Publicatiedatum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URL xmlns="08cda046-0f15-45eb-a9d5-77306d3264cd">https://reflabos.vito.be/ree/LABS_2024-1_Deel3.xlsx</PublicURL>
    <DEEL xmlns="08cda046-0f15-45eb-a9d5-77306d3264cd">Deel 3</DEEL>
    <Ringtest xmlns="eba2475f-4c5c-418a-90c2-2b36802fc485">LABS</Ringtest>
    <Jaar xmlns="08cda046-0f15-45eb-a9d5-77306d3264cd">2024</Jaar>
    <Publicatiedatum xmlns="dda9e79c-c62e-445e-b991-197574827cb3">2025-02-03T13:13:28+00:00</Publicatiedatum>
    <Distributie_x0020_datum xmlns="eba2475f-4c5c-418a-90c2-2b36802fc485">25 januari 2012</Distributie_x0020_datum>
  </documentManagement>
</p:properties>
</file>

<file path=customXml/itemProps1.xml><?xml version="1.0" encoding="utf-8"?>
<ds:datastoreItem xmlns:ds="http://schemas.openxmlformats.org/officeDocument/2006/customXml" ds:itemID="{E68A982D-AC91-4992-88A0-92AA48AF8E9A}"/>
</file>

<file path=customXml/itemProps2.xml><?xml version="1.0" encoding="utf-8"?>
<ds:datastoreItem xmlns:ds="http://schemas.openxmlformats.org/officeDocument/2006/customXml" ds:itemID="{FBBE7CDF-3A15-478E-B1AE-A167735BEEE1}"/>
</file>

<file path=customXml/itemProps3.xml><?xml version="1.0" encoding="utf-8"?>
<ds:datastoreItem xmlns:ds="http://schemas.openxmlformats.org/officeDocument/2006/customXml" ds:itemID="{F67970F9-1A05-43BC-8D58-1E473570DF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Benzeen</vt:lpstr>
      <vt:lpstr>Chloorbenzeen</vt:lpstr>
      <vt:lpstr>Tetrachloorethyleen</vt:lpstr>
      <vt:lpstr>1,2-dichloorethaan</vt:lpstr>
      <vt:lpstr>Ethylacetaat</vt:lpstr>
      <vt:lpstr>Cyclohexanon</vt:lpstr>
      <vt:lpstr>Aceton</vt:lpstr>
      <vt:lpstr>1,4-dioxaan</vt:lpstr>
      <vt:lpstr>Tetrahydrofuraan</vt:lpstr>
      <vt:lpstr>Butanol</vt:lpstr>
      <vt:lpstr>'1,2-dichloorethaan'!Print_Area</vt:lpstr>
      <vt:lpstr>'1,4-dioxaan'!Print_Area</vt:lpstr>
      <vt:lpstr>Aceton!Print_Area</vt:lpstr>
      <vt:lpstr>Benzeen!Print_Area</vt:lpstr>
      <vt:lpstr>Butanol!Print_Area</vt:lpstr>
      <vt:lpstr>Chloorbenzeen!Print_Area</vt:lpstr>
      <vt:lpstr>Cyclohexanon!Print_Area</vt:lpstr>
      <vt:lpstr>Ethylacetaat!Print_Area</vt:lpstr>
      <vt:lpstr>Tetrachloorethyleen!Print_Area</vt:lpstr>
      <vt:lpstr>Tetrahydrofuraan!Print_Area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LABS 2024-1</dc:title>
  <dc:creator>BAEYENSB</dc:creator>
  <cp:lastModifiedBy>Bart Baeyens</cp:lastModifiedBy>
  <cp:lastPrinted>2013-08-28T07:21:24Z</cp:lastPrinted>
  <dcterms:created xsi:type="dcterms:W3CDTF">2010-09-21T12:11:22Z</dcterms:created>
  <dcterms:modified xsi:type="dcterms:W3CDTF">2025-01-07T12:41:09Z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0x0101007463A7E0612B5D45B0910A71122E5AB60009900140BD7E58459C0BB6DA7212B78E</vt:lpwstr>
  </property>
</Properties>
</file>