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ienst_REE\Ringtesten\E0003 (L15W4) ringtesten LNElucht (LABS)\LABS2024\9. Rapportering\eindrapport\bijlagen\Deel 2 per labo\"/>
    </mc:Choice>
  </mc:AlternateContent>
  <xr:revisionPtr revIDLastSave="0" documentId="13_ncr:1_{94F54F27-D650-4F04-A975-6691CE9E2905}" xr6:coauthVersionLast="47" xr6:coauthVersionMax="47" xr10:uidLastSave="{00000000-0000-0000-0000-000000000000}"/>
  <bookViews>
    <workbookView xWindow="28680" yWindow="-120" windowWidth="29040" windowHeight="15840" tabRatio="867" xr2:uid="{00000000-000D-0000-FFFF-FFFF00000000}"/>
  </bookViews>
  <sheets>
    <sheet name="223" sheetId="21" r:id="rId1"/>
    <sheet name="295" sheetId="23" r:id="rId2"/>
    <sheet name="339" sheetId="15" r:id="rId3"/>
    <sheet name="509" sheetId="13" r:id="rId4"/>
    <sheet name="551" sheetId="22" r:id="rId5"/>
    <sheet name="591" sheetId="14" r:id="rId6"/>
    <sheet name="744" sheetId="16" r:id="rId7"/>
    <sheet name="904" sheetId="17" r:id="rId8"/>
    <sheet name="928" sheetId="6" r:id="rId9"/>
  </sheets>
  <definedNames>
    <definedName name="_xlnm.Print_Area" localSheetId="0">'223'!$A$1:$W$27</definedName>
    <definedName name="_xlnm.Print_Area" localSheetId="1">'295'!$A$1:$W$27</definedName>
    <definedName name="_xlnm.Print_Area" localSheetId="2">'339'!$A$1:$W$27</definedName>
    <definedName name="_xlnm.Print_Area" localSheetId="3">'509'!$A$1:$W$27</definedName>
    <definedName name="_xlnm.Print_Area" localSheetId="4">'551'!$A$1:$W$27</definedName>
    <definedName name="_xlnm.Print_Area" localSheetId="5">'591'!$A$1:$W$27</definedName>
    <definedName name="_xlnm.Print_Area" localSheetId="6">'744'!$A$1:$W$27</definedName>
    <definedName name="_xlnm.Print_Area" localSheetId="7">'904'!$A$1:$W$27</definedName>
    <definedName name="_xlnm.Print_Area" localSheetId="8">'928'!$A$1:$W$27</definedName>
    <definedName name="_xlnm.Print_Titles" localSheetId="0">'223'!$2:$6</definedName>
    <definedName name="_xlnm.Print_Titles" localSheetId="1">'295'!$2:$6</definedName>
    <definedName name="_xlnm.Print_Titles" localSheetId="2">'339'!$2:$6</definedName>
    <definedName name="_xlnm.Print_Titles" localSheetId="3">'509'!$2:$6</definedName>
    <definedName name="_xlnm.Print_Titles" localSheetId="4">'551'!$2:$6</definedName>
    <definedName name="_xlnm.Print_Titles" localSheetId="5">'591'!$2:$6</definedName>
    <definedName name="_xlnm.Print_Titles" localSheetId="6">'744'!$2:$6</definedName>
    <definedName name="_xlnm.Print_Titles" localSheetId="7">'904'!$2:$6</definedName>
    <definedName name="_xlnm.Print_Titles" localSheetId="8">'928'!$2:$6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6" l="1"/>
  <c r="R27" i="23" l="1"/>
  <c r="R26" i="23"/>
  <c r="V25" i="23"/>
  <c r="R25" i="23"/>
  <c r="J25" i="23"/>
  <c r="H25" i="23"/>
  <c r="R24" i="23"/>
  <c r="V24" i="23" s="1"/>
  <c r="J24" i="23"/>
  <c r="H24" i="23"/>
  <c r="V23" i="23"/>
  <c r="R23" i="23"/>
  <c r="J23" i="23"/>
  <c r="H23" i="23"/>
  <c r="R22" i="23"/>
  <c r="R21" i="23"/>
  <c r="V21" i="23" s="1"/>
  <c r="J21" i="23"/>
  <c r="H21" i="23"/>
  <c r="R20" i="23"/>
  <c r="R19" i="23"/>
  <c r="J19" i="23"/>
  <c r="H19" i="23"/>
  <c r="R18" i="23"/>
  <c r="J18" i="23"/>
  <c r="H18" i="23"/>
  <c r="V17" i="23"/>
  <c r="R17" i="23"/>
  <c r="J17" i="23"/>
  <c r="H17" i="23"/>
  <c r="R16" i="23"/>
  <c r="R15" i="23"/>
  <c r="R14" i="23"/>
  <c r="J25" i="22"/>
  <c r="H25" i="22"/>
  <c r="J24" i="22"/>
  <c r="H24" i="22"/>
  <c r="J23" i="22"/>
  <c r="H23" i="22"/>
  <c r="J21" i="22"/>
  <c r="H21" i="22"/>
  <c r="J19" i="22"/>
  <c r="H19" i="22"/>
  <c r="J18" i="22"/>
  <c r="H18" i="22"/>
  <c r="J17" i="22"/>
  <c r="H17" i="22"/>
  <c r="J25" i="13"/>
  <c r="H25" i="13"/>
  <c r="J24" i="13"/>
  <c r="H24" i="13"/>
  <c r="J23" i="13"/>
  <c r="H23" i="13"/>
  <c r="J21" i="13"/>
  <c r="H21" i="13"/>
  <c r="J19" i="13"/>
  <c r="H19" i="13"/>
  <c r="J18" i="13"/>
  <c r="H18" i="13"/>
  <c r="J17" i="13"/>
  <c r="H17" i="13"/>
  <c r="J25" i="14"/>
  <c r="H25" i="14"/>
  <c r="J24" i="14"/>
  <c r="H24" i="14"/>
  <c r="J23" i="14"/>
  <c r="H23" i="14"/>
  <c r="J21" i="14"/>
  <c r="H21" i="14"/>
  <c r="J19" i="14"/>
  <c r="H19" i="14"/>
  <c r="J18" i="14"/>
  <c r="H18" i="14"/>
  <c r="J17" i="14"/>
  <c r="H17" i="14"/>
  <c r="J25" i="16"/>
  <c r="H25" i="16"/>
  <c r="J24" i="16"/>
  <c r="H24" i="16"/>
  <c r="J23" i="16"/>
  <c r="H23" i="16"/>
  <c r="J21" i="16"/>
  <c r="H21" i="16"/>
  <c r="J19" i="16"/>
  <c r="H19" i="16"/>
  <c r="J18" i="16"/>
  <c r="H18" i="16"/>
  <c r="J17" i="16"/>
  <c r="H17" i="16"/>
  <c r="J25" i="17"/>
  <c r="H25" i="17"/>
  <c r="J24" i="17"/>
  <c r="H24" i="17"/>
  <c r="J23" i="17"/>
  <c r="H23" i="17"/>
  <c r="J21" i="17"/>
  <c r="H21" i="17"/>
  <c r="J19" i="17"/>
  <c r="H19" i="17"/>
  <c r="J18" i="17"/>
  <c r="H18" i="17"/>
  <c r="J17" i="17"/>
  <c r="H17" i="17"/>
  <c r="J25" i="6"/>
  <c r="H25" i="6"/>
  <c r="J24" i="6"/>
  <c r="H24" i="6"/>
  <c r="J23" i="6"/>
  <c r="H23" i="6"/>
  <c r="J21" i="6"/>
  <c r="H21" i="6"/>
  <c r="J19" i="6"/>
  <c r="H19" i="6"/>
  <c r="J18" i="6"/>
  <c r="H18" i="6"/>
  <c r="J17" i="6"/>
  <c r="H17" i="6"/>
  <c r="J25" i="15"/>
  <c r="H25" i="15"/>
  <c r="J24" i="15"/>
  <c r="H24" i="15"/>
  <c r="J23" i="15"/>
  <c r="H23" i="15"/>
  <c r="J21" i="15"/>
  <c r="H21" i="15"/>
  <c r="J19" i="15"/>
  <c r="H19" i="15"/>
  <c r="J18" i="15"/>
  <c r="H18" i="15"/>
  <c r="J17" i="15"/>
  <c r="H17" i="15"/>
  <c r="H17" i="21"/>
  <c r="H18" i="21"/>
  <c r="H19" i="21"/>
  <c r="H21" i="21"/>
  <c r="H23" i="21"/>
  <c r="H24" i="21"/>
  <c r="H25" i="21"/>
  <c r="V19" i="23" l="1"/>
  <c r="V27" i="23"/>
  <c r="V18" i="23"/>
  <c r="V22" i="23"/>
  <c r="V15" i="23"/>
  <c r="V16" i="21"/>
  <c r="V19" i="21"/>
  <c r="V15" i="22"/>
  <c r="V16" i="22"/>
  <c r="V20" i="22"/>
  <c r="V21" i="22"/>
  <c r="V16" i="13"/>
  <c r="V15" i="14"/>
  <c r="V20" i="14"/>
  <c r="V21" i="14"/>
  <c r="V17" i="16"/>
  <c r="V18" i="16"/>
  <c r="V15" i="17"/>
  <c r="V16" i="17"/>
  <c r="V17" i="17"/>
  <c r="V15" i="6"/>
  <c r="V16" i="6"/>
  <c r="V17" i="6"/>
  <c r="R15" i="21"/>
  <c r="V15" i="21" s="1"/>
  <c r="R16" i="21"/>
  <c r="R17" i="21"/>
  <c r="V17" i="21" s="1"/>
  <c r="R18" i="21"/>
  <c r="R19" i="21"/>
  <c r="R20" i="21"/>
  <c r="R21" i="21"/>
  <c r="R22" i="21"/>
  <c r="R23" i="21"/>
  <c r="V23" i="21" s="1"/>
  <c r="R24" i="21"/>
  <c r="R25" i="21"/>
  <c r="R26" i="21"/>
  <c r="V26" i="21" s="1"/>
  <c r="R27" i="21"/>
  <c r="R15" i="15"/>
  <c r="V15" i="15" s="1"/>
  <c r="R16" i="15"/>
  <c r="V16" i="15" s="1"/>
  <c r="R17" i="15"/>
  <c r="V17" i="15" s="1"/>
  <c r="R18" i="15"/>
  <c r="V18" i="15" s="1"/>
  <c r="R19" i="15"/>
  <c r="V19" i="15" s="1"/>
  <c r="R20" i="15"/>
  <c r="R21" i="15"/>
  <c r="V21" i="15" s="1"/>
  <c r="R22" i="15"/>
  <c r="R23" i="15"/>
  <c r="R24" i="15"/>
  <c r="V24" i="15" s="1"/>
  <c r="R25" i="15"/>
  <c r="V25" i="15" s="1"/>
  <c r="R26" i="15"/>
  <c r="R27" i="15"/>
  <c r="R15" i="22"/>
  <c r="R16" i="22"/>
  <c r="R17" i="22"/>
  <c r="V17" i="22" s="1"/>
  <c r="R18" i="22"/>
  <c r="V18" i="22" s="1"/>
  <c r="R19" i="22"/>
  <c r="R20" i="22"/>
  <c r="R21" i="22"/>
  <c r="R22" i="22"/>
  <c r="R23" i="22"/>
  <c r="R24" i="22"/>
  <c r="V24" i="22" s="1"/>
  <c r="R25" i="22"/>
  <c r="V25" i="22" s="1"/>
  <c r="R26" i="22"/>
  <c r="V26" i="22" s="1"/>
  <c r="R27" i="22"/>
  <c r="R15" i="13"/>
  <c r="R16" i="13"/>
  <c r="R17" i="13"/>
  <c r="V17" i="13" s="1"/>
  <c r="R18" i="13"/>
  <c r="V18" i="13" s="1"/>
  <c r="R19" i="13"/>
  <c r="V19" i="13" s="1"/>
  <c r="R20" i="13"/>
  <c r="V20" i="13" s="1"/>
  <c r="R21" i="13"/>
  <c r="V21" i="13" s="1"/>
  <c r="R22" i="13"/>
  <c r="V22" i="13" s="1"/>
  <c r="R23" i="13"/>
  <c r="R24" i="13"/>
  <c r="R25" i="13"/>
  <c r="R26" i="13"/>
  <c r="R27" i="13"/>
  <c r="V27" i="13" s="1"/>
  <c r="R15" i="14"/>
  <c r="R16" i="14"/>
  <c r="R17" i="14"/>
  <c r="V17" i="14" s="1"/>
  <c r="R18" i="14"/>
  <c r="V18" i="14" s="1"/>
  <c r="R19" i="14"/>
  <c r="V19" i="14" s="1"/>
  <c r="R20" i="14"/>
  <c r="R21" i="14"/>
  <c r="R22" i="14"/>
  <c r="R23" i="14"/>
  <c r="R24" i="14"/>
  <c r="R25" i="14"/>
  <c r="R26" i="14"/>
  <c r="R27" i="14"/>
  <c r="R15" i="16"/>
  <c r="V15" i="16" s="1"/>
  <c r="R16" i="16"/>
  <c r="V16" i="16" s="1"/>
  <c r="R17" i="16"/>
  <c r="R18" i="16"/>
  <c r="R19" i="16"/>
  <c r="R20" i="16"/>
  <c r="V20" i="16" s="1"/>
  <c r="R21" i="16"/>
  <c r="R22" i="16"/>
  <c r="R23" i="16"/>
  <c r="R24" i="16"/>
  <c r="V24" i="16" s="1"/>
  <c r="R25" i="16"/>
  <c r="R26" i="16"/>
  <c r="R27" i="16"/>
  <c r="R15" i="17"/>
  <c r="R16" i="17"/>
  <c r="R17" i="17"/>
  <c r="R18" i="17"/>
  <c r="V18" i="17" s="1"/>
  <c r="R19" i="17"/>
  <c r="V19" i="17" s="1"/>
  <c r="R20" i="17"/>
  <c r="V20" i="17" s="1"/>
  <c r="R21" i="17"/>
  <c r="V21" i="17" s="1"/>
  <c r="R22" i="17"/>
  <c r="V22" i="17" s="1"/>
  <c r="R23" i="17"/>
  <c r="R24" i="17"/>
  <c r="V24" i="17" s="1"/>
  <c r="R25" i="17"/>
  <c r="R26" i="17"/>
  <c r="R27" i="17"/>
  <c r="R15" i="6"/>
  <c r="R16" i="6"/>
  <c r="R17" i="6"/>
  <c r="R18" i="6"/>
  <c r="R19" i="6"/>
  <c r="V19" i="6" s="1"/>
  <c r="R20" i="6"/>
  <c r="V20" i="6" s="1"/>
  <c r="R21" i="6"/>
  <c r="V21" i="6" s="1"/>
  <c r="R22" i="6"/>
  <c r="R23" i="6"/>
  <c r="V23" i="6" s="1"/>
  <c r="R24" i="6"/>
  <c r="R25" i="6"/>
  <c r="R26" i="6"/>
  <c r="V26" i="6" s="1"/>
  <c r="R14" i="21"/>
  <c r="V14" i="21" s="1"/>
  <c r="R14" i="15"/>
  <c r="R14" i="22"/>
  <c r="R14" i="13"/>
  <c r="R14" i="14"/>
  <c r="R14" i="16"/>
  <c r="R14" i="17"/>
  <c r="R14" i="6"/>
  <c r="J17" i="21"/>
  <c r="J18" i="21"/>
  <c r="J19" i="21"/>
  <c r="J21" i="21"/>
  <c r="V22" i="15"/>
  <c r="V23" i="15"/>
  <c r="V26" i="15"/>
  <c r="V27" i="15"/>
  <c r="V22" i="22"/>
  <c r="V23" i="22"/>
  <c r="V24" i="13"/>
  <c r="V25" i="13"/>
  <c r="V22" i="14"/>
  <c r="V23" i="14"/>
  <c r="V24" i="14"/>
  <c r="V25" i="14"/>
  <c r="V22" i="16"/>
  <c r="V23" i="16"/>
  <c r="V25" i="16"/>
  <c r="V26" i="16"/>
  <c r="V25" i="17"/>
  <c r="V26" i="17"/>
  <c r="V27" i="17"/>
  <c r="V22" i="6"/>
  <c r="V24" i="6"/>
  <c r="V25" i="6"/>
  <c r="V24" i="21"/>
  <c r="V25" i="21"/>
  <c r="V27" i="21"/>
  <c r="V14" i="15"/>
  <c r="V14" i="22"/>
  <c r="V14" i="14"/>
  <c r="V14" i="17"/>
  <c r="V20" i="15" l="1"/>
  <c r="V18" i="6"/>
  <c r="V19" i="22"/>
  <c r="V21" i="16"/>
  <c r="V19" i="16"/>
  <c r="V27" i="16"/>
  <c r="V21" i="21"/>
  <c r="V20" i="21"/>
  <c r="V18" i="21"/>
  <c r="V22" i="21"/>
  <c r="V23" i="17"/>
  <c r="V27" i="22"/>
  <c r="V23" i="13"/>
  <c r="V14" i="16"/>
  <c r="V14" i="6"/>
  <c r="J23" i="21" l="1"/>
  <c r="J24" i="21"/>
  <c r="J25" i="21"/>
</calcChain>
</file>

<file path=xl/sharedStrings.xml><?xml version="1.0" encoding="utf-8"?>
<sst xmlns="http://schemas.openxmlformats.org/spreadsheetml/2006/main" count="1658" uniqueCount="68">
  <si>
    <t>µ</t>
  </si>
  <si>
    <t>Monster</t>
  </si>
  <si>
    <t>Nr.</t>
  </si>
  <si>
    <t>parameter</t>
  </si>
  <si>
    <t>eenheid</t>
  </si>
  <si>
    <t>% Afwijking</t>
  </si>
  <si>
    <t>z-score</t>
  </si>
  <si>
    <t>Labocode:</t>
  </si>
  <si>
    <r>
      <t>σ</t>
    </r>
    <r>
      <rPr>
        <b/>
        <vertAlign val="subscript"/>
        <sz val="11"/>
        <color theme="1"/>
        <rFont val="Calibri"/>
        <family val="2"/>
      </rPr>
      <t>P</t>
    </r>
  </si>
  <si>
    <r>
      <t xml:space="preserve">type </t>
    </r>
    <r>
      <rPr>
        <b/>
        <sz val="11"/>
        <color theme="1"/>
        <rFont val="Calibri"/>
        <family val="2"/>
      </rPr>
      <t>σ</t>
    </r>
    <r>
      <rPr>
        <b/>
        <vertAlign val="subscript"/>
        <sz val="11"/>
        <color theme="1"/>
        <rFont val="Calibri"/>
        <family val="2"/>
        <scheme val="minor"/>
      </rPr>
      <t>P</t>
    </r>
  </si>
  <si>
    <t>Matrix</t>
  </si>
  <si>
    <t>Gerapp. waarde</t>
  </si>
  <si>
    <t xml:space="preserve"> Individueel rapport, bijlage bij rapport :</t>
  </si>
  <si>
    <t xml:space="preserve"> </t>
  </si>
  <si>
    <t>EVALUATIE TOV REFERENTIEWAARDE</t>
  </si>
  <si>
    <t>INFORMATIEVE STATISTISCHE VERWERKING</t>
  </si>
  <si>
    <t>Referentie-
waarde</t>
  </si>
  <si>
    <t>Versie :1</t>
  </si>
  <si>
    <t>3</t>
  </si>
  <si>
    <t>4</t>
  </si>
  <si>
    <t>5</t>
  </si>
  <si>
    <t>6</t>
  </si>
  <si>
    <t>7</t>
  </si>
  <si>
    <t>8</t>
  </si>
  <si>
    <t>9</t>
  </si>
  <si>
    <t>10</t>
  </si>
  <si>
    <t>ZM 4</t>
  </si>
  <si>
    <t>ZM 5</t>
  </si>
  <si>
    <t>ZM 6</t>
  </si>
  <si>
    <t>ZM 8</t>
  </si>
  <si>
    <t>ZM 9</t>
  </si>
  <si>
    <t>ZM 10</t>
  </si>
  <si>
    <t>vliegas</t>
  </si>
  <si>
    <t>As</t>
  </si>
  <si>
    <t>Co</t>
  </si>
  <si>
    <t>Ni</t>
  </si>
  <si>
    <t>Pb</t>
  </si>
  <si>
    <t>Cr</t>
  </si>
  <si>
    <t>Cu</t>
  </si>
  <si>
    <t>Mn</t>
  </si>
  <si>
    <t>V</t>
  </si>
  <si>
    <t>mg/kgDS</t>
  </si>
  <si>
    <t>ZM 11</t>
  </si>
  <si>
    <t>ZM 12</t>
  </si>
  <si>
    <t>ZM 7</t>
  </si>
  <si>
    <t>1</t>
  </si>
  <si>
    <t>2</t>
  </si>
  <si>
    <t>11</t>
  </si>
  <si>
    <t>12</t>
  </si>
  <si>
    <t>13</t>
  </si>
  <si>
    <t>14</t>
  </si>
  <si>
    <t>ZM 1</t>
  </si>
  <si>
    <t>ZM 2</t>
  </si>
  <si>
    <t>ZM 3</t>
  </si>
  <si>
    <t>ZM 13</t>
  </si>
  <si>
    <t>ZM 14</t>
  </si>
  <si>
    <t>Cd</t>
  </si>
  <si>
    <t>Hg</t>
  </si>
  <si>
    <t>Tl</t>
  </si>
  <si>
    <t>Sb</t>
  </si>
  <si>
    <t>Sn</t>
  </si>
  <si>
    <t>Se</t>
  </si>
  <si>
    <t>&lt;6</t>
  </si>
  <si>
    <t>&lt;5</t>
  </si>
  <si>
    <t>&lt;10</t>
  </si>
  <si>
    <t>&lt;50</t>
  </si>
  <si>
    <t>&lt;2,5</t>
  </si>
  <si>
    <t>Rapportnr. : 2024/EI/R/3309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</si>
</sst>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B_F_-;\-* #,##0.00\ _B_F_-;_-* &quot;-&quot;??\ _B_F_-;_-@_-"/>
    <numFmt numFmtId="166" formatCode="0.0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b/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2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</cellStyleXfs>
  <cellXfs count="69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16" applyFill="1" applyBorder="1" applyAlignment="1" applyProtection="1"/>
    <xf numFmtId="0" fontId="12" fillId="2" borderId="2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21" xfId="0" applyFont="1" applyFill="1" applyBorder="1" applyAlignment="1">
      <alignment horizontal="left"/>
    </xf>
    <xf numFmtId="0" fontId="12" fillId="2" borderId="17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0" fontId="12" fillId="2" borderId="19" xfId="0" applyFont="1" applyFill="1" applyBorder="1" applyAlignment="1">
      <alignment horizontal="left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1" xfId="0" applyFill="1" applyBorder="1"/>
    <xf numFmtId="0" fontId="0" fillId="3" borderId="12" xfId="0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0" fontId="0" fillId="3" borderId="13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49" fontId="0" fillId="3" borderId="6" xfId="0" applyNumberFormat="1" applyFill="1" applyBorder="1"/>
    <xf numFmtId="49" fontId="0" fillId="3" borderId="7" xfId="0" applyNumberForma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left"/>
    </xf>
    <xf numFmtId="49" fontId="0" fillId="3" borderId="4" xfId="0" applyNumberFormat="1" applyFont="1" applyFill="1" applyBorder="1" applyAlignment="1">
      <alignment horizontal="center"/>
    </xf>
    <xf numFmtId="49" fontId="0" fillId="3" borderId="5" xfId="0" applyNumberFormat="1" applyFont="1" applyFill="1" applyBorder="1" applyAlignment="1">
      <alignment horizontal="center"/>
    </xf>
    <xf numFmtId="49" fontId="0" fillId="3" borderId="22" xfId="0" applyNumberFormat="1" applyFont="1" applyFill="1" applyBorder="1" applyAlignment="1">
      <alignment horizontal="center"/>
    </xf>
    <xf numFmtId="1" fontId="0" fillId="3" borderId="7" xfId="0" applyNumberFormat="1" applyFont="1" applyFill="1" applyBorder="1" applyAlignment="1">
      <alignment horizontal="center"/>
    </xf>
    <xf numFmtId="166" fontId="0" fillId="3" borderId="7" xfId="0" applyNumberFormat="1" applyFont="1" applyFill="1" applyBorder="1" applyAlignment="1">
      <alignment horizontal="center"/>
    </xf>
    <xf numFmtId="2" fontId="0" fillId="3" borderId="7" xfId="0" applyNumberFormat="1" applyFont="1" applyFill="1" applyBorder="1" applyAlignment="1">
      <alignment horizontal="center"/>
    </xf>
    <xf numFmtId="2" fontId="0" fillId="3" borderId="0" xfId="0" applyNumberFormat="1" applyFill="1"/>
    <xf numFmtId="49" fontId="0" fillId="3" borderId="8" xfId="0" applyNumberFormat="1" applyFill="1" applyBorder="1"/>
    <xf numFmtId="49" fontId="0" fillId="3" borderId="9" xfId="0" applyNumberFormat="1" applyFont="1" applyFill="1" applyBorder="1" applyAlignment="1">
      <alignment horizontal="center"/>
    </xf>
    <xf numFmtId="1" fontId="0" fillId="3" borderId="9" xfId="0" applyNumberFormat="1" applyFont="1" applyFill="1" applyBorder="1" applyAlignment="1">
      <alignment horizontal="center"/>
    </xf>
    <xf numFmtId="166" fontId="0" fillId="3" borderId="9" xfId="0" applyNumberFormat="1" applyFont="1" applyFill="1" applyBorder="1" applyAlignment="1">
      <alignment horizontal="center"/>
    </xf>
    <xf numFmtId="2" fontId="0" fillId="3" borderId="9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49" fontId="0" fillId="3" borderId="23" xfId="0" applyNumberFormat="1" applyFill="1" applyBorder="1"/>
    <xf numFmtId="49" fontId="0" fillId="3" borderId="4" xfId="0" applyNumberFormat="1" applyFill="1" applyBorder="1" applyAlignment="1">
      <alignment horizontal="center"/>
    </xf>
    <xf numFmtId="49" fontId="0" fillId="3" borderId="4" xfId="0" applyNumberFormat="1" applyFont="1" applyFill="1" applyBorder="1" applyAlignment="1">
      <alignment horizontal="left"/>
    </xf>
    <xf numFmtId="0" fontId="12" fillId="3" borderId="0" xfId="0" applyFont="1" applyFill="1" applyAlignment="1">
      <alignment horizontal="left"/>
    </xf>
    <xf numFmtId="49" fontId="16" fillId="3" borderId="7" xfId="0" applyNumberFormat="1" applyFont="1" applyFill="1" applyBorder="1" applyAlignment="1">
      <alignment horizontal="center"/>
    </xf>
    <xf numFmtId="1" fontId="16" fillId="3" borderId="7" xfId="0" applyNumberFormat="1" applyFont="1" applyFill="1" applyBorder="1" applyAlignment="1">
      <alignment horizontal="center"/>
    </xf>
    <xf numFmtId="166" fontId="16" fillId="3" borderId="7" xfId="0" applyNumberFormat="1" applyFont="1" applyFill="1" applyBorder="1" applyAlignment="1">
      <alignment horizontal="center"/>
    </xf>
    <xf numFmtId="2" fontId="16" fillId="3" borderId="7" xfId="0" applyNumberFormat="1" applyFont="1" applyFill="1" applyBorder="1" applyAlignment="1">
      <alignment horizontal="center"/>
    </xf>
    <xf numFmtId="14" fontId="14" fillId="2" borderId="0" xfId="0" applyNumberFormat="1" applyFont="1" applyFill="1" applyBorder="1" applyAlignment="1">
      <alignment horizontal="left"/>
    </xf>
    <xf numFmtId="167" fontId="0" fillId="3" borderId="7" xfId="0" applyNumberFormat="1" applyFont="1" applyFill="1" applyBorder="1" applyAlignment="1">
      <alignment horizontal="center"/>
    </xf>
    <xf numFmtId="167" fontId="16" fillId="3" borderId="7" xfId="0" applyNumberFormat="1" applyFont="1" applyFill="1" applyBorder="1" applyAlignment="1">
      <alignment horizontal="center"/>
    </xf>
    <xf numFmtId="167" fontId="0" fillId="3" borderId="9" xfId="0" applyNumberFormat="1" applyFont="1" applyFill="1" applyBorder="1" applyAlignment="1">
      <alignment horizontal="center"/>
    </xf>
    <xf numFmtId="0" fontId="0" fillId="3" borderId="0" xfId="0" applyNumberFormat="1" applyFill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</cellXfs>
  <cellStyles count="120">
    <cellStyle name="Comma 2" xfId="1" xr:uid="{00000000-0005-0000-0000-000000000000}"/>
    <cellStyle name="Comma 2 2" xfId="9" xr:uid="{00000000-0005-0000-0000-000001000000}"/>
    <cellStyle name="Hyperlink" xfId="16" builtinId="8"/>
    <cellStyle name="Hyperlink 2" xfId="4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0" xr:uid="{00000000-0005-0000-0000-000007000000}"/>
    <cellStyle name="Normal 13" xfId="21" xr:uid="{00000000-0005-0000-0000-000008000000}"/>
    <cellStyle name="Normal 14" xfId="22" xr:uid="{00000000-0005-0000-0000-000009000000}"/>
    <cellStyle name="Normal 15" xfId="23" xr:uid="{00000000-0005-0000-0000-00000A000000}"/>
    <cellStyle name="Normal 16" xfId="24" xr:uid="{00000000-0005-0000-0000-00000B000000}"/>
    <cellStyle name="Normal 17" xfId="25" xr:uid="{00000000-0005-0000-0000-00000C000000}"/>
    <cellStyle name="Normal 18" xfId="26" xr:uid="{00000000-0005-0000-0000-00000D000000}"/>
    <cellStyle name="Normal 19" xfId="27" xr:uid="{00000000-0005-0000-0000-00000E000000}"/>
    <cellStyle name="Normal 2" xfId="2" xr:uid="{00000000-0005-0000-0000-00000F000000}"/>
    <cellStyle name="Normal 2 2" xfId="5" xr:uid="{00000000-0005-0000-0000-000010000000}"/>
    <cellStyle name="Normal 2 2 2" xfId="8" xr:uid="{00000000-0005-0000-0000-000011000000}"/>
    <cellStyle name="Normal 2 2 3" xfId="17" xr:uid="{00000000-0005-0000-0000-000012000000}"/>
    <cellStyle name="Normal 20" xfId="28" xr:uid="{00000000-0005-0000-0000-000013000000}"/>
    <cellStyle name="Normal 22" xfId="29" xr:uid="{00000000-0005-0000-0000-000014000000}"/>
    <cellStyle name="Normal 23" xfId="30" xr:uid="{00000000-0005-0000-0000-000015000000}"/>
    <cellStyle name="Normal 24" xfId="31" xr:uid="{00000000-0005-0000-0000-000016000000}"/>
    <cellStyle name="Normal 25" xfId="32" xr:uid="{00000000-0005-0000-0000-000017000000}"/>
    <cellStyle name="Normal 27" xfId="33" xr:uid="{00000000-0005-0000-0000-000018000000}"/>
    <cellStyle name="Normal 28" xfId="34" xr:uid="{00000000-0005-0000-0000-000019000000}"/>
    <cellStyle name="Normal 29" xfId="35" xr:uid="{00000000-0005-0000-0000-00001A000000}"/>
    <cellStyle name="Normal 3" xfId="3" xr:uid="{00000000-0005-0000-0000-00001B000000}"/>
    <cellStyle name="Normal 3 2" xfId="6" xr:uid="{00000000-0005-0000-0000-00001C000000}"/>
    <cellStyle name="Normal 3 2 2" xfId="36" xr:uid="{00000000-0005-0000-0000-00001D000000}"/>
    <cellStyle name="Normal 3 3" xfId="11" xr:uid="{00000000-0005-0000-0000-00001E000000}"/>
    <cellStyle name="Normal 30" xfId="37" xr:uid="{00000000-0005-0000-0000-00001F000000}"/>
    <cellStyle name="Normal 31" xfId="38" xr:uid="{00000000-0005-0000-0000-000020000000}"/>
    <cellStyle name="Normal 32" xfId="39" xr:uid="{00000000-0005-0000-0000-000021000000}"/>
    <cellStyle name="Normal 33" xfId="40" xr:uid="{00000000-0005-0000-0000-000022000000}"/>
    <cellStyle name="Normal 34" xfId="41" xr:uid="{00000000-0005-0000-0000-000023000000}"/>
    <cellStyle name="Normal 35" xfId="42" xr:uid="{00000000-0005-0000-0000-000024000000}"/>
    <cellStyle name="Normal 36" xfId="43" xr:uid="{00000000-0005-0000-0000-000025000000}"/>
    <cellStyle name="Normal 37" xfId="44" xr:uid="{00000000-0005-0000-0000-000026000000}"/>
    <cellStyle name="Normal 38" xfId="45" xr:uid="{00000000-0005-0000-0000-000027000000}"/>
    <cellStyle name="Normal 39" xfId="46" xr:uid="{00000000-0005-0000-0000-000028000000}"/>
    <cellStyle name="Normal 4" xfId="12" xr:uid="{00000000-0005-0000-0000-000029000000}"/>
    <cellStyle name="Normal 4 2" xfId="47" xr:uid="{00000000-0005-0000-0000-00002A000000}"/>
    <cellStyle name="Normal 40" xfId="48" xr:uid="{00000000-0005-0000-0000-00002B000000}"/>
    <cellStyle name="Normal 41" xfId="49" xr:uid="{00000000-0005-0000-0000-00002C000000}"/>
    <cellStyle name="Normal 42" xfId="50" xr:uid="{00000000-0005-0000-0000-00002D000000}"/>
    <cellStyle name="Normal 43" xfId="51" xr:uid="{00000000-0005-0000-0000-00002E000000}"/>
    <cellStyle name="Normal 44" xfId="52" xr:uid="{00000000-0005-0000-0000-00002F000000}"/>
    <cellStyle name="Normal 45" xfId="53" xr:uid="{00000000-0005-0000-0000-000030000000}"/>
    <cellStyle name="Normal 46" xfId="54" xr:uid="{00000000-0005-0000-0000-000031000000}"/>
    <cellStyle name="Normal 47" xfId="55" xr:uid="{00000000-0005-0000-0000-000032000000}"/>
    <cellStyle name="Normal 48" xfId="56" xr:uid="{00000000-0005-0000-0000-000033000000}"/>
    <cellStyle name="Normal 49" xfId="57" xr:uid="{00000000-0005-0000-0000-000034000000}"/>
    <cellStyle name="Normal 5" xfId="10" xr:uid="{00000000-0005-0000-0000-000035000000}"/>
    <cellStyle name="Normal 5 2" xfId="15" xr:uid="{00000000-0005-0000-0000-000036000000}"/>
    <cellStyle name="Normal 5 3" xfId="118" xr:uid="{00000000-0005-0000-0000-000037000000}"/>
    <cellStyle name="Normal 5 3 2" xfId="119" xr:uid="{00000000-0005-0000-0000-000038000000}"/>
    <cellStyle name="Normal 50" xfId="58" xr:uid="{00000000-0005-0000-0000-000039000000}"/>
    <cellStyle name="Normal 51" xfId="59" xr:uid="{00000000-0005-0000-0000-00003A000000}"/>
    <cellStyle name="Normal 52" xfId="60" xr:uid="{00000000-0005-0000-0000-00003B000000}"/>
    <cellStyle name="Normal 53" xfId="61" xr:uid="{00000000-0005-0000-0000-00003C000000}"/>
    <cellStyle name="Normal 54" xfId="62" xr:uid="{00000000-0005-0000-0000-00003D000000}"/>
    <cellStyle name="Normal 55" xfId="63" xr:uid="{00000000-0005-0000-0000-00003E000000}"/>
    <cellStyle name="Normal 6" xfId="64" xr:uid="{00000000-0005-0000-0000-00003F000000}"/>
    <cellStyle name="Normal 7" xfId="65" xr:uid="{00000000-0005-0000-0000-000040000000}"/>
    <cellStyle name="Normal 8" xfId="66" xr:uid="{00000000-0005-0000-0000-000041000000}"/>
    <cellStyle name="Normal 9" xfId="67" xr:uid="{00000000-0005-0000-0000-000042000000}"/>
    <cellStyle name="Percent 10" xfId="68" xr:uid="{00000000-0005-0000-0000-000043000000}"/>
    <cellStyle name="Percent 11" xfId="69" xr:uid="{00000000-0005-0000-0000-000044000000}"/>
    <cellStyle name="Percent 12" xfId="70" xr:uid="{00000000-0005-0000-0000-000045000000}"/>
    <cellStyle name="Percent 13" xfId="71" xr:uid="{00000000-0005-0000-0000-000046000000}"/>
    <cellStyle name="Percent 14" xfId="72" xr:uid="{00000000-0005-0000-0000-000047000000}"/>
    <cellStyle name="Percent 15" xfId="73" xr:uid="{00000000-0005-0000-0000-000048000000}"/>
    <cellStyle name="Percent 16" xfId="74" xr:uid="{00000000-0005-0000-0000-000049000000}"/>
    <cellStyle name="Percent 17" xfId="75" xr:uid="{00000000-0005-0000-0000-00004A000000}"/>
    <cellStyle name="Percent 18" xfId="76" xr:uid="{00000000-0005-0000-0000-00004B000000}"/>
    <cellStyle name="Percent 19" xfId="77" xr:uid="{00000000-0005-0000-0000-00004C000000}"/>
    <cellStyle name="Percent 2" xfId="7" xr:uid="{00000000-0005-0000-0000-00004D000000}"/>
    <cellStyle name="Percent 2 2" xfId="117" xr:uid="{00000000-0005-0000-0000-00004E000000}"/>
    <cellStyle name="Percent 20" xfId="78" xr:uid="{00000000-0005-0000-0000-00004F000000}"/>
    <cellStyle name="Percent 21" xfId="79" xr:uid="{00000000-0005-0000-0000-000050000000}"/>
    <cellStyle name="Percent 22" xfId="80" xr:uid="{00000000-0005-0000-0000-000051000000}"/>
    <cellStyle name="Percent 23" xfId="81" xr:uid="{00000000-0005-0000-0000-000052000000}"/>
    <cellStyle name="Percent 24" xfId="82" xr:uid="{00000000-0005-0000-0000-000053000000}"/>
    <cellStyle name="Percent 27" xfId="83" xr:uid="{00000000-0005-0000-0000-000054000000}"/>
    <cellStyle name="Percent 28" xfId="84" xr:uid="{00000000-0005-0000-0000-000055000000}"/>
    <cellStyle name="Percent 29" xfId="85" xr:uid="{00000000-0005-0000-0000-000056000000}"/>
    <cellStyle name="Percent 3" xfId="13" xr:uid="{00000000-0005-0000-0000-000057000000}"/>
    <cellStyle name="Percent 30" xfId="86" xr:uid="{00000000-0005-0000-0000-000058000000}"/>
    <cellStyle name="Percent 31" xfId="87" xr:uid="{00000000-0005-0000-0000-000059000000}"/>
    <cellStyle name="Percent 32" xfId="88" xr:uid="{00000000-0005-0000-0000-00005A000000}"/>
    <cellStyle name="Percent 33" xfId="89" xr:uid="{00000000-0005-0000-0000-00005B000000}"/>
    <cellStyle name="Percent 34" xfId="90" xr:uid="{00000000-0005-0000-0000-00005C000000}"/>
    <cellStyle name="Percent 35" xfId="91" xr:uid="{00000000-0005-0000-0000-00005D000000}"/>
    <cellStyle name="Percent 36" xfId="92" xr:uid="{00000000-0005-0000-0000-00005E000000}"/>
    <cellStyle name="Percent 37" xfId="93" xr:uid="{00000000-0005-0000-0000-00005F000000}"/>
    <cellStyle name="Percent 38" xfId="94" xr:uid="{00000000-0005-0000-0000-000060000000}"/>
    <cellStyle name="Percent 39" xfId="95" xr:uid="{00000000-0005-0000-0000-000061000000}"/>
    <cellStyle name="Percent 4" xfId="96" xr:uid="{00000000-0005-0000-0000-000062000000}"/>
    <cellStyle name="Percent 40" xfId="97" xr:uid="{00000000-0005-0000-0000-000063000000}"/>
    <cellStyle name="Percent 41" xfId="98" xr:uid="{00000000-0005-0000-0000-000064000000}"/>
    <cellStyle name="Percent 42" xfId="99" xr:uid="{00000000-0005-0000-0000-000065000000}"/>
    <cellStyle name="Percent 43" xfId="100" xr:uid="{00000000-0005-0000-0000-000066000000}"/>
    <cellStyle name="Percent 44" xfId="101" xr:uid="{00000000-0005-0000-0000-000067000000}"/>
    <cellStyle name="Percent 45" xfId="102" xr:uid="{00000000-0005-0000-0000-000068000000}"/>
    <cellStyle name="Percent 46" xfId="103" xr:uid="{00000000-0005-0000-0000-000069000000}"/>
    <cellStyle name="Percent 47" xfId="104" xr:uid="{00000000-0005-0000-0000-00006A000000}"/>
    <cellStyle name="Percent 48" xfId="105" xr:uid="{00000000-0005-0000-0000-00006B000000}"/>
    <cellStyle name="Percent 49" xfId="106" xr:uid="{00000000-0005-0000-0000-00006C000000}"/>
    <cellStyle name="Percent 5" xfId="107" xr:uid="{00000000-0005-0000-0000-00006D000000}"/>
    <cellStyle name="Percent 50" xfId="108" xr:uid="{00000000-0005-0000-0000-00006E000000}"/>
    <cellStyle name="Percent 51" xfId="109" xr:uid="{00000000-0005-0000-0000-00006F000000}"/>
    <cellStyle name="Percent 52" xfId="110" xr:uid="{00000000-0005-0000-0000-000070000000}"/>
    <cellStyle name="Percent 53" xfId="111" xr:uid="{00000000-0005-0000-0000-000071000000}"/>
    <cellStyle name="Percent 54" xfId="112" xr:uid="{00000000-0005-0000-0000-000072000000}"/>
    <cellStyle name="Percent 6" xfId="113" xr:uid="{00000000-0005-0000-0000-000073000000}"/>
    <cellStyle name="Percent 7" xfId="114" xr:uid="{00000000-0005-0000-0000-000074000000}"/>
    <cellStyle name="Percent 8" xfId="115" xr:uid="{00000000-0005-0000-0000-000075000000}"/>
    <cellStyle name="Percent 9" xfId="116" xr:uid="{00000000-0005-0000-0000-000076000000}"/>
    <cellStyle name="Standaard_PCBBEREK-I014-WHO" xfId="14" xr:uid="{00000000-0005-0000-0000-000077000000}"/>
  </cellStyles>
  <dxfs count="54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8"/>
  <sheetViews>
    <sheetView tabSelected="1" topLeftCell="A2" zoomScaleNormal="100" zoomScalePageLayoutView="85" workbookViewId="0">
      <selection activeCell="E6" sqref="E6:F6"/>
    </sheetView>
  </sheetViews>
  <sheetFormatPr defaultRowHeight="15" x14ac:dyDescent="0.25"/>
  <cols>
    <col min="1" max="1" width="10" style="12" customWidth="1"/>
    <col min="2" max="2" width="11.5703125" style="13" customWidth="1"/>
    <col min="3" max="3" width="4.7109375" style="13" customWidth="1"/>
    <col min="4" max="4" width="11.140625" style="12" bestFit="1" customWidth="1"/>
    <col min="5" max="5" width="12.42578125" style="12" customWidth="1"/>
    <col min="6" max="6" width="11" style="12" customWidth="1"/>
    <col min="7" max="7" width="10.85546875" style="12" customWidth="1"/>
    <col min="8" max="8" width="8" style="12" customWidth="1"/>
    <col min="9" max="9" width="9.5703125" style="12" customWidth="1"/>
    <col min="10" max="10" width="12.7109375" style="12" customWidth="1"/>
    <col min="11" max="11" width="9" style="12" customWidth="1"/>
    <col min="12" max="13" width="9.140625" style="12"/>
    <col min="14" max="15" width="9.42578125" style="12" bestFit="1" customWidth="1"/>
    <col min="16" max="16" width="10.28515625" style="12" bestFit="1" customWidth="1"/>
    <col min="17" max="17" width="9.140625" style="12"/>
    <col min="18" max="18" width="11.85546875" style="12" customWidth="1"/>
    <col min="19" max="20" width="9.140625" style="12"/>
    <col min="21" max="21" width="9.42578125" style="12" bestFit="1" customWidth="1"/>
    <col min="22" max="22" width="11.7109375" style="12" bestFit="1" customWidth="1"/>
    <col min="23" max="23" width="9.42578125" style="12" bestFit="1" customWidth="1"/>
    <col min="24" max="16384" width="9.140625" style="12"/>
  </cols>
  <sheetData>
    <row r="1" spans="1:23" s="2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63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23" s="53" customFormat="1" ht="12.75" x14ac:dyDescent="0.2">
      <c r="A3" s="4"/>
      <c r="B3" s="5"/>
      <c r="C3" s="5"/>
      <c r="D3" s="58">
        <v>45618</v>
      </c>
      <c r="E3" s="5"/>
      <c r="F3" s="5"/>
      <c r="G3" s="5"/>
      <c r="H3" s="5" t="s">
        <v>67</v>
      </c>
      <c r="I3" s="5"/>
      <c r="J3" s="5"/>
      <c r="K3" s="6" t="s">
        <v>17</v>
      </c>
    </row>
    <row r="4" spans="1:23" s="53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14" t="s">
        <v>7</v>
      </c>
      <c r="B6" s="15">
        <v>223</v>
      </c>
      <c r="C6" s="16"/>
      <c r="D6" s="17"/>
      <c r="E6" s="17"/>
      <c r="F6" s="18"/>
      <c r="G6" s="17"/>
      <c r="H6" s="17"/>
      <c r="I6" s="17"/>
      <c r="J6" s="17"/>
      <c r="K6" s="19"/>
    </row>
    <row r="7" spans="1:23" ht="16.5" thickTop="1" thickBot="1" x14ac:dyDescent="0.3">
      <c r="A7" s="20"/>
      <c r="B7" s="21"/>
      <c r="C7" s="22"/>
      <c r="D7" s="20"/>
      <c r="E7" s="20"/>
      <c r="F7" s="21"/>
      <c r="G7" s="20"/>
      <c r="H7" s="20"/>
      <c r="I7" s="20"/>
      <c r="J7" s="20"/>
      <c r="K7" s="20"/>
    </row>
    <row r="8" spans="1:23" ht="16.5" thickTop="1" thickBot="1" x14ac:dyDescent="0.3">
      <c r="A8" s="66" t="s">
        <v>14</v>
      </c>
      <c r="B8" s="67"/>
      <c r="C8" s="67"/>
      <c r="D8" s="67"/>
      <c r="E8" s="67"/>
      <c r="F8" s="67"/>
      <c r="G8" s="67"/>
      <c r="H8" s="67"/>
      <c r="I8" s="67"/>
      <c r="J8" s="67"/>
      <c r="K8" s="68"/>
      <c r="M8" s="66" t="s">
        <v>15</v>
      </c>
      <c r="N8" s="67"/>
      <c r="O8" s="67"/>
      <c r="P8" s="67"/>
      <c r="Q8" s="67"/>
      <c r="R8" s="67"/>
      <c r="S8" s="67"/>
      <c r="T8" s="67"/>
      <c r="U8" s="67"/>
      <c r="V8" s="67"/>
      <c r="W8" s="68"/>
    </row>
    <row r="9" spans="1:23" ht="15.75" thickTop="1" x14ac:dyDescent="0.25">
      <c r="A9" s="20"/>
    </row>
    <row r="10" spans="1:23" ht="15.75" thickBot="1" x14ac:dyDescent="0.3"/>
    <row r="11" spans="1:23" s="30" customFormat="1" ht="30.75" thickBot="1" x14ac:dyDescent="0.3">
      <c r="A11" s="23" t="s">
        <v>1</v>
      </c>
      <c r="B11" s="24" t="s">
        <v>10</v>
      </c>
      <c r="C11" s="24" t="s">
        <v>2</v>
      </c>
      <c r="D11" s="24" t="s">
        <v>3</v>
      </c>
      <c r="E11" s="24" t="s">
        <v>4</v>
      </c>
      <c r="F11" s="25" t="s">
        <v>11</v>
      </c>
      <c r="G11" s="26" t="s">
        <v>16</v>
      </c>
      <c r="H11" s="27" t="s">
        <v>8</v>
      </c>
      <c r="I11" s="28" t="s">
        <v>9</v>
      </c>
      <c r="J11" s="28" t="s">
        <v>5</v>
      </c>
      <c r="K11" s="29" t="s">
        <v>6</v>
      </c>
      <c r="M11" s="23" t="s">
        <v>1</v>
      </c>
      <c r="N11" s="24" t="s">
        <v>10</v>
      </c>
      <c r="O11" s="24" t="s">
        <v>2</v>
      </c>
      <c r="P11" s="24" t="s">
        <v>3</v>
      </c>
      <c r="Q11" s="24" t="s">
        <v>4</v>
      </c>
      <c r="R11" s="25" t="s">
        <v>11</v>
      </c>
      <c r="S11" s="31" t="s">
        <v>0</v>
      </c>
      <c r="T11" s="27" t="s">
        <v>8</v>
      </c>
      <c r="U11" s="28" t="s">
        <v>9</v>
      </c>
      <c r="V11" s="28" t="s">
        <v>5</v>
      </c>
      <c r="W11" s="29" t="s">
        <v>6</v>
      </c>
    </row>
    <row r="12" spans="1:23" x14ac:dyDescent="0.25">
      <c r="A12" s="50"/>
      <c r="B12" s="51"/>
      <c r="C12" s="36"/>
      <c r="D12" s="52"/>
      <c r="E12" s="36"/>
      <c r="F12" s="36"/>
      <c r="G12" s="36"/>
      <c r="H12" s="36"/>
      <c r="I12" s="36"/>
      <c r="J12" s="36"/>
      <c r="K12" s="37"/>
      <c r="M12" s="32"/>
      <c r="N12" s="33"/>
      <c r="O12" s="34"/>
      <c r="P12" s="35"/>
      <c r="Q12" s="36"/>
      <c r="R12" s="36"/>
      <c r="S12" s="36"/>
      <c r="T12" s="36"/>
      <c r="U12" s="36"/>
      <c r="V12" s="34"/>
      <c r="W12" s="37"/>
    </row>
    <row r="13" spans="1:23" x14ac:dyDescent="0.25">
      <c r="A13" s="32"/>
      <c r="B13" s="33"/>
      <c r="C13" s="34"/>
      <c r="D13" s="35"/>
      <c r="E13" s="34"/>
      <c r="F13" s="34"/>
      <c r="G13" s="34"/>
      <c r="H13" s="34"/>
      <c r="I13" s="34"/>
      <c r="J13" s="34"/>
      <c r="K13" s="38"/>
      <c r="M13" s="32"/>
      <c r="N13" s="33"/>
      <c r="O13" s="34"/>
      <c r="P13" s="35"/>
      <c r="Q13" s="34"/>
      <c r="R13" s="34"/>
      <c r="S13" s="34"/>
      <c r="T13" s="34"/>
      <c r="U13" s="34"/>
      <c r="V13" s="34"/>
      <c r="W13" s="38"/>
    </row>
    <row r="14" spans="1:23" x14ac:dyDescent="0.25">
      <c r="A14" s="32" t="s">
        <v>51</v>
      </c>
      <c r="B14" s="34" t="s">
        <v>32</v>
      </c>
      <c r="C14" s="34" t="s">
        <v>45</v>
      </c>
      <c r="D14" s="34" t="s">
        <v>56</v>
      </c>
      <c r="E14" s="34" t="s">
        <v>41</v>
      </c>
      <c r="F14" s="59">
        <v>1.0069999999999999</v>
      </c>
      <c r="G14" s="59">
        <v>0.95028822600157981</v>
      </c>
      <c r="H14" s="41"/>
      <c r="I14" s="34"/>
      <c r="J14" s="39"/>
      <c r="K14" s="10"/>
      <c r="L14" s="42"/>
      <c r="M14" s="32" t="s">
        <v>51</v>
      </c>
      <c r="N14" s="34" t="s">
        <v>32</v>
      </c>
      <c r="O14" s="34" t="s">
        <v>45</v>
      </c>
      <c r="P14" s="34" t="s">
        <v>56</v>
      </c>
      <c r="Q14" s="34" t="s">
        <v>41</v>
      </c>
      <c r="R14" s="59">
        <f>F14</f>
        <v>1.0069999999999999</v>
      </c>
      <c r="S14" s="34">
        <v>0.99029999999999996</v>
      </c>
      <c r="T14" s="34">
        <v>0.1618</v>
      </c>
      <c r="U14" s="34" t="s">
        <v>45</v>
      </c>
      <c r="V14" s="39">
        <f>((R14-S14)/S14)*100</f>
        <v>1.6863576693931071</v>
      </c>
      <c r="W14" s="10">
        <v>0.1</v>
      </c>
    </row>
    <row r="15" spans="1:23" x14ac:dyDescent="0.25">
      <c r="A15" s="32" t="s">
        <v>52</v>
      </c>
      <c r="B15" s="34" t="s">
        <v>32</v>
      </c>
      <c r="C15" s="34" t="s">
        <v>46</v>
      </c>
      <c r="D15" s="34" t="s">
        <v>57</v>
      </c>
      <c r="E15" s="34" t="s">
        <v>41</v>
      </c>
      <c r="F15" s="59">
        <v>1.1240000000000001</v>
      </c>
      <c r="G15" s="41">
        <v>1.0598036458802005</v>
      </c>
      <c r="H15" s="41"/>
      <c r="I15" s="34"/>
      <c r="J15" s="39"/>
      <c r="K15" s="10"/>
      <c r="L15" s="42"/>
      <c r="M15" s="32" t="s">
        <v>52</v>
      </c>
      <c r="N15" s="34" t="s">
        <v>32</v>
      </c>
      <c r="O15" s="34" t="s">
        <v>46</v>
      </c>
      <c r="P15" s="34" t="s">
        <v>57</v>
      </c>
      <c r="Q15" s="34" t="s">
        <v>41</v>
      </c>
      <c r="R15" s="59">
        <f t="shared" ref="R15:R27" si="0">F15</f>
        <v>1.1240000000000001</v>
      </c>
      <c r="S15" s="34">
        <v>1.01</v>
      </c>
      <c r="T15" s="34">
        <v>8.8999999999999996E-2</v>
      </c>
      <c r="U15" s="34" t="s">
        <v>45</v>
      </c>
      <c r="V15" s="39">
        <f t="shared" ref="V15:V21" si="1">((R15-S15)/S15)*100</f>
        <v>11.287128712871297</v>
      </c>
      <c r="W15" s="10">
        <v>1.29</v>
      </c>
    </row>
    <row r="16" spans="1:23" x14ac:dyDescent="0.25">
      <c r="A16" s="32" t="s">
        <v>53</v>
      </c>
      <c r="B16" s="34" t="s">
        <v>32</v>
      </c>
      <c r="C16" s="34" t="s">
        <v>18</v>
      </c>
      <c r="D16" s="34" t="s">
        <v>58</v>
      </c>
      <c r="E16" s="34" t="s">
        <v>41</v>
      </c>
      <c r="F16" s="59">
        <v>5.8319999999999999</v>
      </c>
      <c r="G16" s="40"/>
      <c r="H16" s="41"/>
      <c r="I16" s="34"/>
      <c r="J16" s="39"/>
      <c r="K16" s="10"/>
      <c r="L16" s="42"/>
      <c r="M16" s="32" t="s">
        <v>53</v>
      </c>
      <c r="N16" s="34" t="s">
        <v>32</v>
      </c>
      <c r="O16" s="34" t="s">
        <v>18</v>
      </c>
      <c r="P16" s="34" t="s">
        <v>58</v>
      </c>
      <c r="Q16" s="34" t="s">
        <v>41</v>
      </c>
      <c r="R16" s="59">
        <f t="shared" si="0"/>
        <v>5.8319999999999999</v>
      </c>
      <c r="S16" s="34">
        <v>5.944</v>
      </c>
      <c r="T16" s="34">
        <v>0.50700000000000001</v>
      </c>
      <c r="U16" s="34" t="s">
        <v>45</v>
      </c>
      <c r="V16" s="39">
        <f t="shared" si="1"/>
        <v>-1.8842530282637973</v>
      </c>
      <c r="W16" s="10">
        <v>-0.22</v>
      </c>
    </row>
    <row r="17" spans="1:23" x14ac:dyDescent="0.25">
      <c r="A17" s="32" t="s">
        <v>26</v>
      </c>
      <c r="B17" s="34" t="s">
        <v>32</v>
      </c>
      <c r="C17" s="34" t="s">
        <v>19</v>
      </c>
      <c r="D17" s="54" t="s">
        <v>33</v>
      </c>
      <c r="E17" s="54" t="s">
        <v>41</v>
      </c>
      <c r="F17" s="60">
        <v>187.04900000000001</v>
      </c>
      <c r="G17" s="55">
        <v>179.28322935101033</v>
      </c>
      <c r="H17" s="57">
        <f t="shared" ref="H17:H25" si="2">0.15*G17</f>
        <v>26.892484402651551</v>
      </c>
      <c r="I17" s="34">
        <v>4</v>
      </c>
      <c r="J17" s="55">
        <f t="shared" ref="J17:J21" si="3">((F17-G17)/G17)*100</f>
        <v>4.3315655776064981</v>
      </c>
      <c r="K17" s="10">
        <v>0.28877103850709984</v>
      </c>
      <c r="L17" s="42"/>
      <c r="M17" s="32" t="s">
        <v>26</v>
      </c>
      <c r="N17" s="34" t="s">
        <v>32</v>
      </c>
      <c r="O17" s="34" t="s">
        <v>19</v>
      </c>
      <c r="P17" s="34" t="s">
        <v>33</v>
      </c>
      <c r="Q17" s="34" t="s">
        <v>41</v>
      </c>
      <c r="R17" s="60">
        <f t="shared" si="0"/>
        <v>187.04900000000001</v>
      </c>
      <c r="S17" s="34">
        <v>178.2</v>
      </c>
      <c r="T17" s="34">
        <v>10.6</v>
      </c>
      <c r="U17" s="34" t="s">
        <v>45</v>
      </c>
      <c r="V17" s="39">
        <f t="shared" si="1"/>
        <v>4.9657687991021433</v>
      </c>
      <c r="W17" s="10">
        <v>0.83</v>
      </c>
    </row>
    <row r="18" spans="1:23" x14ac:dyDescent="0.25">
      <c r="A18" s="32" t="s">
        <v>27</v>
      </c>
      <c r="B18" s="34" t="s">
        <v>32</v>
      </c>
      <c r="C18" s="34" t="s">
        <v>20</v>
      </c>
      <c r="D18" s="54" t="s">
        <v>34</v>
      </c>
      <c r="E18" s="54" t="s">
        <v>41</v>
      </c>
      <c r="F18" s="60">
        <v>42.271999999999998</v>
      </c>
      <c r="G18" s="56">
        <v>43.445534009218434</v>
      </c>
      <c r="H18" s="57">
        <f t="shared" si="2"/>
        <v>6.516830101382765</v>
      </c>
      <c r="I18" s="34">
        <v>4</v>
      </c>
      <c r="J18" s="55">
        <f t="shared" si="3"/>
        <v>-2.7011614334615639</v>
      </c>
      <c r="K18" s="10">
        <v>-0.18007742889743758</v>
      </c>
      <c r="L18" s="42"/>
      <c r="M18" s="32" t="s">
        <v>27</v>
      </c>
      <c r="N18" s="34" t="s">
        <v>32</v>
      </c>
      <c r="O18" s="34" t="s">
        <v>20</v>
      </c>
      <c r="P18" s="34" t="s">
        <v>34</v>
      </c>
      <c r="Q18" s="34" t="s">
        <v>41</v>
      </c>
      <c r="R18" s="60">
        <f t="shared" si="0"/>
        <v>42.271999999999998</v>
      </c>
      <c r="S18" s="34">
        <v>41.96</v>
      </c>
      <c r="T18" s="34">
        <v>6.26</v>
      </c>
      <c r="U18" s="34" t="s">
        <v>45</v>
      </c>
      <c r="V18" s="39">
        <f t="shared" si="1"/>
        <v>0.74356530028598089</v>
      </c>
      <c r="W18" s="10">
        <v>0.05</v>
      </c>
    </row>
    <row r="19" spans="1:23" x14ac:dyDescent="0.25">
      <c r="A19" s="32" t="s">
        <v>28</v>
      </c>
      <c r="B19" s="34" t="s">
        <v>32</v>
      </c>
      <c r="C19" s="34" t="s">
        <v>21</v>
      </c>
      <c r="D19" s="54" t="s">
        <v>35</v>
      </c>
      <c r="E19" s="54" t="s">
        <v>41</v>
      </c>
      <c r="F19" s="60">
        <v>136.40899999999999</v>
      </c>
      <c r="G19" s="55">
        <v>135.10303748362779</v>
      </c>
      <c r="H19" s="57">
        <f t="shared" si="2"/>
        <v>20.265455622544167</v>
      </c>
      <c r="I19" s="34">
        <v>4</v>
      </c>
      <c r="J19" s="55">
        <f t="shared" si="3"/>
        <v>0.96664186142407449</v>
      </c>
      <c r="K19" s="10">
        <v>6.4442790761604959E-2</v>
      </c>
      <c r="L19" s="42"/>
      <c r="M19" s="32" t="s">
        <v>28</v>
      </c>
      <c r="N19" s="34" t="s">
        <v>32</v>
      </c>
      <c r="O19" s="34" t="s">
        <v>21</v>
      </c>
      <c r="P19" s="34" t="s">
        <v>35</v>
      </c>
      <c r="Q19" s="34" t="s">
        <v>41</v>
      </c>
      <c r="R19" s="60">
        <f t="shared" si="0"/>
        <v>136.40899999999999</v>
      </c>
      <c r="S19" s="34">
        <v>129.30000000000001</v>
      </c>
      <c r="T19" s="34">
        <v>6.6</v>
      </c>
      <c r="U19" s="34" t="s">
        <v>45</v>
      </c>
      <c r="V19" s="39">
        <f t="shared" si="1"/>
        <v>5.4980665119876102</v>
      </c>
      <c r="W19" s="10">
        <v>1.08</v>
      </c>
    </row>
    <row r="20" spans="1:23" x14ac:dyDescent="0.25">
      <c r="A20" s="32" t="s">
        <v>44</v>
      </c>
      <c r="B20" s="34" t="s">
        <v>32</v>
      </c>
      <c r="C20" s="34" t="s">
        <v>22</v>
      </c>
      <c r="D20" s="34" t="s">
        <v>59</v>
      </c>
      <c r="E20" s="34" t="s">
        <v>41</v>
      </c>
      <c r="F20" s="59">
        <v>7.9720000000000004</v>
      </c>
      <c r="G20" s="41">
        <v>8.1315806312926817</v>
      </c>
      <c r="H20" s="41"/>
      <c r="I20" s="34"/>
      <c r="J20" s="39"/>
      <c r="K20" s="10"/>
      <c r="L20" s="42"/>
      <c r="M20" s="32" t="s">
        <v>44</v>
      </c>
      <c r="N20" s="34" t="s">
        <v>32</v>
      </c>
      <c r="O20" s="34" t="s">
        <v>22</v>
      </c>
      <c r="P20" s="34" t="s">
        <v>59</v>
      </c>
      <c r="Q20" s="34" t="s">
        <v>41</v>
      </c>
      <c r="R20" s="59">
        <f t="shared" si="0"/>
        <v>7.9720000000000004</v>
      </c>
      <c r="S20" s="34">
        <v>8.3279999999999994</v>
      </c>
      <c r="T20" s="34">
        <v>1.105</v>
      </c>
      <c r="U20" s="34" t="s">
        <v>45</v>
      </c>
      <c r="V20" s="39">
        <f t="shared" si="1"/>
        <v>-4.2747358309317844</v>
      </c>
      <c r="W20" s="10">
        <v>-0.32</v>
      </c>
    </row>
    <row r="21" spans="1:23" x14ac:dyDescent="0.25">
      <c r="A21" s="32" t="s">
        <v>29</v>
      </c>
      <c r="B21" s="34" t="s">
        <v>32</v>
      </c>
      <c r="C21" s="34" t="s">
        <v>23</v>
      </c>
      <c r="D21" s="54" t="s">
        <v>36</v>
      </c>
      <c r="E21" s="54" t="s">
        <v>41</v>
      </c>
      <c r="F21" s="60">
        <v>103.006</v>
      </c>
      <c r="G21" s="55">
        <v>103.54817181079217</v>
      </c>
      <c r="H21" s="57">
        <f t="shared" si="2"/>
        <v>15.532225771618824</v>
      </c>
      <c r="I21" s="34">
        <v>4</v>
      </c>
      <c r="J21" s="55">
        <f t="shared" si="3"/>
        <v>-0.52359380306863323</v>
      </c>
      <c r="K21" s="10">
        <v>-0.04</v>
      </c>
      <c r="L21" s="42"/>
      <c r="M21" s="32" t="s">
        <v>29</v>
      </c>
      <c r="N21" s="34" t="s">
        <v>32</v>
      </c>
      <c r="O21" s="34" t="s">
        <v>23</v>
      </c>
      <c r="P21" s="34" t="s">
        <v>36</v>
      </c>
      <c r="Q21" s="34" t="s">
        <v>41</v>
      </c>
      <c r="R21" s="60">
        <f t="shared" si="0"/>
        <v>103.006</v>
      </c>
      <c r="S21" s="34">
        <v>98.64</v>
      </c>
      <c r="T21" s="34">
        <v>5.34</v>
      </c>
      <c r="U21" s="34" t="s">
        <v>45</v>
      </c>
      <c r="V21" s="39">
        <f t="shared" si="1"/>
        <v>4.4261962692619621</v>
      </c>
      <c r="W21" s="10">
        <v>0.82</v>
      </c>
    </row>
    <row r="22" spans="1:23" x14ac:dyDescent="0.25">
      <c r="A22" s="32" t="s">
        <v>30</v>
      </c>
      <c r="B22" s="34" t="s">
        <v>32</v>
      </c>
      <c r="C22" s="34" t="s">
        <v>24</v>
      </c>
      <c r="D22" s="34" t="s">
        <v>37</v>
      </c>
      <c r="E22" s="34" t="s">
        <v>41</v>
      </c>
      <c r="F22" s="59">
        <v>229.71700000000001</v>
      </c>
      <c r="G22" s="39">
        <v>254.6967665496866</v>
      </c>
      <c r="H22" s="41"/>
      <c r="I22" s="34"/>
      <c r="J22" s="39"/>
      <c r="K22" s="10"/>
      <c r="L22" s="42"/>
      <c r="M22" s="32" t="s">
        <v>30</v>
      </c>
      <c r="N22" s="34" t="s">
        <v>32</v>
      </c>
      <c r="O22" s="34" t="s">
        <v>24</v>
      </c>
      <c r="P22" s="34" t="s">
        <v>37</v>
      </c>
      <c r="Q22" s="34" t="s">
        <v>41</v>
      </c>
      <c r="R22" s="59">
        <f t="shared" si="0"/>
        <v>229.71700000000001</v>
      </c>
      <c r="S22" s="34">
        <v>217</v>
      </c>
      <c r="T22" s="34">
        <v>9.6999999999999993</v>
      </c>
      <c r="U22" s="34" t="s">
        <v>45</v>
      </c>
      <c r="V22" s="39">
        <f t="shared" ref="V22:V27" si="4">((R22-S22)/S22)*100</f>
        <v>5.8603686635944756</v>
      </c>
      <c r="W22" s="10">
        <v>1.31</v>
      </c>
    </row>
    <row r="23" spans="1:23" x14ac:dyDescent="0.25">
      <c r="A23" s="32" t="s">
        <v>31</v>
      </c>
      <c r="B23" s="34" t="s">
        <v>32</v>
      </c>
      <c r="C23" s="34" t="s">
        <v>25</v>
      </c>
      <c r="D23" s="54" t="s">
        <v>38</v>
      </c>
      <c r="E23" s="54" t="s">
        <v>41</v>
      </c>
      <c r="F23" s="60">
        <v>170.80699999999999</v>
      </c>
      <c r="G23" s="55">
        <v>173.81511268084427</v>
      </c>
      <c r="H23" s="57">
        <f t="shared" si="2"/>
        <v>26.072266902126639</v>
      </c>
      <c r="I23" s="34">
        <v>4</v>
      </c>
      <c r="J23" s="55">
        <f t="shared" ref="J23:J25" si="5">((F23-G23)/G23)*100</f>
        <v>-1.7306393180941131</v>
      </c>
      <c r="K23" s="10">
        <v>-0.11537595453960754</v>
      </c>
      <c r="L23" s="42"/>
      <c r="M23" s="32" t="s">
        <v>31</v>
      </c>
      <c r="N23" s="34" t="s">
        <v>32</v>
      </c>
      <c r="O23" s="34" t="s">
        <v>25</v>
      </c>
      <c r="P23" s="34" t="s">
        <v>38</v>
      </c>
      <c r="Q23" s="34" t="s">
        <v>41</v>
      </c>
      <c r="R23" s="60">
        <f t="shared" si="0"/>
        <v>170.80699999999999</v>
      </c>
      <c r="S23" s="34">
        <v>161.30000000000001</v>
      </c>
      <c r="T23" s="34">
        <v>14.8</v>
      </c>
      <c r="U23" s="34" t="s">
        <v>45</v>
      </c>
      <c r="V23" s="39">
        <f t="shared" si="4"/>
        <v>5.893986360818336</v>
      </c>
      <c r="W23" s="10">
        <v>0.64</v>
      </c>
    </row>
    <row r="24" spans="1:23" x14ac:dyDescent="0.25">
      <c r="A24" s="32" t="s">
        <v>42</v>
      </c>
      <c r="B24" s="34" t="s">
        <v>32</v>
      </c>
      <c r="C24" s="34" t="s">
        <v>47</v>
      </c>
      <c r="D24" s="54" t="s">
        <v>39</v>
      </c>
      <c r="E24" s="54" t="s">
        <v>41</v>
      </c>
      <c r="F24" s="57">
        <v>235.13</v>
      </c>
      <c r="G24" s="55">
        <v>252.15169921113406</v>
      </c>
      <c r="H24" s="57">
        <f t="shared" si="2"/>
        <v>37.822754881670107</v>
      </c>
      <c r="I24" s="34">
        <v>4</v>
      </c>
      <c r="J24" s="55">
        <f t="shared" si="5"/>
        <v>-6.7505788239330053</v>
      </c>
      <c r="K24" s="10">
        <v>-0.45003858826220039</v>
      </c>
      <c r="L24" s="42"/>
      <c r="M24" s="32" t="s">
        <v>42</v>
      </c>
      <c r="N24" s="34" t="s">
        <v>32</v>
      </c>
      <c r="O24" s="34" t="s">
        <v>47</v>
      </c>
      <c r="P24" s="34" t="s">
        <v>39</v>
      </c>
      <c r="Q24" s="34" t="s">
        <v>41</v>
      </c>
      <c r="R24" s="57">
        <f t="shared" si="0"/>
        <v>235.13</v>
      </c>
      <c r="S24" s="34">
        <v>236.8</v>
      </c>
      <c r="T24" s="34">
        <v>13.4</v>
      </c>
      <c r="U24" s="34" t="s">
        <v>45</v>
      </c>
      <c r="V24" s="39">
        <f t="shared" si="4"/>
        <v>-0.70523648648649317</v>
      </c>
      <c r="W24" s="10">
        <v>-0.12</v>
      </c>
    </row>
    <row r="25" spans="1:23" x14ac:dyDescent="0.25">
      <c r="A25" s="32" t="s">
        <v>43</v>
      </c>
      <c r="B25" s="34" t="s">
        <v>32</v>
      </c>
      <c r="C25" s="34" t="s">
        <v>48</v>
      </c>
      <c r="D25" s="54" t="s">
        <v>40</v>
      </c>
      <c r="E25" s="54" t="s">
        <v>41</v>
      </c>
      <c r="F25" s="60">
        <v>278.88200000000001</v>
      </c>
      <c r="G25" s="55">
        <v>288.59234180189367</v>
      </c>
      <c r="H25" s="57">
        <f t="shared" si="2"/>
        <v>43.288851270284049</v>
      </c>
      <c r="I25" s="34">
        <v>4</v>
      </c>
      <c r="J25" s="55">
        <f t="shared" si="5"/>
        <v>-3.364726084297621</v>
      </c>
      <c r="K25" s="10">
        <v>-0.22431507228650804</v>
      </c>
      <c r="L25" s="42"/>
      <c r="M25" s="32" t="s">
        <v>43</v>
      </c>
      <c r="N25" s="34" t="s">
        <v>32</v>
      </c>
      <c r="O25" s="34" t="s">
        <v>48</v>
      </c>
      <c r="P25" s="34" t="s">
        <v>40</v>
      </c>
      <c r="Q25" s="34" t="s">
        <v>41</v>
      </c>
      <c r="R25" s="60">
        <f t="shared" si="0"/>
        <v>278.88200000000001</v>
      </c>
      <c r="S25" s="34">
        <v>269.89999999999998</v>
      </c>
      <c r="T25" s="34">
        <v>16.100000000000001</v>
      </c>
      <c r="U25" s="34" t="s">
        <v>45</v>
      </c>
      <c r="V25" s="39">
        <f t="shared" si="4"/>
        <v>3.32789922193406</v>
      </c>
      <c r="W25" s="10">
        <v>0.56000000000000005</v>
      </c>
    </row>
    <row r="26" spans="1:23" x14ac:dyDescent="0.25">
      <c r="A26" s="32" t="s">
        <v>54</v>
      </c>
      <c r="B26" s="34" t="s">
        <v>32</v>
      </c>
      <c r="C26" s="34" t="s">
        <v>49</v>
      </c>
      <c r="D26" s="34" t="s">
        <v>60</v>
      </c>
      <c r="E26" s="34" t="s">
        <v>41</v>
      </c>
      <c r="F26" s="41">
        <v>4.76</v>
      </c>
      <c r="G26" s="40"/>
      <c r="H26" s="41"/>
      <c r="I26" s="34"/>
      <c r="J26" s="39"/>
      <c r="K26" s="10"/>
      <c r="L26" s="42"/>
      <c r="M26" s="32" t="s">
        <v>54</v>
      </c>
      <c r="N26" s="34" t="s">
        <v>32</v>
      </c>
      <c r="O26" s="34" t="s">
        <v>49</v>
      </c>
      <c r="P26" s="34" t="s">
        <v>60</v>
      </c>
      <c r="Q26" s="34" t="s">
        <v>41</v>
      </c>
      <c r="R26" s="41">
        <f t="shared" si="0"/>
        <v>4.76</v>
      </c>
      <c r="S26" s="34">
        <v>5.4660000000000002</v>
      </c>
      <c r="T26" s="34">
        <v>0.52400000000000002</v>
      </c>
      <c r="U26" s="34" t="s">
        <v>45</v>
      </c>
      <c r="V26" s="39">
        <f t="shared" si="4"/>
        <v>-12.916209293816324</v>
      </c>
      <c r="W26" s="10">
        <v>-1.35</v>
      </c>
    </row>
    <row r="27" spans="1:23" ht="15.75" thickBot="1" x14ac:dyDescent="0.3">
      <c r="A27" s="43" t="s">
        <v>55</v>
      </c>
      <c r="B27" s="44" t="s">
        <v>32</v>
      </c>
      <c r="C27" s="44" t="s">
        <v>50</v>
      </c>
      <c r="D27" s="44" t="s">
        <v>61</v>
      </c>
      <c r="E27" s="44" t="s">
        <v>41</v>
      </c>
      <c r="F27" s="61">
        <v>15.074999999999999</v>
      </c>
      <c r="G27" s="46">
        <v>13.20431901576732</v>
      </c>
      <c r="H27" s="47"/>
      <c r="I27" s="44"/>
      <c r="J27" s="45"/>
      <c r="K27" s="11"/>
      <c r="L27" s="42"/>
      <c r="M27" s="43" t="s">
        <v>55</v>
      </c>
      <c r="N27" s="44" t="s">
        <v>32</v>
      </c>
      <c r="O27" s="44" t="s">
        <v>50</v>
      </c>
      <c r="P27" s="44" t="s">
        <v>61</v>
      </c>
      <c r="Q27" s="44" t="s">
        <v>41</v>
      </c>
      <c r="R27" s="61">
        <f t="shared" si="0"/>
        <v>15.074999999999999</v>
      </c>
      <c r="S27" s="44">
        <v>24.67</v>
      </c>
      <c r="T27" s="44">
        <v>14.06</v>
      </c>
      <c r="U27" s="44" t="s">
        <v>45</v>
      </c>
      <c r="V27" s="45">
        <f t="shared" si="4"/>
        <v>-38.893392784758824</v>
      </c>
      <c r="W27" s="11">
        <v>-0.68</v>
      </c>
    </row>
    <row r="29" spans="1:23" x14ac:dyDescent="0.25">
      <c r="G29" s="20"/>
      <c r="H29" s="20"/>
    </row>
    <row r="30" spans="1:23" x14ac:dyDescent="0.25">
      <c r="G30" s="20"/>
      <c r="H30" s="20"/>
    </row>
    <row r="31" spans="1:23" x14ac:dyDescent="0.25">
      <c r="G31" s="20"/>
      <c r="H31" s="20"/>
    </row>
    <row r="32" spans="1:23" x14ac:dyDescent="0.25">
      <c r="G32" s="48"/>
      <c r="H32" s="20"/>
    </row>
    <row r="33" spans="5:8" x14ac:dyDescent="0.25">
      <c r="G33" s="48"/>
      <c r="H33" s="20"/>
    </row>
    <row r="34" spans="5:8" x14ac:dyDescent="0.25">
      <c r="G34" s="48"/>
      <c r="H34" s="20"/>
    </row>
    <row r="35" spans="5:8" x14ac:dyDescent="0.25">
      <c r="G35" s="48"/>
      <c r="H35" s="20"/>
    </row>
    <row r="36" spans="5:8" x14ac:dyDescent="0.25">
      <c r="G36" s="48"/>
      <c r="H36" s="20"/>
    </row>
    <row r="37" spans="5:8" x14ac:dyDescent="0.25">
      <c r="G37" s="48"/>
      <c r="H37" s="20"/>
    </row>
    <row r="38" spans="5:8" x14ac:dyDescent="0.25">
      <c r="G38" s="48"/>
      <c r="H38" s="20"/>
    </row>
    <row r="39" spans="5:8" x14ac:dyDescent="0.25">
      <c r="G39" s="48"/>
      <c r="H39" s="20"/>
    </row>
    <row r="40" spans="5:8" x14ac:dyDescent="0.25">
      <c r="G40" s="20"/>
      <c r="H40" s="20"/>
    </row>
    <row r="41" spans="5:8" x14ac:dyDescent="0.25">
      <c r="G41" s="20"/>
      <c r="H41" s="20"/>
    </row>
    <row r="48" spans="5:8" x14ac:dyDescent="0.25">
      <c r="E48" s="12" t="s">
        <v>13</v>
      </c>
    </row>
  </sheetData>
  <sheetProtection algorithmName="SHA-512" hashValue="F+PzoWhoO7YgkINA26q/MLs7yvamiDFwjsxkv5xCj63MinF/Iz5gWdZu/XCK2eY0KTOu9DXqJcS52fzHaYNREQ==" saltValue="1lKrmIUJTlskuZOzZZeHIg==" spinCount="100000" sheet="1" objects="1" scenarios="1" selectLockedCells="1" selectUnlockedCells="1"/>
  <mergeCells count="3">
    <mergeCell ref="A2:K2"/>
    <mergeCell ref="A8:K8"/>
    <mergeCell ref="M8:W8"/>
  </mergeCells>
  <phoneticPr fontId="15" type="noConversion"/>
  <conditionalFormatting sqref="K17:K19 K23:K25 K21">
    <cfRule type="cellIs" dxfId="53" priority="4" stopIfTrue="1" operator="between">
      <formula>-2</formula>
      <formula>2</formula>
    </cfRule>
    <cfRule type="cellIs" dxfId="52" priority="5" stopIfTrue="1" operator="between">
      <formula>-3</formula>
      <formula>3</formula>
    </cfRule>
    <cfRule type="cellIs" dxfId="51" priority="6" operator="notBetween">
      <formula>-3</formula>
      <formula>3</formula>
    </cfRule>
  </conditionalFormatting>
  <conditionalFormatting sqref="W17:W19 W23:W25 W21">
    <cfRule type="cellIs" dxfId="50" priority="1" stopIfTrue="1" operator="between">
      <formula>-2</formula>
      <formula>2</formula>
    </cfRule>
    <cfRule type="cellIs" dxfId="49" priority="2" stopIfTrue="1" operator="between">
      <formula>-3</formula>
      <formula>3</formula>
    </cfRule>
    <cfRule type="cellIs" dxfId="48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CA7D-1217-4A8F-95A3-F2CDA138581E}">
  <sheetPr>
    <tabColor theme="7" tint="0.79998168889431442"/>
    <pageSetUpPr fitToPage="1"/>
  </sheetPr>
  <dimension ref="A1:W48"/>
  <sheetViews>
    <sheetView topLeftCell="A2" zoomScaleNormal="100" zoomScalePageLayoutView="85" workbookViewId="0">
      <selection activeCell="E6" sqref="E6:F6"/>
    </sheetView>
  </sheetViews>
  <sheetFormatPr defaultRowHeight="15" x14ac:dyDescent="0.25"/>
  <cols>
    <col min="1" max="1" width="10" style="12" customWidth="1"/>
    <col min="2" max="2" width="11.5703125" style="13" customWidth="1"/>
    <col min="3" max="3" width="4.7109375" style="13" customWidth="1"/>
    <col min="4" max="4" width="11.140625" style="12" bestFit="1" customWidth="1"/>
    <col min="5" max="5" width="12.42578125" style="12" customWidth="1"/>
    <col min="6" max="6" width="11" style="12" customWidth="1"/>
    <col min="7" max="7" width="10.85546875" style="12" customWidth="1"/>
    <col min="8" max="8" width="8" style="12" customWidth="1"/>
    <col min="9" max="9" width="9.5703125" style="12" customWidth="1"/>
    <col min="10" max="10" width="12.7109375" style="12" customWidth="1"/>
    <col min="11" max="11" width="9" style="12" customWidth="1"/>
    <col min="12" max="13" width="9.140625" style="12"/>
    <col min="14" max="15" width="9.42578125" style="12" bestFit="1" customWidth="1"/>
    <col min="16" max="16" width="10.28515625" style="12" bestFit="1" customWidth="1"/>
    <col min="17" max="17" width="9.140625" style="12"/>
    <col min="18" max="18" width="11.85546875" style="12" customWidth="1"/>
    <col min="19" max="20" width="9.140625" style="12"/>
    <col min="21" max="21" width="9.42578125" style="12" bestFit="1" customWidth="1"/>
    <col min="22" max="22" width="11.7109375" style="12" bestFit="1" customWidth="1"/>
    <col min="23" max="23" width="9.42578125" style="12" bestFit="1" customWidth="1"/>
    <col min="24" max="16384" width="9.140625" style="12"/>
  </cols>
  <sheetData>
    <row r="1" spans="1:23" s="2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63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23" s="53" customFormat="1" ht="12.75" x14ac:dyDescent="0.2">
      <c r="A3" s="4"/>
      <c r="B3" s="5"/>
      <c r="C3" s="5"/>
      <c r="D3" s="58">
        <v>45618</v>
      </c>
      <c r="E3" s="5"/>
      <c r="F3" s="5"/>
      <c r="G3" s="5"/>
      <c r="H3" s="5" t="s">
        <v>67</v>
      </c>
      <c r="I3" s="5"/>
      <c r="J3" s="5"/>
      <c r="K3" s="6" t="s">
        <v>17</v>
      </c>
    </row>
    <row r="4" spans="1:23" s="53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14" t="s">
        <v>7</v>
      </c>
      <c r="B6" s="15">
        <v>295</v>
      </c>
      <c r="C6" s="16"/>
      <c r="D6" s="17"/>
      <c r="E6" s="17"/>
      <c r="F6" s="18"/>
      <c r="G6" s="17"/>
      <c r="H6" s="17"/>
      <c r="I6" s="17"/>
      <c r="J6" s="17"/>
      <c r="K6" s="19"/>
    </row>
    <row r="7" spans="1:23" ht="16.5" thickTop="1" thickBot="1" x14ac:dyDescent="0.3">
      <c r="A7" s="20"/>
      <c r="B7" s="21"/>
      <c r="C7" s="22"/>
      <c r="D7" s="20"/>
      <c r="E7" s="20"/>
      <c r="F7" s="21"/>
      <c r="G7" s="20"/>
      <c r="H7" s="20"/>
      <c r="I7" s="20"/>
      <c r="J7" s="20"/>
      <c r="K7" s="20"/>
    </row>
    <row r="8" spans="1:23" ht="16.5" thickTop="1" thickBot="1" x14ac:dyDescent="0.3">
      <c r="A8" s="66" t="s">
        <v>14</v>
      </c>
      <c r="B8" s="67"/>
      <c r="C8" s="67"/>
      <c r="D8" s="67"/>
      <c r="E8" s="67"/>
      <c r="F8" s="67"/>
      <c r="G8" s="67"/>
      <c r="H8" s="67"/>
      <c r="I8" s="67"/>
      <c r="J8" s="67"/>
      <c r="K8" s="68"/>
      <c r="M8" s="66" t="s">
        <v>15</v>
      </c>
      <c r="N8" s="67"/>
      <c r="O8" s="67"/>
      <c r="P8" s="67"/>
      <c r="Q8" s="67"/>
      <c r="R8" s="67"/>
      <c r="S8" s="67"/>
      <c r="T8" s="67"/>
      <c r="U8" s="67"/>
      <c r="V8" s="67"/>
      <c r="W8" s="68"/>
    </row>
    <row r="9" spans="1:23" ht="15.75" thickTop="1" x14ac:dyDescent="0.25">
      <c r="A9" s="20"/>
    </row>
    <row r="10" spans="1:23" ht="15.75" thickBot="1" x14ac:dyDescent="0.3"/>
    <row r="11" spans="1:23" s="30" customFormat="1" ht="30.75" thickBot="1" x14ac:dyDescent="0.3">
      <c r="A11" s="23" t="s">
        <v>1</v>
      </c>
      <c r="B11" s="24" t="s">
        <v>10</v>
      </c>
      <c r="C11" s="24" t="s">
        <v>2</v>
      </c>
      <c r="D11" s="24" t="s">
        <v>3</v>
      </c>
      <c r="E11" s="24" t="s">
        <v>4</v>
      </c>
      <c r="F11" s="25" t="s">
        <v>11</v>
      </c>
      <c r="G11" s="26" t="s">
        <v>16</v>
      </c>
      <c r="H11" s="27" t="s">
        <v>8</v>
      </c>
      <c r="I11" s="28" t="s">
        <v>9</v>
      </c>
      <c r="J11" s="28" t="s">
        <v>5</v>
      </c>
      <c r="K11" s="29" t="s">
        <v>6</v>
      </c>
      <c r="M11" s="23" t="s">
        <v>1</v>
      </c>
      <c r="N11" s="24" t="s">
        <v>10</v>
      </c>
      <c r="O11" s="24" t="s">
        <v>2</v>
      </c>
      <c r="P11" s="24" t="s">
        <v>3</v>
      </c>
      <c r="Q11" s="24" t="s">
        <v>4</v>
      </c>
      <c r="R11" s="25" t="s">
        <v>11</v>
      </c>
      <c r="S11" s="31" t="s">
        <v>0</v>
      </c>
      <c r="T11" s="27" t="s">
        <v>8</v>
      </c>
      <c r="U11" s="28" t="s">
        <v>9</v>
      </c>
      <c r="V11" s="28" t="s">
        <v>5</v>
      </c>
      <c r="W11" s="29" t="s">
        <v>6</v>
      </c>
    </row>
    <row r="12" spans="1:23" x14ac:dyDescent="0.25">
      <c r="A12" s="32"/>
      <c r="B12" s="33"/>
      <c r="C12" s="34"/>
      <c r="D12" s="35"/>
      <c r="E12" s="36"/>
      <c r="F12" s="36"/>
      <c r="G12" s="36"/>
      <c r="H12" s="36"/>
      <c r="I12" s="36"/>
      <c r="J12" s="36"/>
      <c r="K12" s="37"/>
      <c r="M12" s="32"/>
      <c r="N12" s="33"/>
      <c r="O12" s="34"/>
      <c r="P12" s="35"/>
      <c r="Q12" s="36"/>
      <c r="R12" s="36"/>
      <c r="S12" s="36"/>
      <c r="T12" s="36"/>
      <c r="U12" s="36"/>
      <c r="V12" s="34"/>
      <c r="W12" s="37"/>
    </row>
    <row r="13" spans="1:23" x14ac:dyDescent="0.25">
      <c r="A13" s="32"/>
      <c r="B13" s="33"/>
      <c r="C13" s="34"/>
      <c r="D13" s="35"/>
      <c r="E13" s="34"/>
      <c r="F13" s="34"/>
      <c r="G13" s="34"/>
      <c r="H13" s="34"/>
      <c r="I13" s="34"/>
      <c r="J13" s="34"/>
      <c r="K13" s="38"/>
      <c r="M13" s="32"/>
      <c r="N13" s="33"/>
      <c r="O13" s="34"/>
      <c r="P13" s="35"/>
      <c r="Q13" s="34"/>
      <c r="R13" s="34"/>
      <c r="S13" s="34"/>
      <c r="T13" s="34"/>
      <c r="U13" s="34"/>
      <c r="V13" s="34"/>
      <c r="W13" s="38"/>
    </row>
    <row r="14" spans="1:23" x14ac:dyDescent="0.25">
      <c r="A14" s="32" t="s">
        <v>51</v>
      </c>
      <c r="B14" s="34" t="s">
        <v>32</v>
      </c>
      <c r="C14" s="34" t="s">
        <v>45</v>
      </c>
      <c r="D14" s="34" t="s">
        <v>56</v>
      </c>
      <c r="E14" s="34" t="s">
        <v>41</v>
      </c>
      <c r="F14" s="39" t="s">
        <v>64</v>
      </c>
      <c r="G14" s="59">
        <v>0.95028822600157981</v>
      </c>
      <c r="H14" s="41"/>
      <c r="I14" s="34"/>
      <c r="J14" s="39"/>
      <c r="K14" s="10"/>
      <c r="L14" s="42"/>
      <c r="M14" s="32" t="s">
        <v>51</v>
      </c>
      <c r="N14" s="34" t="s">
        <v>32</v>
      </c>
      <c r="O14" s="34" t="s">
        <v>45</v>
      </c>
      <c r="P14" s="34" t="s">
        <v>56</v>
      </c>
      <c r="Q14" s="34" t="s">
        <v>41</v>
      </c>
      <c r="R14" s="39" t="str">
        <f>F14</f>
        <v>&lt;10</v>
      </c>
      <c r="S14" s="34">
        <v>0.99029999999999996</v>
      </c>
      <c r="T14" s="34">
        <v>0.1618</v>
      </c>
      <c r="U14" s="34" t="s">
        <v>45</v>
      </c>
      <c r="V14" s="39"/>
      <c r="W14" s="10">
        <v>55.684177997527819</v>
      </c>
    </row>
    <row r="15" spans="1:23" x14ac:dyDescent="0.25">
      <c r="A15" s="32" t="s">
        <v>52</v>
      </c>
      <c r="B15" s="34" t="s">
        <v>32</v>
      </c>
      <c r="C15" s="34" t="s">
        <v>46</v>
      </c>
      <c r="D15" s="34" t="s">
        <v>57</v>
      </c>
      <c r="E15" s="34" t="s">
        <v>41</v>
      </c>
      <c r="F15" s="40">
        <v>1.1000000000000001</v>
      </c>
      <c r="G15" s="41">
        <v>1.0598036458802005</v>
      </c>
      <c r="H15" s="41"/>
      <c r="I15" s="34"/>
      <c r="J15" s="39"/>
      <c r="K15" s="10"/>
      <c r="L15" s="42"/>
      <c r="M15" s="32" t="s">
        <v>52</v>
      </c>
      <c r="N15" s="34" t="s">
        <v>32</v>
      </c>
      <c r="O15" s="34" t="s">
        <v>46</v>
      </c>
      <c r="P15" s="34" t="s">
        <v>57</v>
      </c>
      <c r="Q15" s="34" t="s">
        <v>41</v>
      </c>
      <c r="R15" s="40">
        <f t="shared" ref="R15:R27" si="0">F15</f>
        <v>1.1000000000000001</v>
      </c>
      <c r="S15" s="34">
        <v>1.01</v>
      </c>
      <c r="T15" s="34">
        <v>8.8999999999999996E-2</v>
      </c>
      <c r="U15" s="34" t="s">
        <v>45</v>
      </c>
      <c r="V15" s="39">
        <f t="shared" ref="V15:V27" si="1">((R15-S15)/S15)*100</f>
        <v>8.9108910891089188</v>
      </c>
      <c r="W15" s="10">
        <v>1.02</v>
      </c>
    </row>
    <row r="16" spans="1:23" x14ac:dyDescent="0.25">
      <c r="A16" s="32" t="s">
        <v>53</v>
      </c>
      <c r="B16" s="34" t="s">
        <v>32</v>
      </c>
      <c r="C16" s="34" t="s">
        <v>18</v>
      </c>
      <c r="D16" s="34" t="s">
        <v>58</v>
      </c>
      <c r="E16" s="34" t="s">
        <v>41</v>
      </c>
      <c r="F16" s="39" t="s">
        <v>64</v>
      </c>
      <c r="G16" s="40"/>
      <c r="H16" s="41"/>
      <c r="I16" s="34"/>
      <c r="J16" s="39"/>
      <c r="K16" s="10"/>
      <c r="L16" s="42"/>
      <c r="M16" s="32" t="s">
        <v>53</v>
      </c>
      <c r="N16" s="34" t="s">
        <v>32</v>
      </c>
      <c r="O16" s="34" t="s">
        <v>18</v>
      </c>
      <c r="P16" s="34" t="s">
        <v>58</v>
      </c>
      <c r="Q16" s="34" t="s">
        <v>41</v>
      </c>
      <c r="R16" s="39" t="str">
        <f t="shared" si="0"/>
        <v>&lt;10</v>
      </c>
      <c r="S16" s="34">
        <v>5.944</v>
      </c>
      <c r="T16" s="34">
        <v>0.50700000000000001</v>
      </c>
      <c r="U16" s="34" t="s">
        <v>45</v>
      </c>
      <c r="V16" s="39"/>
      <c r="W16" s="10">
        <v>8</v>
      </c>
    </row>
    <row r="17" spans="1:23" x14ac:dyDescent="0.25">
      <c r="A17" s="32" t="s">
        <v>26</v>
      </c>
      <c r="B17" s="34" t="s">
        <v>32</v>
      </c>
      <c r="C17" s="34" t="s">
        <v>19</v>
      </c>
      <c r="D17" s="34" t="s">
        <v>33</v>
      </c>
      <c r="E17" s="34" t="s">
        <v>41</v>
      </c>
      <c r="F17" s="39">
        <v>184</v>
      </c>
      <c r="G17" s="39">
        <v>179.28322935101033</v>
      </c>
      <c r="H17" s="41">
        <f t="shared" ref="H17:H25" si="2">0.15*G17</f>
        <v>26.892484402651551</v>
      </c>
      <c r="I17" s="34">
        <v>4</v>
      </c>
      <c r="J17" s="39">
        <f t="shared" ref="J17:J25" si="3">((F17-G17)/G17)*100</f>
        <v>2.6309045559163367</v>
      </c>
      <c r="K17" s="10">
        <v>0.17539363706108912</v>
      </c>
      <c r="L17" s="42"/>
      <c r="M17" s="32" t="s">
        <v>26</v>
      </c>
      <c r="N17" s="34" t="s">
        <v>32</v>
      </c>
      <c r="O17" s="34" t="s">
        <v>19</v>
      </c>
      <c r="P17" s="34" t="s">
        <v>33</v>
      </c>
      <c r="Q17" s="34" t="s">
        <v>41</v>
      </c>
      <c r="R17" s="39">
        <f t="shared" si="0"/>
        <v>184</v>
      </c>
      <c r="S17" s="34">
        <v>178.2</v>
      </c>
      <c r="T17" s="34">
        <v>10.6</v>
      </c>
      <c r="U17" s="34" t="s">
        <v>45</v>
      </c>
      <c r="V17" s="39">
        <f t="shared" si="1"/>
        <v>3.2547699214365946</v>
      </c>
      <c r="W17" s="10">
        <v>0.54</v>
      </c>
    </row>
    <row r="18" spans="1:23" x14ac:dyDescent="0.25">
      <c r="A18" s="32" t="s">
        <v>27</v>
      </c>
      <c r="B18" s="34" t="s">
        <v>32</v>
      </c>
      <c r="C18" s="34" t="s">
        <v>20</v>
      </c>
      <c r="D18" s="34" t="s">
        <v>34</v>
      </c>
      <c r="E18" s="34" t="s">
        <v>41</v>
      </c>
      <c r="F18" s="40">
        <v>49.3</v>
      </c>
      <c r="G18" s="40">
        <v>43.445534009218434</v>
      </c>
      <c r="H18" s="41">
        <f t="shared" si="2"/>
        <v>6.516830101382765</v>
      </c>
      <c r="I18" s="34">
        <v>4</v>
      </c>
      <c r="J18" s="39">
        <f t="shared" si="3"/>
        <v>13.47541496334086</v>
      </c>
      <c r="K18" s="10">
        <v>0.89836099755605736</v>
      </c>
      <c r="L18" s="42"/>
      <c r="M18" s="32" t="s">
        <v>27</v>
      </c>
      <c r="N18" s="34" t="s">
        <v>32</v>
      </c>
      <c r="O18" s="34" t="s">
        <v>20</v>
      </c>
      <c r="P18" s="34" t="s">
        <v>34</v>
      </c>
      <c r="Q18" s="34" t="s">
        <v>41</v>
      </c>
      <c r="R18" s="40">
        <f t="shared" si="0"/>
        <v>49.3</v>
      </c>
      <c r="S18" s="34">
        <v>41.96</v>
      </c>
      <c r="T18" s="34">
        <v>6.26</v>
      </c>
      <c r="U18" s="34" t="s">
        <v>45</v>
      </c>
      <c r="V18" s="39">
        <f t="shared" si="1"/>
        <v>17.492850333651084</v>
      </c>
      <c r="W18" s="10">
        <v>1.17</v>
      </c>
    </row>
    <row r="19" spans="1:23" x14ac:dyDescent="0.25">
      <c r="A19" s="32" t="s">
        <v>28</v>
      </c>
      <c r="B19" s="34" t="s">
        <v>32</v>
      </c>
      <c r="C19" s="34" t="s">
        <v>21</v>
      </c>
      <c r="D19" s="34" t="s">
        <v>35</v>
      </c>
      <c r="E19" s="34" t="s">
        <v>41</v>
      </c>
      <c r="F19" s="39">
        <v>130</v>
      </c>
      <c r="G19" s="39">
        <v>135.10303748362779</v>
      </c>
      <c r="H19" s="41">
        <f t="shared" si="2"/>
        <v>20.265455622544167</v>
      </c>
      <c r="I19" s="34">
        <v>4</v>
      </c>
      <c r="J19" s="39">
        <f t="shared" si="3"/>
        <v>-3.7771448952405597</v>
      </c>
      <c r="K19" s="10">
        <v>-0.25180965968270402</v>
      </c>
      <c r="L19" s="42"/>
      <c r="M19" s="32" t="s">
        <v>28</v>
      </c>
      <c r="N19" s="34" t="s">
        <v>32</v>
      </c>
      <c r="O19" s="34" t="s">
        <v>21</v>
      </c>
      <c r="P19" s="34" t="s">
        <v>35</v>
      </c>
      <c r="Q19" s="34" t="s">
        <v>41</v>
      </c>
      <c r="R19" s="39">
        <f t="shared" si="0"/>
        <v>130</v>
      </c>
      <c r="S19" s="34">
        <v>129.30000000000001</v>
      </c>
      <c r="T19" s="34">
        <v>6.6</v>
      </c>
      <c r="U19" s="34" t="s">
        <v>45</v>
      </c>
      <c r="V19" s="39">
        <f t="shared" si="1"/>
        <v>0.54137664346480163</v>
      </c>
      <c r="W19" s="10">
        <v>0.11</v>
      </c>
    </row>
    <row r="20" spans="1:23" x14ac:dyDescent="0.25">
      <c r="A20" s="32" t="s">
        <v>44</v>
      </c>
      <c r="B20" s="34" t="s">
        <v>32</v>
      </c>
      <c r="C20" s="34" t="s">
        <v>22</v>
      </c>
      <c r="D20" s="34" t="s">
        <v>59</v>
      </c>
      <c r="E20" s="34" t="s">
        <v>41</v>
      </c>
      <c r="F20" s="39" t="s">
        <v>64</v>
      </c>
      <c r="G20" s="41">
        <v>8.1315806312926817</v>
      </c>
      <c r="H20" s="41"/>
      <c r="I20" s="34"/>
      <c r="J20" s="39"/>
      <c r="K20" s="10"/>
      <c r="L20" s="42"/>
      <c r="M20" s="32" t="s">
        <v>44</v>
      </c>
      <c r="N20" s="34" t="s">
        <v>32</v>
      </c>
      <c r="O20" s="34" t="s">
        <v>22</v>
      </c>
      <c r="P20" s="34" t="s">
        <v>59</v>
      </c>
      <c r="Q20" s="34" t="s">
        <v>41</v>
      </c>
      <c r="R20" s="39" t="str">
        <f t="shared" si="0"/>
        <v>&lt;10</v>
      </c>
      <c r="S20" s="34">
        <v>8.3279999999999994</v>
      </c>
      <c r="T20" s="34">
        <v>1.105</v>
      </c>
      <c r="U20" s="34" t="s">
        <v>45</v>
      </c>
      <c r="V20" s="39"/>
      <c r="W20" s="10">
        <v>1.513122171945702</v>
      </c>
    </row>
    <row r="21" spans="1:23" x14ac:dyDescent="0.25">
      <c r="A21" s="32" t="s">
        <v>29</v>
      </c>
      <c r="B21" s="34" t="s">
        <v>32</v>
      </c>
      <c r="C21" s="34" t="s">
        <v>23</v>
      </c>
      <c r="D21" s="34" t="s">
        <v>36</v>
      </c>
      <c r="E21" s="34" t="s">
        <v>41</v>
      </c>
      <c r="F21" s="40">
        <v>33.299999999999997</v>
      </c>
      <c r="G21" s="39">
        <v>103.54817181079217</v>
      </c>
      <c r="H21" s="41">
        <f t="shared" si="2"/>
        <v>15.532225771618824</v>
      </c>
      <c r="I21" s="34">
        <v>4</v>
      </c>
      <c r="J21" s="39">
        <f t="shared" si="3"/>
        <v>-67.841054634120198</v>
      </c>
      <c r="K21" s="10">
        <v>-4.522736975608014</v>
      </c>
      <c r="L21" s="42"/>
      <c r="M21" s="32" t="s">
        <v>29</v>
      </c>
      <c r="N21" s="34" t="s">
        <v>32</v>
      </c>
      <c r="O21" s="34" t="s">
        <v>23</v>
      </c>
      <c r="P21" s="34" t="s">
        <v>36</v>
      </c>
      <c r="Q21" s="34" t="s">
        <v>41</v>
      </c>
      <c r="R21" s="40">
        <f t="shared" si="0"/>
        <v>33.299999999999997</v>
      </c>
      <c r="S21" s="34">
        <v>98.64</v>
      </c>
      <c r="T21" s="34">
        <v>5.34</v>
      </c>
      <c r="U21" s="34" t="s">
        <v>45</v>
      </c>
      <c r="V21" s="39">
        <f t="shared" si="1"/>
        <v>-66.240875912408754</v>
      </c>
      <c r="W21" s="10">
        <v>-12.24</v>
      </c>
    </row>
    <row r="22" spans="1:23" x14ac:dyDescent="0.25">
      <c r="A22" s="32" t="s">
        <v>30</v>
      </c>
      <c r="B22" s="34" t="s">
        <v>32</v>
      </c>
      <c r="C22" s="34" t="s">
        <v>24</v>
      </c>
      <c r="D22" s="34" t="s">
        <v>37</v>
      </c>
      <c r="E22" s="34" t="s">
        <v>41</v>
      </c>
      <c r="F22" s="39">
        <v>215</v>
      </c>
      <c r="G22" s="39">
        <v>254.6967665496866</v>
      </c>
      <c r="H22" s="41"/>
      <c r="I22" s="34"/>
      <c r="J22" s="39"/>
      <c r="K22" s="10"/>
      <c r="L22" s="42"/>
      <c r="M22" s="32" t="s">
        <v>30</v>
      </c>
      <c r="N22" s="34" t="s">
        <v>32</v>
      </c>
      <c r="O22" s="34" t="s">
        <v>24</v>
      </c>
      <c r="P22" s="34" t="s">
        <v>37</v>
      </c>
      <c r="Q22" s="34" t="s">
        <v>41</v>
      </c>
      <c r="R22" s="39">
        <f t="shared" si="0"/>
        <v>215</v>
      </c>
      <c r="S22" s="34">
        <v>217</v>
      </c>
      <c r="T22" s="34">
        <v>9.6999999999999993</v>
      </c>
      <c r="U22" s="34" t="s">
        <v>45</v>
      </c>
      <c r="V22" s="39">
        <f t="shared" si="1"/>
        <v>-0.92165898617511521</v>
      </c>
      <c r="W22" s="10">
        <v>-0.21</v>
      </c>
    </row>
    <row r="23" spans="1:23" x14ac:dyDescent="0.25">
      <c r="A23" s="32" t="s">
        <v>31</v>
      </c>
      <c r="B23" s="34" t="s">
        <v>32</v>
      </c>
      <c r="C23" s="34" t="s">
        <v>25</v>
      </c>
      <c r="D23" s="34" t="s">
        <v>38</v>
      </c>
      <c r="E23" s="34" t="s">
        <v>41</v>
      </c>
      <c r="F23" s="39">
        <v>168</v>
      </c>
      <c r="G23" s="39">
        <v>173.81511268084427</v>
      </c>
      <c r="H23" s="41">
        <f t="shared" si="2"/>
        <v>26.072266902126639</v>
      </c>
      <c r="I23" s="34">
        <v>4</v>
      </c>
      <c r="J23" s="39">
        <f t="shared" si="3"/>
        <v>-3.3455736910068667</v>
      </c>
      <c r="K23" s="10">
        <v>-0.22303824606712444</v>
      </c>
      <c r="L23" s="42"/>
      <c r="M23" s="32" t="s">
        <v>31</v>
      </c>
      <c r="N23" s="34" t="s">
        <v>32</v>
      </c>
      <c r="O23" s="34" t="s">
        <v>25</v>
      </c>
      <c r="P23" s="34" t="s">
        <v>38</v>
      </c>
      <c r="Q23" s="34" t="s">
        <v>41</v>
      </c>
      <c r="R23" s="39">
        <f t="shared" si="0"/>
        <v>168</v>
      </c>
      <c r="S23" s="34">
        <v>161.30000000000001</v>
      </c>
      <c r="T23" s="34">
        <v>14.8</v>
      </c>
      <c r="U23" s="34" t="s">
        <v>45</v>
      </c>
      <c r="V23" s="39">
        <f t="shared" si="1"/>
        <v>4.1537507749534957</v>
      </c>
      <c r="W23" s="10">
        <v>0.45</v>
      </c>
    </row>
    <row r="24" spans="1:23" x14ac:dyDescent="0.25">
      <c r="A24" s="32" t="s">
        <v>42</v>
      </c>
      <c r="B24" s="34" t="s">
        <v>32</v>
      </c>
      <c r="C24" s="34" t="s">
        <v>47</v>
      </c>
      <c r="D24" s="34" t="s">
        <v>39</v>
      </c>
      <c r="E24" s="34" t="s">
        <v>41</v>
      </c>
      <c r="F24" s="39">
        <v>240</v>
      </c>
      <c r="G24" s="39">
        <v>252.15169921113406</v>
      </c>
      <c r="H24" s="41">
        <f t="shared" si="2"/>
        <v>37.822754881670107</v>
      </c>
      <c r="I24" s="34">
        <v>4</v>
      </c>
      <c r="J24" s="39">
        <f t="shared" si="3"/>
        <v>-4.8192017936627431</v>
      </c>
      <c r="K24" s="10">
        <v>-0.32128011957751623</v>
      </c>
      <c r="L24" s="42"/>
      <c r="M24" s="32" t="s">
        <v>42</v>
      </c>
      <c r="N24" s="34" t="s">
        <v>32</v>
      </c>
      <c r="O24" s="34" t="s">
        <v>47</v>
      </c>
      <c r="P24" s="34" t="s">
        <v>39</v>
      </c>
      <c r="Q24" s="34" t="s">
        <v>41</v>
      </c>
      <c r="R24" s="39">
        <f t="shared" si="0"/>
        <v>240</v>
      </c>
      <c r="S24" s="34">
        <v>236.8</v>
      </c>
      <c r="T24" s="34">
        <v>13.4</v>
      </c>
      <c r="U24" s="34" t="s">
        <v>45</v>
      </c>
      <c r="V24" s="39">
        <f t="shared" si="1"/>
        <v>1.3513513513513467</v>
      </c>
      <c r="W24" s="10">
        <v>0.24</v>
      </c>
    </row>
    <row r="25" spans="1:23" x14ac:dyDescent="0.25">
      <c r="A25" s="32" t="s">
        <v>43</v>
      </c>
      <c r="B25" s="34" t="s">
        <v>32</v>
      </c>
      <c r="C25" s="34" t="s">
        <v>48</v>
      </c>
      <c r="D25" s="34" t="s">
        <v>40</v>
      </c>
      <c r="E25" s="34" t="s">
        <v>41</v>
      </c>
      <c r="F25" s="39">
        <v>269</v>
      </c>
      <c r="G25" s="39">
        <v>288.59234180189367</v>
      </c>
      <c r="H25" s="41">
        <f t="shared" si="2"/>
        <v>43.288851270284049</v>
      </c>
      <c r="I25" s="34">
        <v>4</v>
      </c>
      <c r="J25" s="39">
        <f t="shared" si="3"/>
        <v>-6.7889333720930729</v>
      </c>
      <c r="K25" s="10">
        <v>-0.45259555813953822</v>
      </c>
      <c r="L25" s="42"/>
      <c r="M25" s="32" t="s">
        <v>43</v>
      </c>
      <c r="N25" s="34" t="s">
        <v>32</v>
      </c>
      <c r="O25" s="34" t="s">
        <v>48</v>
      </c>
      <c r="P25" s="34" t="s">
        <v>40</v>
      </c>
      <c r="Q25" s="34" t="s">
        <v>41</v>
      </c>
      <c r="R25" s="39">
        <f t="shared" si="0"/>
        <v>269</v>
      </c>
      <c r="S25" s="34">
        <v>269.89999999999998</v>
      </c>
      <c r="T25" s="34">
        <v>16.100000000000001</v>
      </c>
      <c r="U25" s="34" t="s">
        <v>45</v>
      </c>
      <c r="V25" s="39">
        <f t="shared" si="1"/>
        <v>-0.33345683586512687</v>
      </c>
      <c r="W25" s="10">
        <v>-0.05</v>
      </c>
    </row>
    <row r="26" spans="1:23" x14ac:dyDescent="0.25">
      <c r="A26" s="32" t="s">
        <v>54</v>
      </c>
      <c r="B26" s="34" t="s">
        <v>32</v>
      </c>
      <c r="C26" s="34" t="s">
        <v>49</v>
      </c>
      <c r="D26" s="34" t="s">
        <v>60</v>
      </c>
      <c r="E26" s="34" t="s">
        <v>41</v>
      </c>
      <c r="F26" s="39" t="s">
        <v>64</v>
      </c>
      <c r="G26" s="40"/>
      <c r="H26" s="41"/>
      <c r="I26" s="34"/>
      <c r="J26" s="39"/>
      <c r="K26" s="10"/>
      <c r="L26" s="42"/>
      <c r="M26" s="32" t="s">
        <v>54</v>
      </c>
      <c r="N26" s="34" t="s">
        <v>32</v>
      </c>
      <c r="O26" s="34" t="s">
        <v>49</v>
      </c>
      <c r="P26" s="34" t="s">
        <v>60</v>
      </c>
      <c r="Q26" s="34" t="s">
        <v>41</v>
      </c>
      <c r="R26" s="39" t="str">
        <f t="shared" si="0"/>
        <v>&lt;10</v>
      </c>
      <c r="S26" s="34">
        <v>5.4660000000000002</v>
      </c>
      <c r="T26" s="34">
        <v>0.52400000000000002</v>
      </c>
      <c r="U26" s="34" t="s">
        <v>45</v>
      </c>
      <c r="V26" s="39"/>
      <c r="W26" s="10">
        <v>8.6526717557251906</v>
      </c>
    </row>
    <row r="27" spans="1:23" ht="15.75" thickBot="1" x14ac:dyDescent="0.3">
      <c r="A27" s="43" t="s">
        <v>55</v>
      </c>
      <c r="B27" s="44" t="s">
        <v>32</v>
      </c>
      <c r="C27" s="44" t="s">
        <v>50</v>
      </c>
      <c r="D27" s="44" t="s">
        <v>61</v>
      </c>
      <c r="E27" s="44" t="s">
        <v>41</v>
      </c>
      <c r="F27" s="46">
        <v>12.3</v>
      </c>
      <c r="G27" s="46">
        <v>13.20431901576732</v>
      </c>
      <c r="H27" s="47"/>
      <c r="I27" s="44"/>
      <c r="J27" s="45"/>
      <c r="K27" s="11"/>
      <c r="L27" s="42"/>
      <c r="M27" s="43" t="s">
        <v>55</v>
      </c>
      <c r="N27" s="44" t="s">
        <v>32</v>
      </c>
      <c r="O27" s="44" t="s">
        <v>50</v>
      </c>
      <c r="P27" s="44" t="s">
        <v>61</v>
      </c>
      <c r="Q27" s="44" t="s">
        <v>41</v>
      </c>
      <c r="R27" s="46">
        <f t="shared" si="0"/>
        <v>12.3</v>
      </c>
      <c r="S27" s="44">
        <v>24.67</v>
      </c>
      <c r="T27" s="44">
        <v>14.06</v>
      </c>
      <c r="U27" s="44" t="s">
        <v>45</v>
      </c>
      <c r="V27" s="45">
        <f t="shared" si="1"/>
        <v>-50.141872719902715</v>
      </c>
      <c r="W27" s="11">
        <v>-0.88</v>
      </c>
    </row>
    <row r="29" spans="1:23" x14ac:dyDescent="0.25">
      <c r="G29" s="20"/>
      <c r="H29" s="20"/>
    </row>
    <row r="30" spans="1:23" x14ac:dyDescent="0.25">
      <c r="G30" s="20"/>
      <c r="H30" s="20"/>
    </row>
    <row r="31" spans="1:23" x14ac:dyDescent="0.25">
      <c r="G31" s="20"/>
      <c r="H31" s="20"/>
    </row>
    <row r="32" spans="1:23" x14ac:dyDescent="0.25">
      <c r="G32" s="48"/>
      <c r="H32" s="20"/>
    </row>
    <row r="33" spans="5:8" x14ac:dyDescent="0.25">
      <c r="G33" s="48"/>
      <c r="H33" s="20"/>
    </row>
    <row r="34" spans="5:8" x14ac:dyDescent="0.25">
      <c r="G34" s="48"/>
      <c r="H34" s="20"/>
    </row>
    <row r="35" spans="5:8" x14ac:dyDescent="0.25">
      <c r="G35" s="48"/>
      <c r="H35" s="20"/>
    </row>
    <row r="36" spans="5:8" x14ac:dyDescent="0.25">
      <c r="G36" s="48"/>
      <c r="H36" s="20"/>
    </row>
    <row r="37" spans="5:8" x14ac:dyDescent="0.25">
      <c r="G37" s="48"/>
      <c r="H37" s="20"/>
    </row>
    <row r="38" spans="5:8" x14ac:dyDescent="0.25">
      <c r="G38" s="48"/>
      <c r="H38" s="20"/>
    </row>
    <row r="39" spans="5:8" x14ac:dyDescent="0.25">
      <c r="G39" s="48"/>
      <c r="H39" s="20"/>
    </row>
    <row r="40" spans="5:8" x14ac:dyDescent="0.25">
      <c r="G40" s="20"/>
      <c r="H40" s="20"/>
    </row>
    <row r="41" spans="5:8" x14ac:dyDescent="0.25">
      <c r="G41" s="20"/>
      <c r="H41" s="20"/>
    </row>
    <row r="48" spans="5:8" x14ac:dyDescent="0.25">
      <c r="E48" s="12" t="s">
        <v>13</v>
      </c>
    </row>
  </sheetData>
  <sheetProtection algorithmName="SHA-512" hashValue="Kmr/QyRUwCmlzN7Qy4MfWeiD3hQmfZqRHgeHTq01TCgMA4beIXnGEl+PYBhJeNgwbeI8pEDMNs4a5RmcT4sIWw==" saltValue="id3a03TdKD9QAC2A4+uciQ==" spinCount="100000" sheet="1" objects="1" scenarios="1" selectLockedCells="1" selectUnlockedCells="1"/>
  <mergeCells count="3">
    <mergeCell ref="A2:K2"/>
    <mergeCell ref="A8:K8"/>
    <mergeCell ref="M8:W8"/>
  </mergeCells>
  <conditionalFormatting sqref="K17:K19 K23:K25 K21">
    <cfRule type="cellIs" dxfId="47" priority="7" stopIfTrue="1" operator="between">
      <formula>-2</formula>
      <formula>2</formula>
    </cfRule>
    <cfRule type="cellIs" dxfId="46" priority="8" stopIfTrue="1" operator="between">
      <formula>-3</formula>
      <formula>3</formula>
    </cfRule>
    <cfRule type="cellIs" dxfId="45" priority="9" operator="notBetween">
      <formula>-3</formula>
      <formula>3</formula>
    </cfRule>
  </conditionalFormatting>
  <conditionalFormatting sqref="W17:W19 W23:W25 W21">
    <cfRule type="cellIs" dxfId="44" priority="1" stopIfTrue="1" operator="between">
      <formula>-2</formula>
      <formula>2</formula>
    </cfRule>
    <cfRule type="cellIs" dxfId="43" priority="2" stopIfTrue="1" operator="between">
      <formula>-3</formula>
      <formula>3</formula>
    </cfRule>
    <cfRule type="cellIs" dxfId="42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opLeftCell="A2" zoomScaleNormal="100" zoomScalePageLayoutView="85" workbookViewId="0">
      <selection activeCell="E6" sqref="E6:F6"/>
    </sheetView>
  </sheetViews>
  <sheetFormatPr defaultRowHeight="15" x14ac:dyDescent="0.25"/>
  <cols>
    <col min="1" max="1" width="10" style="12" customWidth="1"/>
    <col min="2" max="2" width="11.5703125" style="13" customWidth="1"/>
    <col min="3" max="3" width="4.7109375" style="13" customWidth="1"/>
    <col min="4" max="4" width="11.140625" style="12" bestFit="1" customWidth="1"/>
    <col min="5" max="5" width="12.42578125" style="12" customWidth="1"/>
    <col min="6" max="6" width="11" style="12" customWidth="1"/>
    <col min="7" max="7" width="10.85546875" style="12" customWidth="1"/>
    <col min="8" max="8" width="8" style="12" customWidth="1"/>
    <col min="9" max="9" width="9.5703125" style="12" customWidth="1"/>
    <col min="10" max="10" width="12.7109375" style="12" customWidth="1"/>
    <col min="11" max="11" width="9" style="12" customWidth="1"/>
    <col min="12" max="13" width="9.140625" style="12"/>
    <col min="14" max="15" width="9.42578125" style="12" bestFit="1" customWidth="1"/>
    <col min="16" max="16" width="10.28515625" style="12" bestFit="1" customWidth="1"/>
    <col min="17" max="17" width="9.140625" style="12"/>
    <col min="18" max="18" width="11.85546875" style="12" customWidth="1"/>
    <col min="19" max="20" width="9.140625" style="12"/>
    <col min="21" max="21" width="9.42578125" style="12" bestFit="1" customWidth="1"/>
    <col min="22" max="22" width="11.7109375" style="12" bestFit="1" customWidth="1"/>
    <col min="23" max="23" width="9.42578125" style="12" bestFit="1" customWidth="1"/>
    <col min="24" max="16384" width="9.140625" style="12"/>
  </cols>
  <sheetData>
    <row r="1" spans="1:23" s="2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63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23" s="53" customFormat="1" ht="12.75" x14ac:dyDescent="0.2">
      <c r="A3" s="4"/>
      <c r="B3" s="5"/>
      <c r="C3" s="5"/>
      <c r="D3" s="58">
        <v>45618</v>
      </c>
      <c r="E3" s="5"/>
      <c r="F3" s="5"/>
      <c r="G3" s="5"/>
      <c r="H3" s="5" t="s">
        <v>67</v>
      </c>
      <c r="I3" s="5"/>
      <c r="J3" s="5"/>
      <c r="K3" s="6" t="s">
        <v>17</v>
      </c>
    </row>
    <row r="4" spans="1:23" s="53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14" t="s">
        <v>7</v>
      </c>
      <c r="B6" s="15">
        <v>339</v>
      </c>
      <c r="C6" s="16"/>
      <c r="D6" s="17"/>
      <c r="E6" s="17"/>
      <c r="F6" s="18"/>
      <c r="G6" s="17"/>
      <c r="H6" s="17"/>
      <c r="I6" s="17"/>
      <c r="J6" s="17"/>
      <c r="K6" s="19"/>
    </row>
    <row r="7" spans="1:23" ht="16.5" thickTop="1" thickBot="1" x14ac:dyDescent="0.3">
      <c r="A7" s="20"/>
      <c r="B7" s="21"/>
      <c r="C7" s="22"/>
      <c r="D7" s="20"/>
      <c r="E7" s="20"/>
      <c r="F7" s="21"/>
      <c r="G7" s="20"/>
      <c r="H7" s="20"/>
      <c r="I7" s="20"/>
      <c r="J7" s="20"/>
      <c r="K7" s="20"/>
    </row>
    <row r="8" spans="1:23" ht="16.5" thickTop="1" thickBot="1" x14ac:dyDescent="0.3">
      <c r="A8" s="66" t="s">
        <v>14</v>
      </c>
      <c r="B8" s="67"/>
      <c r="C8" s="67"/>
      <c r="D8" s="67"/>
      <c r="E8" s="67"/>
      <c r="F8" s="67"/>
      <c r="G8" s="67"/>
      <c r="H8" s="67"/>
      <c r="I8" s="67"/>
      <c r="J8" s="67"/>
      <c r="K8" s="68"/>
      <c r="M8" s="66" t="s">
        <v>15</v>
      </c>
      <c r="N8" s="67"/>
      <c r="O8" s="67"/>
      <c r="P8" s="67"/>
      <c r="Q8" s="67"/>
      <c r="R8" s="67"/>
      <c r="S8" s="67"/>
      <c r="T8" s="67"/>
      <c r="U8" s="67"/>
      <c r="V8" s="67"/>
      <c r="W8" s="68"/>
    </row>
    <row r="9" spans="1:23" ht="15.75" thickTop="1" x14ac:dyDescent="0.25">
      <c r="A9" s="20"/>
    </row>
    <row r="10" spans="1:23" ht="15.75" thickBot="1" x14ac:dyDescent="0.3"/>
    <row r="11" spans="1:23" s="30" customFormat="1" ht="30.75" thickBot="1" x14ac:dyDescent="0.3">
      <c r="A11" s="23" t="s">
        <v>1</v>
      </c>
      <c r="B11" s="24" t="s">
        <v>10</v>
      </c>
      <c r="C11" s="24" t="s">
        <v>2</v>
      </c>
      <c r="D11" s="24" t="s">
        <v>3</v>
      </c>
      <c r="E11" s="24" t="s">
        <v>4</v>
      </c>
      <c r="F11" s="25" t="s">
        <v>11</v>
      </c>
      <c r="G11" s="26" t="s">
        <v>16</v>
      </c>
      <c r="H11" s="27" t="s">
        <v>8</v>
      </c>
      <c r="I11" s="28" t="s">
        <v>9</v>
      </c>
      <c r="J11" s="28" t="s">
        <v>5</v>
      </c>
      <c r="K11" s="29" t="s">
        <v>6</v>
      </c>
      <c r="M11" s="23" t="s">
        <v>1</v>
      </c>
      <c r="N11" s="24" t="s">
        <v>10</v>
      </c>
      <c r="O11" s="24" t="s">
        <v>2</v>
      </c>
      <c r="P11" s="24" t="s">
        <v>3</v>
      </c>
      <c r="Q11" s="24" t="s">
        <v>4</v>
      </c>
      <c r="R11" s="25" t="s">
        <v>11</v>
      </c>
      <c r="S11" s="31" t="s">
        <v>0</v>
      </c>
      <c r="T11" s="27" t="s">
        <v>8</v>
      </c>
      <c r="U11" s="28" t="s">
        <v>9</v>
      </c>
      <c r="V11" s="28" t="s">
        <v>5</v>
      </c>
      <c r="W11" s="29" t="s">
        <v>6</v>
      </c>
    </row>
    <row r="12" spans="1:23" x14ac:dyDescent="0.25">
      <c r="A12" s="32"/>
      <c r="B12" s="33"/>
      <c r="C12" s="34"/>
      <c r="D12" s="35"/>
      <c r="E12" s="36"/>
      <c r="F12" s="36"/>
      <c r="G12" s="36"/>
      <c r="H12" s="36"/>
      <c r="I12" s="36"/>
      <c r="J12" s="36"/>
      <c r="K12" s="37"/>
      <c r="M12" s="32"/>
      <c r="N12" s="33"/>
      <c r="O12" s="34"/>
      <c r="P12" s="35"/>
      <c r="Q12" s="36"/>
      <c r="R12" s="36"/>
      <c r="S12" s="36"/>
      <c r="T12" s="36"/>
      <c r="U12" s="36"/>
      <c r="V12" s="34"/>
      <c r="W12" s="37"/>
    </row>
    <row r="13" spans="1:23" x14ac:dyDescent="0.25">
      <c r="A13" s="32"/>
      <c r="B13" s="33"/>
      <c r="C13" s="34"/>
      <c r="D13" s="35"/>
      <c r="E13" s="34"/>
      <c r="F13" s="34"/>
      <c r="G13" s="34"/>
      <c r="H13" s="34"/>
      <c r="I13" s="34"/>
      <c r="J13" s="34"/>
      <c r="K13" s="38"/>
      <c r="M13" s="32"/>
      <c r="N13" s="33"/>
      <c r="O13" s="34"/>
      <c r="P13" s="35"/>
      <c r="Q13" s="34"/>
      <c r="R13" s="34"/>
      <c r="S13" s="34"/>
      <c r="T13" s="34"/>
      <c r="U13" s="34"/>
      <c r="V13" s="34"/>
      <c r="W13" s="38"/>
    </row>
    <row r="14" spans="1:23" x14ac:dyDescent="0.25">
      <c r="A14" s="32" t="s">
        <v>51</v>
      </c>
      <c r="B14" s="34" t="s">
        <v>32</v>
      </c>
      <c r="C14" s="34" t="s">
        <v>45</v>
      </c>
      <c r="D14" s="34" t="s">
        <v>56</v>
      </c>
      <c r="E14" s="34" t="s">
        <v>41</v>
      </c>
      <c r="F14" s="41">
        <v>1.06</v>
      </c>
      <c r="G14" s="59">
        <v>0.95028822600157981</v>
      </c>
      <c r="H14" s="41"/>
      <c r="I14" s="34"/>
      <c r="J14" s="39"/>
      <c r="K14" s="10"/>
      <c r="L14" s="42"/>
      <c r="M14" s="32" t="s">
        <v>51</v>
      </c>
      <c r="N14" s="34" t="s">
        <v>32</v>
      </c>
      <c r="O14" s="34" t="s">
        <v>45</v>
      </c>
      <c r="P14" s="34" t="s">
        <v>56</v>
      </c>
      <c r="Q14" s="34" t="s">
        <v>41</v>
      </c>
      <c r="R14" s="41">
        <f>F14</f>
        <v>1.06</v>
      </c>
      <c r="S14" s="34">
        <v>0.99029999999999996</v>
      </c>
      <c r="T14" s="34">
        <v>0.1618</v>
      </c>
      <c r="U14" s="34" t="s">
        <v>45</v>
      </c>
      <c r="V14" s="39">
        <f>((R14-S14)/S14)*100</f>
        <v>7.0382712309401292</v>
      </c>
      <c r="W14" s="10">
        <v>0.43</v>
      </c>
    </row>
    <row r="15" spans="1:23" x14ac:dyDescent="0.25">
      <c r="A15" s="32" t="s">
        <v>52</v>
      </c>
      <c r="B15" s="34" t="s">
        <v>32</v>
      </c>
      <c r="C15" s="34" t="s">
        <v>46</v>
      </c>
      <c r="D15" s="34" t="s">
        <v>57</v>
      </c>
      <c r="E15" s="34" t="s">
        <v>41</v>
      </c>
      <c r="F15" s="59">
        <v>0.997</v>
      </c>
      <c r="G15" s="41">
        <v>1.0598036458802005</v>
      </c>
      <c r="H15" s="41"/>
      <c r="I15" s="34"/>
      <c r="J15" s="39"/>
      <c r="K15" s="10"/>
      <c r="L15" s="42"/>
      <c r="M15" s="32" t="s">
        <v>52</v>
      </c>
      <c r="N15" s="34" t="s">
        <v>32</v>
      </c>
      <c r="O15" s="34" t="s">
        <v>46</v>
      </c>
      <c r="P15" s="34" t="s">
        <v>57</v>
      </c>
      <c r="Q15" s="34" t="s">
        <v>41</v>
      </c>
      <c r="R15" s="59">
        <f t="shared" ref="R15:R27" si="0">F15</f>
        <v>0.997</v>
      </c>
      <c r="S15" s="34">
        <v>1.01</v>
      </c>
      <c r="T15" s="34">
        <v>8.8999999999999996E-2</v>
      </c>
      <c r="U15" s="34" t="s">
        <v>45</v>
      </c>
      <c r="V15" s="39">
        <f t="shared" ref="V15:V21" si="1">((R15-S15)/S15)*100</f>
        <v>-1.2871287128712883</v>
      </c>
      <c r="W15" s="10">
        <v>-0.14000000000000001</v>
      </c>
    </row>
    <row r="16" spans="1:23" x14ac:dyDescent="0.25">
      <c r="A16" s="32" t="s">
        <v>53</v>
      </c>
      <c r="B16" s="34" t="s">
        <v>32</v>
      </c>
      <c r="C16" s="34" t="s">
        <v>18</v>
      </c>
      <c r="D16" s="34" t="s">
        <v>58</v>
      </c>
      <c r="E16" s="34" t="s">
        <v>41</v>
      </c>
      <c r="F16" s="41">
        <v>5.94</v>
      </c>
      <c r="G16" s="40"/>
      <c r="H16" s="41"/>
      <c r="I16" s="34"/>
      <c r="J16" s="39"/>
      <c r="K16" s="10"/>
      <c r="L16" s="42"/>
      <c r="M16" s="32" t="s">
        <v>53</v>
      </c>
      <c r="N16" s="34" t="s">
        <v>32</v>
      </c>
      <c r="O16" s="34" t="s">
        <v>18</v>
      </c>
      <c r="P16" s="34" t="s">
        <v>58</v>
      </c>
      <c r="Q16" s="34" t="s">
        <v>41</v>
      </c>
      <c r="R16" s="41">
        <f t="shared" si="0"/>
        <v>5.94</v>
      </c>
      <c r="S16" s="34">
        <v>5.944</v>
      </c>
      <c r="T16" s="34">
        <v>0.50700000000000001</v>
      </c>
      <c r="U16" s="34" t="s">
        <v>45</v>
      </c>
      <c r="V16" s="39">
        <f t="shared" si="1"/>
        <v>-6.7294751009413845E-2</v>
      </c>
      <c r="W16" s="10">
        <v>-0.01</v>
      </c>
    </row>
    <row r="17" spans="1:23" x14ac:dyDescent="0.25">
      <c r="A17" s="32" t="s">
        <v>26</v>
      </c>
      <c r="B17" s="34" t="s">
        <v>32</v>
      </c>
      <c r="C17" s="34" t="s">
        <v>19</v>
      </c>
      <c r="D17" s="54" t="s">
        <v>33</v>
      </c>
      <c r="E17" s="54" t="s">
        <v>41</v>
      </c>
      <c r="F17" s="55">
        <v>191</v>
      </c>
      <c r="G17" s="55">
        <v>179.28322935101033</v>
      </c>
      <c r="H17" s="57">
        <f t="shared" ref="H17:H25" si="2">0.15*G17</f>
        <v>26.892484402651551</v>
      </c>
      <c r="I17" s="34">
        <v>4</v>
      </c>
      <c r="J17" s="55">
        <f t="shared" ref="J17:J25" si="3">((F17-G17)/G17)*100</f>
        <v>6.5353411422827188</v>
      </c>
      <c r="K17" s="10">
        <v>0.4356894094855146</v>
      </c>
      <c r="L17" s="42"/>
      <c r="M17" s="32" t="s">
        <v>26</v>
      </c>
      <c r="N17" s="34" t="s">
        <v>32</v>
      </c>
      <c r="O17" s="34" t="s">
        <v>19</v>
      </c>
      <c r="P17" s="34" t="s">
        <v>33</v>
      </c>
      <c r="Q17" s="34" t="s">
        <v>41</v>
      </c>
      <c r="R17" s="55">
        <f t="shared" si="0"/>
        <v>191</v>
      </c>
      <c r="S17" s="34">
        <v>178.2</v>
      </c>
      <c r="T17" s="34">
        <v>10.6</v>
      </c>
      <c r="U17" s="34" t="s">
        <v>45</v>
      </c>
      <c r="V17" s="39">
        <f t="shared" si="1"/>
        <v>7.182940516273856</v>
      </c>
      <c r="W17" s="10">
        <v>1.2</v>
      </c>
    </row>
    <row r="18" spans="1:23" x14ac:dyDescent="0.25">
      <c r="A18" s="32" t="s">
        <v>27</v>
      </c>
      <c r="B18" s="34" t="s">
        <v>32</v>
      </c>
      <c r="C18" s="34" t="s">
        <v>20</v>
      </c>
      <c r="D18" s="54" t="s">
        <v>34</v>
      </c>
      <c r="E18" s="54" t="s">
        <v>41</v>
      </c>
      <c r="F18" s="56">
        <v>41.9</v>
      </c>
      <c r="G18" s="56">
        <v>43.445534009218434</v>
      </c>
      <c r="H18" s="57">
        <f t="shared" si="2"/>
        <v>6.516830101382765</v>
      </c>
      <c r="I18" s="34">
        <v>4</v>
      </c>
      <c r="J18" s="55">
        <f t="shared" si="3"/>
        <v>-3.5574059439354535</v>
      </c>
      <c r="K18" s="10">
        <v>-0.2371603962623636</v>
      </c>
      <c r="L18" s="42"/>
      <c r="M18" s="32" t="s">
        <v>27</v>
      </c>
      <c r="N18" s="34" t="s">
        <v>32</v>
      </c>
      <c r="O18" s="34" t="s">
        <v>20</v>
      </c>
      <c r="P18" s="34" t="s">
        <v>34</v>
      </c>
      <c r="Q18" s="34" t="s">
        <v>41</v>
      </c>
      <c r="R18" s="56">
        <f t="shared" si="0"/>
        <v>41.9</v>
      </c>
      <c r="S18" s="34">
        <v>41.96</v>
      </c>
      <c r="T18" s="34">
        <v>6.26</v>
      </c>
      <c r="U18" s="34" t="s">
        <v>45</v>
      </c>
      <c r="V18" s="39">
        <f t="shared" si="1"/>
        <v>-0.14299332697807976</v>
      </c>
      <c r="W18" s="10">
        <v>-0.01</v>
      </c>
    </row>
    <row r="19" spans="1:23" x14ac:dyDescent="0.25">
      <c r="A19" s="32" t="s">
        <v>28</v>
      </c>
      <c r="B19" s="34" t="s">
        <v>32</v>
      </c>
      <c r="C19" s="34" t="s">
        <v>21</v>
      </c>
      <c r="D19" s="54" t="s">
        <v>35</v>
      </c>
      <c r="E19" s="54" t="s">
        <v>41</v>
      </c>
      <c r="F19" s="55">
        <v>136</v>
      </c>
      <c r="G19" s="55">
        <v>135.10303748362779</v>
      </c>
      <c r="H19" s="57">
        <f t="shared" si="2"/>
        <v>20.265455622544167</v>
      </c>
      <c r="I19" s="34">
        <v>4</v>
      </c>
      <c r="J19" s="55">
        <f t="shared" si="3"/>
        <v>0.66390995574833722</v>
      </c>
      <c r="K19" s="10">
        <v>4.426066371655582E-2</v>
      </c>
      <c r="L19" s="42"/>
      <c r="M19" s="32" t="s">
        <v>28</v>
      </c>
      <c r="N19" s="34" t="s">
        <v>32</v>
      </c>
      <c r="O19" s="34" t="s">
        <v>21</v>
      </c>
      <c r="P19" s="34" t="s">
        <v>35</v>
      </c>
      <c r="Q19" s="34" t="s">
        <v>41</v>
      </c>
      <c r="R19" s="55">
        <f t="shared" si="0"/>
        <v>136</v>
      </c>
      <c r="S19" s="34">
        <v>129.30000000000001</v>
      </c>
      <c r="T19" s="34">
        <v>6.6</v>
      </c>
      <c r="U19" s="34" t="s">
        <v>45</v>
      </c>
      <c r="V19" s="39">
        <f t="shared" si="1"/>
        <v>5.181747873163177</v>
      </c>
      <c r="W19" s="10">
        <v>1.02</v>
      </c>
    </row>
    <row r="20" spans="1:23" x14ac:dyDescent="0.25">
      <c r="A20" s="32" t="s">
        <v>44</v>
      </c>
      <c r="B20" s="34" t="s">
        <v>32</v>
      </c>
      <c r="C20" s="34" t="s">
        <v>22</v>
      </c>
      <c r="D20" s="34" t="s">
        <v>59</v>
      </c>
      <c r="E20" s="34" t="s">
        <v>41</v>
      </c>
      <c r="F20" s="41">
        <v>8.36</v>
      </c>
      <c r="G20" s="41">
        <v>8.1315806312926817</v>
      </c>
      <c r="H20" s="41"/>
      <c r="I20" s="34"/>
      <c r="J20" s="39"/>
      <c r="K20" s="10"/>
      <c r="L20" s="42"/>
      <c r="M20" s="32" t="s">
        <v>44</v>
      </c>
      <c r="N20" s="34" t="s">
        <v>32</v>
      </c>
      <c r="O20" s="34" t="s">
        <v>22</v>
      </c>
      <c r="P20" s="34" t="s">
        <v>59</v>
      </c>
      <c r="Q20" s="34" t="s">
        <v>41</v>
      </c>
      <c r="R20" s="41">
        <f t="shared" si="0"/>
        <v>8.36</v>
      </c>
      <c r="S20" s="34">
        <v>8.3279999999999994</v>
      </c>
      <c r="T20" s="34">
        <v>1.105</v>
      </c>
      <c r="U20" s="34" t="s">
        <v>45</v>
      </c>
      <c r="V20" s="39">
        <f t="shared" si="1"/>
        <v>0.38424591738712816</v>
      </c>
      <c r="W20" s="10">
        <v>0.03</v>
      </c>
    </row>
    <row r="21" spans="1:23" x14ac:dyDescent="0.25">
      <c r="A21" s="32" t="s">
        <v>29</v>
      </c>
      <c r="B21" s="34" t="s">
        <v>32</v>
      </c>
      <c r="C21" s="34" t="s">
        <v>23</v>
      </c>
      <c r="D21" s="54" t="s">
        <v>36</v>
      </c>
      <c r="E21" s="54" t="s">
        <v>41</v>
      </c>
      <c r="F21" s="56">
        <v>99.8</v>
      </c>
      <c r="G21" s="55">
        <v>103.54817181079217</v>
      </c>
      <c r="H21" s="57">
        <f t="shared" si="2"/>
        <v>15.532225771618824</v>
      </c>
      <c r="I21" s="34">
        <v>4</v>
      </c>
      <c r="J21" s="55">
        <f t="shared" si="3"/>
        <v>-3.6197373118677545</v>
      </c>
      <c r="K21" s="10">
        <v>-0.24131582079118363</v>
      </c>
      <c r="L21" s="42"/>
      <c r="M21" s="32" t="s">
        <v>29</v>
      </c>
      <c r="N21" s="34" t="s">
        <v>32</v>
      </c>
      <c r="O21" s="34" t="s">
        <v>23</v>
      </c>
      <c r="P21" s="34" t="s">
        <v>36</v>
      </c>
      <c r="Q21" s="34" t="s">
        <v>41</v>
      </c>
      <c r="R21" s="56">
        <f t="shared" si="0"/>
        <v>99.8</v>
      </c>
      <c r="S21" s="34">
        <v>98.64</v>
      </c>
      <c r="T21" s="34">
        <v>5.34</v>
      </c>
      <c r="U21" s="34" t="s">
        <v>45</v>
      </c>
      <c r="V21" s="39">
        <f t="shared" si="1"/>
        <v>1.1759935117599316</v>
      </c>
      <c r="W21" s="10">
        <v>0.22</v>
      </c>
    </row>
    <row r="22" spans="1:23" x14ac:dyDescent="0.25">
      <c r="A22" s="32" t="s">
        <v>30</v>
      </c>
      <c r="B22" s="34" t="s">
        <v>32</v>
      </c>
      <c r="C22" s="34" t="s">
        <v>24</v>
      </c>
      <c r="D22" s="34" t="s">
        <v>37</v>
      </c>
      <c r="E22" s="34" t="s">
        <v>41</v>
      </c>
      <c r="F22" s="39">
        <v>220</v>
      </c>
      <c r="G22" s="39">
        <v>254.6967665496866</v>
      </c>
      <c r="H22" s="41"/>
      <c r="I22" s="34"/>
      <c r="J22" s="39"/>
      <c r="K22" s="10"/>
      <c r="L22" s="42"/>
      <c r="M22" s="32" t="s">
        <v>30</v>
      </c>
      <c r="N22" s="34" t="s">
        <v>32</v>
      </c>
      <c r="O22" s="34" t="s">
        <v>24</v>
      </c>
      <c r="P22" s="34" t="s">
        <v>37</v>
      </c>
      <c r="Q22" s="34" t="s">
        <v>41</v>
      </c>
      <c r="R22" s="39">
        <f t="shared" si="0"/>
        <v>220</v>
      </c>
      <c r="S22" s="34">
        <v>217</v>
      </c>
      <c r="T22" s="34">
        <v>9.6999999999999993</v>
      </c>
      <c r="U22" s="34" t="s">
        <v>45</v>
      </c>
      <c r="V22" s="39">
        <f t="shared" ref="V22:V27" si="4">((R22-S22)/S22)*100</f>
        <v>1.3824884792626728</v>
      </c>
      <c r="W22" s="10">
        <v>0.31</v>
      </c>
    </row>
    <row r="23" spans="1:23" x14ac:dyDescent="0.25">
      <c r="A23" s="32" t="s">
        <v>31</v>
      </c>
      <c r="B23" s="34" t="s">
        <v>32</v>
      </c>
      <c r="C23" s="34" t="s">
        <v>25</v>
      </c>
      <c r="D23" s="54" t="s">
        <v>38</v>
      </c>
      <c r="E23" s="54" t="s">
        <v>41</v>
      </c>
      <c r="F23" s="55">
        <v>164</v>
      </c>
      <c r="G23" s="55">
        <v>173.81511268084427</v>
      </c>
      <c r="H23" s="57">
        <f t="shared" si="2"/>
        <v>26.072266902126639</v>
      </c>
      <c r="I23" s="34">
        <v>4</v>
      </c>
      <c r="J23" s="55">
        <f t="shared" si="3"/>
        <v>-5.6468695555067026</v>
      </c>
      <c r="K23" s="10">
        <v>-0.37645797036711354</v>
      </c>
      <c r="L23" s="42"/>
      <c r="M23" s="32" t="s">
        <v>31</v>
      </c>
      <c r="N23" s="34" t="s">
        <v>32</v>
      </c>
      <c r="O23" s="34" t="s">
        <v>25</v>
      </c>
      <c r="P23" s="34" t="s">
        <v>38</v>
      </c>
      <c r="Q23" s="34" t="s">
        <v>41</v>
      </c>
      <c r="R23" s="55">
        <f t="shared" si="0"/>
        <v>164</v>
      </c>
      <c r="S23" s="34">
        <v>161.30000000000001</v>
      </c>
      <c r="T23" s="34">
        <v>14.8</v>
      </c>
      <c r="U23" s="34" t="s">
        <v>45</v>
      </c>
      <c r="V23" s="39">
        <f t="shared" si="4"/>
        <v>1.6738995660260312</v>
      </c>
      <c r="W23" s="10">
        <v>0.18</v>
      </c>
    </row>
    <row r="24" spans="1:23" x14ac:dyDescent="0.25">
      <c r="A24" s="32" t="s">
        <v>42</v>
      </c>
      <c r="B24" s="34" t="s">
        <v>32</v>
      </c>
      <c r="C24" s="34" t="s">
        <v>47</v>
      </c>
      <c r="D24" s="54" t="s">
        <v>39</v>
      </c>
      <c r="E24" s="54" t="s">
        <v>41</v>
      </c>
      <c r="F24" s="55">
        <v>251</v>
      </c>
      <c r="G24" s="55">
        <v>252.15169921113406</v>
      </c>
      <c r="H24" s="57">
        <f t="shared" si="2"/>
        <v>37.822754881670107</v>
      </c>
      <c r="I24" s="34">
        <v>4</v>
      </c>
      <c r="J24" s="55">
        <f t="shared" si="3"/>
        <v>-0.45674854253895264</v>
      </c>
      <c r="K24" s="10">
        <v>-3.0449902835930177E-2</v>
      </c>
      <c r="L24" s="42"/>
      <c r="M24" s="32" t="s">
        <v>42</v>
      </c>
      <c r="N24" s="34" t="s">
        <v>32</v>
      </c>
      <c r="O24" s="34" t="s">
        <v>47</v>
      </c>
      <c r="P24" s="34" t="s">
        <v>39</v>
      </c>
      <c r="Q24" s="34" t="s">
        <v>41</v>
      </c>
      <c r="R24" s="55">
        <f t="shared" si="0"/>
        <v>251</v>
      </c>
      <c r="S24" s="34">
        <v>236.8</v>
      </c>
      <c r="T24" s="34">
        <v>13.4</v>
      </c>
      <c r="U24" s="34" t="s">
        <v>45</v>
      </c>
      <c r="V24" s="39">
        <f t="shared" si="4"/>
        <v>5.9966216216216166</v>
      </c>
      <c r="W24" s="10">
        <v>1.06</v>
      </c>
    </row>
    <row r="25" spans="1:23" x14ac:dyDescent="0.25">
      <c r="A25" s="32" t="s">
        <v>43</v>
      </c>
      <c r="B25" s="34" t="s">
        <v>32</v>
      </c>
      <c r="C25" s="34" t="s">
        <v>48</v>
      </c>
      <c r="D25" s="54" t="s">
        <v>40</v>
      </c>
      <c r="E25" s="54" t="s">
        <v>41</v>
      </c>
      <c r="F25" s="55">
        <v>288</v>
      </c>
      <c r="G25" s="55">
        <v>288.59234180189367</v>
      </c>
      <c r="H25" s="57">
        <f t="shared" si="2"/>
        <v>43.288851270284049</v>
      </c>
      <c r="I25" s="34">
        <v>4</v>
      </c>
      <c r="J25" s="55">
        <f t="shared" si="3"/>
        <v>-0.20525208610708201</v>
      </c>
      <c r="K25" s="10">
        <v>-1.3683472407138802E-2</v>
      </c>
      <c r="L25" s="42"/>
      <c r="M25" s="32" t="s">
        <v>43</v>
      </c>
      <c r="N25" s="34" t="s">
        <v>32</v>
      </c>
      <c r="O25" s="34" t="s">
        <v>48</v>
      </c>
      <c r="P25" s="34" t="s">
        <v>40</v>
      </c>
      <c r="Q25" s="34" t="s">
        <v>41</v>
      </c>
      <c r="R25" s="55">
        <f t="shared" si="0"/>
        <v>288</v>
      </c>
      <c r="S25" s="34">
        <v>269.89999999999998</v>
      </c>
      <c r="T25" s="34">
        <v>16.100000000000001</v>
      </c>
      <c r="U25" s="34" t="s">
        <v>45</v>
      </c>
      <c r="V25" s="39">
        <f t="shared" si="4"/>
        <v>6.7061874768432839</v>
      </c>
      <c r="W25" s="10">
        <v>1.1200000000000001</v>
      </c>
    </row>
    <row r="26" spans="1:23" x14ac:dyDescent="0.25">
      <c r="A26" s="32" t="s">
        <v>54</v>
      </c>
      <c r="B26" s="34" t="s">
        <v>32</v>
      </c>
      <c r="C26" s="34" t="s">
        <v>49</v>
      </c>
      <c r="D26" s="34" t="s">
        <v>60</v>
      </c>
      <c r="E26" s="34" t="s">
        <v>41</v>
      </c>
      <c r="F26" s="41">
        <v>5.31</v>
      </c>
      <c r="G26" s="40"/>
      <c r="H26" s="41"/>
      <c r="I26" s="34"/>
      <c r="J26" s="39"/>
      <c r="K26" s="10"/>
      <c r="L26" s="42"/>
      <c r="M26" s="32" t="s">
        <v>54</v>
      </c>
      <c r="N26" s="34" t="s">
        <v>32</v>
      </c>
      <c r="O26" s="34" t="s">
        <v>49</v>
      </c>
      <c r="P26" s="34" t="s">
        <v>60</v>
      </c>
      <c r="Q26" s="34" t="s">
        <v>41</v>
      </c>
      <c r="R26" s="41">
        <f t="shared" si="0"/>
        <v>5.31</v>
      </c>
      <c r="S26" s="34">
        <v>5.4660000000000002</v>
      </c>
      <c r="T26" s="34">
        <v>0.52400000000000002</v>
      </c>
      <c r="U26" s="34" t="s">
        <v>45</v>
      </c>
      <c r="V26" s="39">
        <f t="shared" si="4"/>
        <v>-2.8540065861690556</v>
      </c>
      <c r="W26" s="10">
        <v>-0.3</v>
      </c>
    </row>
    <row r="27" spans="1:23" ht="15.75" thickBot="1" x14ac:dyDescent="0.3">
      <c r="A27" s="43" t="s">
        <v>55</v>
      </c>
      <c r="B27" s="44" t="s">
        <v>32</v>
      </c>
      <c r="C27" s="44" t="s">
        <v>50</v>
      </c>
      <c r="D27" s="44" t="s">
        <v>61</v>
      </c>
      <c r="E27" s="44" t="s">
        <v>41</v>
      </c>
      <c r="F27" s="46">
        <v>41.6</v>
      </c>
      <c r="G27" s="46">
        <v>13.20431901576732</v>
      </c>
      <c r="H27" s="47"/>
      <c r="I27" s="44"/>
      <c r="J27" s="45"/>
      <c r="K27" s="11"/>
      <c r="L27" s="42"/>
      <c r="M27" s="43" t="s">
        <v>55</v>
      </c>
      <c r="N27" s="44" t="s">
        <v>32</v>
      </c>
      <c r="O27" s="44" t="s">
        <v>50</v>
      </c>
      <c r="P27" s="44" t="s">
        <v>61</v>
      </c>
      <c r="Q27" s="44" t="s">
        <v>41</v>
      </c>
      <c r="R27" s="46">
        <f t="shared" si="0"/>
        <v>41.6</v>
      </c>
      <c r="S27" s="44">
        <v>24.67</v>
      </c>
      <c r="T27" s="44">
        <v>14.06</v>
      </c>
      <c r="U27" s="44" t="s">
        <v>45</v>
      </c>
      <c r="V27" s="45">
        <f t="shared" si="4"/>
        <v>68.625861370085119</v>
      </c>
      <c r="W27" s="11">
        <v>1.2</v>
      </c>
    </row>
    <row r="29" spans="1:23" x14ac:dyDescent="0.25">
      <c r="G29" s="20"/>
      <c r="H29" s="20"/>
    </row>
    <row r="30" spans="1:23" x14ac:dyDescent="0.25">
      <c r="G30" s="20"/>
      <c r="H30" s="20"/>
    </row>
    <row r="31" spans="1:23" x14ac:dyDescent="0.25">
      <c r="G31" s="20"/>
      <c r="H31" s="20"/>
    </row>
    <row r="32" spans="1:23" x14ac:dyDescent="0.25">
      <c r="G32" s="48"/>
      <c r="H32" s="20"/>
    </row>
    <row r="33" spans="5:8" x14ac:dyDescent="0.25">
      <c r="G33" s="48"/>
      <c r="H33" s="20"/>
    </row>
    <row r="34" spans="5:8" x14ac:dyDescent="0.25">
      <c r="G34" s="48"/>
      <c r="H34" s="20"/>
    </row>
    <row r="35" spans="5:8" x14ac:dyDescent="0.25">
      <c r="G35" s="48"/>
      <c r="H35" s="20"/>
    </row>
    <row r="36" spans="5:8" x14ac:dyDescent="0.25">
      <c r="G36" s="48"/>
      <c r="H36" s="20"/>
    </row>
    <row r="37" spans="5:8" x14ac:dyDescent="0.25">
      <c r="G37" s="48"/>
      <c r="H37" s="20"/>
    </row>
    <row r="38" spans="5:8" x14ac:dyDescent="0.25">
      <c r="G38" s="48"/>
      <c r="H38" s="20"/>
    </row>
    <row r="39" spans="5:8" x14ac:dyDescent="0.25">
      <c r="G39" s="48"/>
      <c r="H39" s="20"/>
    </row>
    <row r="40" spans="5:8" x14ac:dyDescent="0.25">
      <c r="G40" s="20"/>
      <c r="H40" s="20"/>
    </row>
    <row r="41" spans="5:8" x14ac:dyDescent="0.25">
      <c r="G41" s="20"/>
      <c r="H41" s="20"/>
    </row>
    <row r="48" spans="5:8" x14ac:dyDescent="0.25">
      <c r="E48" s="12" t="s">
        <v>13</v>
      </c>
    </row>
  </sheetData>
  <sheetProtection algorithmName="SHA-512" hashValue="dGoOSXHhptS5ugJvUhBep3/onpcTa4JCeo5Oo3NESxzpfHxmqPXH+jqEOiqV4EDWD9D9ZvC9rtWXVgVcZLfO4Q==" saltValue="cO+pywELVkLkXfPfaHa6oA==" spinCount="100000" sheet="1" objects="1" scenarios="1" selectLockedCells="1" selectUnlockedCells="1"/>
  <mergeCells count="3">
    <mergeCell ref="A2:K2"/>
    <mergeCell ref="A8:K8"/>
    <mergeCell ref="M8:W8"/>
  </mergeCells>
  <phoneticPr fontId="15" type="noConversion"/>
  <conditionalFormatting sqref="K17:K19 K23:K25 K21">
    <cfRule type="cellIs" dxfId="41" priority="4" stopIfTrue="1" operator="between">
      <formula>-2</formula>
      <formula>2</formula>
    </cfRule>
    <cfRule type="cellIs" dxfId="40" priority="5" stopIfTrue="1" operator="between">
      <formula>-3</formula>
      <formula>3</formula>
    </cfRule>
    <cfRule type="cellIs" dxfId="39" priority="6" operator="notBetween">
      <formula>-3</formula>
      <formula>3</formula>
    </cfRule>
  </conditionalFormatting>
  <conditionalFormatting sqref="W17:W19 W23:W25 W21">
    <cfRule type="cellIs" dxfId="38" priority="1" stopIfTrue="1" operator="between">
      <formula>-2</formula>
      <formula>2</formula>
    </cfRule>
    <cfRule type="cellIs" dxfId="37" priority="2" stopIfTrue="1" operator="between">
      <formula>-3</formula>
      <formula>3</formula>
    </cfRule>
    <cfRule type="cellIs" dxfId="36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8"/>
  <sheetViews>
    <sheetView topLeftCell="A2" zoomScaleNormal="100" zoomScalePageLayoutView="85" workbookViewId="0">
      <selection activeCell="E6" sqref="E6:F6"/>
    </sheetView>
  </sheetViews>
  <sheetFormatPr defaultRowHeight="15" x14ac:dyDescent="0.25"/>
  <cols>
    <col min="1" max="1" width="10" style="12" customWidth="1"/>
    <col min="2" max="2" width="11.5703125" style="13" customWidth="1"/>
    <col min="3" max="3" width="4.7109375" style="13" customWidth="1"/>
    <col min="4" max="4" width="11.140625" style="12" bestFit="1" customWidth="1"/>
    <col min="5" max="5" width="12.42578125" style="12" customWidth="1"/>
    <col min="6" max="6" width="11" style="12" customWidth="1"/>
    <col min="7" max="7" width="10.85546875" style="12" customWidth="1"/>
    <col min="8" max="8" width="8" style="12" customWidth="1"/>
    <col min="9" max="9" width="9.5703125" style="12" customWidth="1"/>
    <col min="10" max="10" width="12.7109375" style="12" customWidth="1"/>
    <col min="11" max="11" width="9" style="12" customWidth="1"/>
    <col min="12" max="13" width="9.140625" style="12"/>
    <col min="14" max="15" width="9.42578125" style="12" bestFit="1" customWidth="1"/>
    <col min="16" max="16" width="10.28515625" style="12" bestFit="1" customWidth="1"/>
    <col min="17" max="17" width="9.140625" style="12"/>
    <col min="18" max="18" width="11.85546875" style="12" customWidth="1"/>
    <col min="19" max="20" width="9.140625" style="12"/>
    <col min="21" max="21" width="9.42578125" style="12" bestFit="1" customWidth="1"/>
    <col min="22" max="22" width="11.7109375" style="12" bestFit="1" customWidth="1"/>
    <col min="23" max="23" width="9.42578125" style="12" bestFit="1" customWidth="1"/>
    <col min="24" max="16384" width="9.140625" style="12"/>
  </cols>
  <sheetData>
    <row r="1" spans="1:23" s="2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63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23" s="53" customFormat="1" ht="12.75" x14ac:dyDescent="0.2">
      <c r="A3" s="4"/>
      <c r="B3" s="5"/>
      <c r="C3" s="5"/>
      <c r="D3" s="58">
        <v>45618</v>
      </c>
      <c r="E3" s="5"/>
      <c r="F3" s="5"/>
      <c r="G3" s="5"/>
      <c r="H3" s="5" t="s">
        <v>67</v>
      </c>
      <c r="I3" s="5"/>
      <c r="J3" s="5"/>
      <c r="K3" s="6" t="s">
        <v>17</v>
      </c>
    </row>
    <row r="4" spans="1:23" s="53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14" t="s">
        <v>7</v>
      </c>
      <c r="B6" s="15">
        <v>509</v>
      </c>
      <c r="C6" s="16"/>
      <c r="D6" s="17"/>
      <c r="E6" s="17"/>
      <c r="F6" s="18"/>
      <c r="G6" s="17"/>
      <c r="H6" s="17"/>
      <c r="I6" s="17"/>
      <c r="J6" s="17"/>
      <c r="K6" s="19"/>
    </row>
    <row r="7" spans="1:23" ht="16.5" thickTop="1" thickBot="1" x14ac:dyDescent="0.3">
      <c r="A7" s="20"/>
      <c r="B7" s="21"/>
      <c r="C7" s="22"/>
      <c r="D7" s="20"/>
      <c r="E7" s="20"/>
      <c r="F7" s="21"/>
      <c r="G7" s="20"/>
      <c r="H7" s="20"/>
      <c r="I7" s="20"/>
      <c r="J7" s="20"/>
      <c r="K7" s="20"/>
    </row>
    <row r="8" spans="1:23" ht="16.5" thickTop="1" thickBot="1" x14ac:dyDescent="0.3">
      <c r="A8" s="66" t="s">
        <v>14</v>
      </c>
      <c r="B8" s="67"/>
      <c r="C8" s="67"/>
      <c r="D8" s="67"/>
      <c r="E8" s="67"/>
      <c r="F8" s="67"/>
      <c r="G8" s="67"/>
      <c r="H8" s="67"/>
      <c r="I8" s="67"/>
      <c r="J8" s="67"/>
      <c r="K8" s="68"/>
      <c r="M8" s="66" t="s">
        <v>15</v>
      </c>
      <c r="N8" s="67"/>
      <c r="O8" s="67"/>
      <c r="P8" s="67"/>
      <c r="Q8" s="67"/>
      <c r="R8" s="67"/>
      <c r="S8" s="67"/>
      <c r="T8" s="67"/>
      <c r="U8" s="67"/>
      <c r="V8" s="67"/>
      <c r="W8" s="68"/>
    </row>
    <row r="9" spans="1:23" ht="15.75" thickTop="1" x14ac:dyDescent="0.25">
      <c r="A9" s="20"/>
    </row>
    <row r="10" spans="1:23" ht="15.75" thickBot="1" x14ac:dyDescent="0.3"/>
    <row r="11" spans="1:23" s="30" customFormat="1" ht="30.75" thickBot="1" x14ac:dyDescent="0.3">
      <c r="A11" s="23" t="s">
        <v>1</v>
      </c>
      <c r="B11" s="24" t="s">
        <v>10</v>
      </c>
      <c r="C11" s="24" t="s">
        <v>2</v>
      </c>
      <c r="D11" s="24" t="s">
        <v>3</v>
      </c>
      <c r="E11" s="24" t="s">
        <v>4</v>
      </c>
      <c r="F11" s="25" t="s">
        <v>11</v>
      </c>
      <c r="G11" s="26" t="s">
        <v>16</v>
      </c>
      <c r="H11" s="27" t="s">
        <v>8</v>
      </c>
      <c r="I11" s="28" t="s">
        <v>9</v>
      </c>
      <c r="J11" s="28" t="s">
        <v>5</v>
      </c>
      <c r="K11" s="29" t="s">
        <v>6</v>
      </c>
      <c r="M11" s="23" t="s">
        <v>1</v>
      </c>
      <c r="N11" s="24" t="s">
        <v>10</v>
      </c>
      <c r="O11" s="24" t="s">
        <v>2</v>
      </c>
      <c r="P11" s="24" t="s">
        <v>3</v>
      </c>
      <c r="Q11" s="24" t="s">
        <v>4</v>
      </c>
      <c r="R11" s="25" t="s">
        <v>11</v>
      </c>
      <c r="S11" s="31" t="s">
        <v>0</v>
      </c>
      <c r="T11" s="27" t="s">
        <v>8</v>
      </c>
      <c r="U11" s="28" t="s">
        <v>9</v>
      </c>
      <c r="V11" s="28" t="s">
        <v>5</v>
      </c>
      <c r="W11" s="29" t="s">
        <v>6</v>
      </c>
    </row>
    <row r="12" spans="1:23" x14ac:dyDescent="0.25">
      <c r="A12" s="32"/>
      <c r="B12" s="33"/>
      <c r="C12" s="34"/>
      <c r="D12" s="35"/>
      <c r="E12" s="36"/>
      <c r="F12" s="36"/>
      <c r="G12" s="36"/>
      <c r="H12" s="36"/>
      <c r="I12" s="36"/>
      <c r="J12" s="36"/>
      <c r="K12" s="37"/>
      <c r="M12" s="32"/>
      <c r="N12" s="33"/>
      <c r="O12" s="34"/>
      <c r="P12" s="35"/>
      <c r="Q12" s="36"/>
      <c r="R12" s="36"/>
      <c r="S12" s="36"/>
      <c r="T12" s="36"/>
      <c r="U12" s="36"/>
      <c r="V12" s="34"/>
      <c r="W12" s="37"/>
    </row>
    <row r="13" spans="1:23" x14ac:dyDescent="0.25">
      <c r="A13" s="32"/>
      <c r="B13" s="33"/>
      <c r="C13" s="34"/>
      <c r="D13" s="35"/>
      <c r="E13" s="34"/>
      <c r="F13" s="34"/>
      <c r="G13" s="34"/>
      <c r="H13" s="34"/>
      <c r="I13" s="34"/>
      <c r="J13" s="34"/>
      <c r="K13" s="38"/>
      <c r="M13" s="32"/>
      <c r="N13" s="33"/>
      <c r="O13" s="34"/>
      <c r="P13" s="35"/>
      <c r="Q13" s="34"/>
      <c r="R13" s="34"/>
      <c r="S13" s="34"/>
      <c r="T13" s="34"/>
      <c r="U13" s="34"/>
      <c r="V13" s="34"/>
      <c r="W13" s="38"/>
    </row>
    <row r="14" spans="1:23" x14ac:dyDescent="0.25">
      <c r="A14" s="32" t="s">
        <v>51</v>
      </c>
      <c r="B14" s="34" t="s">
        <v>32</v>
      </c>
      <c r="C14" s="34" t="s">
        <v>45</v>
      </c>
      <c r="D14" s="34" t="s">
        <v>56</v>
      </c>
      <c r="E14" s="34" t="s">
        <v>41</v>
      </c>
      <c r="F14" s="39" t="s">
        <v>63</v>
      </c>
      <c r="G14" s="59">
        <v>0.95028822600157981</v>
      </c>
      <c r="H14" s="41"/>
      <c r="I14" s="34"/>
      <c r="J14" s="39"/>
      <c r="K14" s="10"/>
      <c r="L14" s="42"/>
      <c r="M14" s="32" t="s">
        <v>51</v>
      </c>
      <c r="N14" s="34" t="s">
        <v>32</v>
      </c>
      <c r="O14" s="34" t="s">
        <v>45</v>
      </c>
      <c r="P14" s="34" t="s">
        <v>56</v>
      </c>
      <c r="Q14" s="34" t="s">
        <v>41</v>
      </c>
      <c r="R14" s="39" t="str">
        <f>F14</f>
        <v>&lt;5</v>
      </c>
      <c r="S14" s="34">
        <v>0.99029999999999996</v>
      </c>
      <c r="T14" s="34">
        <v>0.1618</v>
      </c>
      <c r="U14" s="34" t="s">
        <v>45</v>
      </c>
      <c r="V14" s="39"/>
      <c r="W14" s="10">
        <v>24.781829419035851</v>
      </c>
    </row>
    <row r="15" spans="1:23" x14ac:dyDescent="0.25">
      <c r="A15" s="32" t="s">
        <v>52</v>
      </c>
      <c r="B15" s="34" t="s">
        <v>32</v>
      </c>
      <c r="C15" s="34" t="s">
        <v>46</v>
      </c>
      <c r="D15" s="34" t="s">
        <v>57</v>
      </c>
      <c r="E15" s="34" t="s">
        <v>41</v>
      </c>
      <c r="F15" s="39" t="s">
        <v>66</v>
      </c>
      <c r="G15" s="41">
        <v>1.0598036458802005</v>
      </c>
      <c r="H15" s="41"/>
      <c r="I15" s="34"/>
      <c r="J15" s="39"/>
      <c r="K15" s="10"/>
      <c r="L15" s="42"/>
      <c r="M15" s="32" t="s">
        <v>52</v>
      </c>
      <c r="N15" s="34" t="s">
        <v>32</v>
      </c>
      <c r="O15" s="34" t="s">
        <v>46</v>
      </c>
      <c r="P15" s="34" t="s">
        <v>57</v>
      </c>
      <c r="Q15" s="34" t="s">
        <v>41</v>
      </c>
      <c r="R15" s="39" t="str">
        <f t="shared" ref="R15:R27" si="0">F15</f>
        <v>&lt;2,5</v>
      </c>
      <c r="S15" s="34">
        <v>1.01</v>
      </c>
      <c r="T15" s="34">
        <v>8.8999999999999996E-2</v>
      </c>
      <c r="U15" s="34" t="s">
        <v>45</v>
      </c>
      <c r="V15" s="39"/>
      <c r="W15" s="10">
        <v>16.741573033707866</v>
      </c>
    </row>
    <row r="16" spans="1:23" x14ac:dyDescent="0.25">
      <c r="A16" s="32" t="s">
        <v>53</v>
      </c>
      <c r="B16" s="34" t="s">
        <v>32</v>
      </c>
      <c r="C16" s="34" t="s">
        <v>18</v>
      </c>
      <c r="D16" s="34" t="s">
        <v>58</v>
      </c>
      <c r="E16" s="34" t="s">
        <v>41</v>
      </c>
      <c r="F16" s="41">
        <v>5.34</v>
      </c>
      <c r="G16" s="40"/>
      <c r="H16" s="41"/>
      <c r="I16" s="34"/>
      <c r="J16" s="39"/>
      <c r="K16" s="10"/>
      <c r="L16" s="42"/>
      <c r="M16" s="32" t="s">
        <v>53</v>
      </c>
      <c r="N16" s="34" t="s">
        <v>32</v>
      </c>
      <c r="O16" s="34" t="s">
        <v>18</v>
      </c>
      <c r="P16" s="34" t="s">
        <v>58</v>
      </c>
      <c r="Q16" s="34" t="s">
        <v>41</v>
      </c>
      <c r="R16" s="41">
        <f t="shared" si="0"/>
        <v>5.34</v>
      </c>
      <c r="S16" s="34">
        <v>5.944</v>
      </c>
      <c r="T16" s="34">
        <v>0.50700000000000001</v>
      </c>
      <c r="U16" s="34" t="s">
        <v>45</v>
      </c>
      <c r="V16" s="39">
        <f t="shared" ref="V16:V21" si="1">((R16-S16)/S16)*100</f>
        <v>-10.161507402422613</v>
      </c>
      <c r="W16" s="10">
        <v>-1.19</v>
      </c>
    </row>
    <row r="17" spans="1:23" x14ac:dyDescent="0.25">
      <c r="A17" s="32" t="s">
        <v>26</v>
      </c>
      <c r="B17" s="34" t="s">
        <v>32</v>
      </c>
      <c r="C17" s="34" t="s">
        <v>19</v>
      </c>
      <c r="D17" s="54" t="s">
        <v>33</v>
      </c>
      <c r="E17" s="54" t="s">
        <v>41</v>
      </c>
      <c r="F17" s="55">
        <v>182</v>
      </c>
      <c r="G17" s="55">
        <v>179.28322935101033</v>
      </c>
      <c r="H17" s="57">
        <f t="shared" ref="H17:H25" si="2">0.15*G17</f>
        <v>26.892484402651551</v>
      </c>
      <c r="I17" s="34">
        <v>4</v>
      </c>
      <c r="J17" s="55">
        <f t="shared" ref="J17:J25" si="3">((F17-G17)/G17)*100</f>
        <v>1.5153512455259417</v>
      </c>
      <c r="K17" s="10">
        <v>0.10102341636839611</v>
      </c>
      <c r="L17" s="42"/>
      <c r="M17" s="32" t="s">
        <v>26</v>
      </c>
      <c r="N17" s="34" t="s">
        <v>32</v>
      </c>
      <c r="O17" s="34" t="s">
        <v>19</v>
      </c>
      <c r="P17" s="34" t="s">
        <v>33</v>
      </c>
      <c r="Q17" s="34" t="s">
        <v>41</v>
      </c>
      <c r="R17" s="55">
        <f t="shared" si="0"/>
        <v>182</v>
      </c>
      <c r="S17" s="34">
        <v>178.2</v>
      </c>
      <c r="T17" s="34">
        <v>10.6</v>
      </c>
      <c r="U17" s="34" t="s">
        <v>45</v>
      </c>
      <c r="V17" s="39">
        <f t="shared" si="1"/>
        <v>2.1324354657688058</v>
      </c>
      <c r="W17" s="10">
        <v>0.35</v>
      </c>
    </row>
    <row r="18" spans="1:23" x14ac:dyDescent="0.25">
      <c r="A18" s="32" t="s">
        <v>27</v>
      </c>
      <c r="B18" s="34" t="s">
        <v>32</v>
      </c>
      <c r="C18" s="34" t="s">
        <v>20</v>
      </c>
      <c r="D18" s="54" t="s">
        <v>34</v>
      </c>
      <c r="E18" s="54" t="s">
        <v>41</v>
      </c>
      <c r="F18" s="56">
        <v>38.1</v>
      </c>
      <c r="G18" s="56">
        <v>43.445534009218434</v>
      </c>
      <c r="H18" s="57">
        <f t="shared" si="2"/>
        <v>6.516830101382765</v>
      </c>
      <c r="I18" s="34">
        <v>4</v>
      </c>
      <c r="J18" s="55">
        <f t="shared" si="3"/>
        <v>-12.303989653077339</v>
      </c>
      <c r="K18" s="10">
        <v>-0.82026597687182268</v>
      </c>
      <c r="L18" s="42"/>
      <c r="M18" s="32" t="s">
        <v>27</v>
      </c>
      <c r="N18" s="34" t="s">
        <v>32</v>
      </c>
      <c r="O18" s="34" t="s">
        <v>20</v>
      </c>
      <c r="P18" s="34" t="s">
        <v>34</v>
      </c>
      <c r="Q18" s="34" t="s">
        <v>41</v>
      </c>
      <c r="R18" s="56">
        <f t="shared" si="0"/>
        <v>38.1</v>
      </c>
      <c r="S18" s="34">
        <v>41.96</v>
      </c>
      <c r="T18" s="34">
        <v>6.26</v>
      </c>
      <c r="U18" s="34" t="s">
        <v>45</v>
      </c>
      <c r="V18" s="39">
        <f t="shared" si="1"/>
        <v>-9.1992373689227822</v>
      </c>
      <c r="W18" s="10">
        <v>-0.62</v>
      </c>
    </row>
    <row r="19" spans="1:23" x14ac:dyDescent="0.25">
      <c r="A19" s="32" t="s">
        <v>28</v>
      </c>
      <c r="B19" s="34" t="s">
        <v>32</v>
      </c>
      <c r="C19" s="34" t="s">
        <v>21</v>
      </c>
      <c r="D19" s="54" t="s">
        <v>35</v>
      </c>
      <c r="E19" s="54" t="s">
        <v>41</v>
      </c>
      <c r="F19" s="55">
        <v>132</v>
      </c>
      <c r="G19" s="55">
        <v>135.10303748362779</v>
      </c>
      <c r="H19" s="57">
        <f t="shared" si="2"/>
        <v>20.265455622544167</v>
      </c>
      <c r="I19" s="34">
        <v>4</v>
      </c>
      <c r="J19" s="55">
        <f t="shared" si="3"/>
        <v>-2.2967932782442606</v>
      </c>
      <c r="K19" s="10">
        <v>-0.15311955188295073</v>
      </c>
      <c r="L19" s="42"/>
      <c r="M19" s="32" t="s">
        <v>28</v>
      </c>
      <c r="N19" s="34" t="s">
        <v>32</v>
      </c>
      <c r="O19" s="34" t="s">
        <v>21</v>
      </c>
      <c r="P19" s="34" t="s">
        <v>35</v>
      </c>
      <c r="Q19" s="34" t="s">
        <v>41</v>
      </c>
      <c r="R19" s="55">
        <f t="shared" si="0"/>
        <v>132</v>
      </c>
      <c r="S19" s="34">
        <v>129.30000000000001</v>
      </c>
      <c r="T19" s="34">
        <v>6.6</v>
      </c>
      <c r="U19" s="34" t="s">
        <v>45</v>
      </c>
      <c r="V19" s="39">
        <f t="shared" si="1"/>
        <v>2.08816705336426</v>
      </c>
      <c r="W19" s="10">
        <v>0.42</v>
      </c>
    </row>
    <row r="20" spans="1:23" x14ac:dyDescent="0.25">
      <c r="A20" s="32" t="s">
        <v>44</v>
      </c>
      <c r="B20" s="34" t="s">
        <v>32</v>
      </c>
      <c r="C20" s="34" t="s">
        <v>22</v>
      </c>
      <c r="D20" s="34" t="s">
        <v>59</v>
      </c>
      <c r="E20" s="34" t="s">
        <v>41</v>
      </c>
      <c r="F20" s="41">
        <v>7.61</v>
      </c>
      <c r="G20" s="41">
        <v>8.1315806312926817</v>
      </c>
      <c r="H20" s="41"/>
      <c r="I20" s="34"/>
      <c r="J20" s="39"/>
      <c r="K20" s="10"/>
      <c r="L20" s="42"/>
      <c r="M20" s="32" t="s">
        <v>44</v>
      </c>
      <c r="N20" s="34" t="s">
        <v>32</v>
      </c>
      <c r="O20" s="34" t="s">
        <v>22</v>
      </c>
      <c r="P20" s="34" t="s">
        <v>59</v>
      </c>
      <c r="Q20" s="34" t="s">
        <v>41</v>
      </c>
      <c r="R20" s="41">
        <f t="shared" si="0"/>
        <v>7.61</v>
      </c>
      <c r="S20" s="34">
        <v>8.3279999999999994</v>
      </c>
      <c r="T20" s="34">
        <v>1.105</v>
      </c>
      <c r="U20" s="34" t="s">
        <v>45</v>
      </c>
      <c r="V20" s="39">
        <f t="shared" si="1"/>
        <v>-8.6215177713736679</v>
      </c>
      <c r="W20" s="10">
        <v>-0.65</v>
      </c>
    </row>
    <row r="21" spans="1:23" x14ac:dyDescent="0.25">
      <c r="A21" s="32" t="s">
        <v>29</v>
      </c>
      <c r="B21" s="34" t="s">
        <v>32</v>
      </c>
      <c r="C21" s="34" t="s">
        <v>23</v>
      </c>
      <c r="D21" s="54" t="s">
        <v>36</v>
      </c>
      <c r="E21" s="54" t="s">
        <v>41</v>
      </c>
      <c r="F21" s="56">
        <v>99.3</v>
      </c>
      <c r="G21" s="55">
        <v>103.54817181079217</v>
      </c>
      <c r="H21" s="57">
        <f t="shared" si="2"/>
        <v>15.532225771618824</v>
      </c>
      <c r="I21" s="34">
        <v>4</v>
      </c>
      <c r="J21" s="55">
        <f t="shared" si="3"/>
        <v>-4.1026043594034869</v>
      </c>
      <c r="K21" s="10">
        <v>-0.27350695729356583</v>
      </c>
      <c r="L21" s="42"/>
      <c r="M21" s="32" t="s">
        <v>29</v>
      </c>
      <c r="N21" s="34" t="s">
        <v>32</v>
      </c>
      <c r="O21" s="34" t="s">
        <v>23</v>
      </c>
      <c r="P21" s="34" t="s">
        <v>36</v>
      </c>
      <c r="Q21" s="34" t="s">
        <v>41</v>
      </c>
      <c r="R21" s="56">
        <f t="shared" si="0"/>
        <v>99.3</v>
      </c>
      <c r="S21" s="34">
        <v>98.64</v>
      </c>
      <c r="T21" s="34">
        <v>5.34</v>
      </c>
      <c r="U21" s="34" t="s">
        <v>45</v>
      </c>
      <c r="V21" s="39">
        <f t="shared" si="1"/>
        <v>0.6690997566909942</v>
      </c>
      <c r="W21" s="10">
        <v>0.12</v>
      </c>
    </row>
    <row r="22" spans="1:23" x14ac:dyDescent="0.25">
      <c r="A22" s="32" t="s">
        <v>30</v>
      </c>
      <c r="B22" s="34" t="s">
        <v>32</v>
      </c>
      <c r="C22" s="34" t="s">
        <v>24</v>
      </c>
      <c r="D22" s="34" t="s">
        <v>37</v>
      </c>
      <c r="E22" s="34" t="s">
        <v>41</v>
      </c>
      <c r="F22" s="39">
        <v>214</v>
      </c>
      <c r="G22" s="39">
        <v>254.6967665496866</v>
      </c>
      <c r="H22" s="41"/>
      <c r="I22" s="34"/>
      <c r="J22" s="39"/>
      <c r="K22" s="10"/>
      <c r="L22" s="42"/>
      <c r="M22" s="32" t="s">
        <v>30</v>
      </c>
      <c r="N22" s="34" t="s">
        <v>32</v>
      </c>
      <c r="O22" s="34" t="s">
        <v>24</v>
      </c>
      <c r="P22" s="34" t="s">
        <v>37</v>
      </c>
      <c r="Q22" s="34" t="s">
        <v>41</v>
      </c>
      <c r="R22" s="39">
        <f t="shared" si="0"/>
        <v>214</v>
      </c>
      <c r="S22" s="34">
        <v>217</v>
      </c>
      <c r="T22" s="34">
        <v>9.6999999999999993</v>
      </c>
      <c r="U22" s="34" t="s">
        <v>45</v>
      </c>
      <c r="V22" s="39">
        <f t="shared" ref="V22:V27" si="4">((R22-S22)/S22)*100</f>
        <v>-1.3824884792626728</v>
      </c>
      <c r="W22" s="10">
        <v>-0.31</v>
      </c>
    </row>
    <row r="23" spans="1:23" x14ac:dyDescent="0.25">
      <c r="A23" s="32" t="s">
        <v>31</v>
      </c>
      <c r="B23" s="34" t="s">
        <v>32</v>
      </c>
      <c r="C23" s="34" t="s">
        <v>25</v>
      </c>
      <c r="D23" s="54" t="s">
        <v>38</v>
      </c>
      <c r="E23" s="54" t="s">
        <v>41</v>
      </c>
      <c r="F23" s="55">
        <v>171</v>
      </c>
      <c r="G23" s="55">
        <v>173.81511268084427</v>
      </c>
      <c r="H23" s="57">
        <f t="shared" si="2"/>
        <v>26.072266902126639</v>
      </c>
      <c r="I23" s="34">
        <v>4</v>
      </c>
      <c r="J23" s="55">
        <f t="shared" si="3"/>
        <v>-1.6196017926319892</v>
      </c>
      <c r="K23" s="10">
        <v>-0.10797345284213261</v>
      </c>
      <c r="L23" s="42"/>
      <c r="M23" s="32" t="s">
        <v>31</v>
      </c>
      <c r="N23" s="34" t="s">
        <v>32</v>
      </c>
      <c r="O23" s="34" t="s">
        <v>25</v>
      </c>
      <c r="P23" s="34" t="s">
        <v>38</v>
      </c>
      <c r="Q23" s="34" t="s">
        <v>41</v>
      </c>
      <c r="R23" s="55">
        <f t="shared" si="0"/>
        <v>171</v>
      </c>
      <c r="S23" s="34">
        <v>161.30000000000001</v>
      </c>
      <c r="T23" s="34">
        <v>14.8</v>
      </c>
      <c r="U23" s="34" t="s">
        <v>45</v>
      </c>
      <c r="V23" s="39">
        <f t="shared" si="4"/>
        <v>6.0136391816490935</v>
      </c>
      <c r="W23" s="10">
        <v>0.65</v>
      </c>
    </row>
    <row r="24" spans="1:23" x14ac:dyDescent="0.25">
      <c r="A24" s="32" t="s">
        <v>42</v>
      </c>
      <c r="B24" s="34" t="s">
        <v>32</v>
      </c>
      <c r="C24" s="34" t="s">
        <v>47</v>
      </c>
      <c r="D24" s="54" t="s">
        <v>39</v>
      </c>
      <c r="E24" s="54" t="s">
        <v>41</v>
      </c>
      <c r="F24" s="55">
        <v>233</v>
      </c>
      <c r="G24" s="55">
        <v>252.15169921113406</v>
      </c>
      <c r="H24" s="57">
        <f t="shared" si="2"/>
        <v>37.822754881670107</v>
      </c>
      <c r="I24" s="34">
        <v>4</v>
      </c>
      <c r="J24" s="55">
        <f t="shared" si="3"/>
        <v>-7.5953084080142466</v>
      </c>
      <c r="K24" s="10">
        <v>-0.50635389386761642</v>
      </c>
      <c r="L24" s="42"/>
      <c r="M24" s="32" t="s">
        <v>42</v>
      </c>
      <c r="N24" s="34" t="s">
        <v>32</v>
      </c>
      <c r="O24" s="34" t="s">
        <v>47</v>
      </c>
      <c r="P24" s="34" t="s">
        <v>39</v>
      </c>
      <c r="Q24" s="34" t="s">
        <v>41</v>
      </c>
      <c r="R24" s="55">
        <f t="shared" si="0"/>
        <v>233</v>
      </c>
      <c r="S24" s="34">
        <v>236.8</v>
      </c>
      <c r="T24" s="34">
        <v>13.4</v>
      </c>
      <c r="U24" s="34" t="s">
        <v>45</v>
      </c>
      <c r="V24" s="39">
        <f t="shared" si="4"/>
        <v>-1.6047297297297345</v>
      </c>
      <c r="W24" s="10">
        <v>-0.28000000000000003</v>
      </c>
    </row>
    <row r="25" spans="1:23" x14ac:dyDescent="0.25">
      <c r="A25" s="32" t="s">
        <v>43</v>
      </c>
      <c r="B25" s="34" t="s">
        <v>32</v>
      </c>
      <c r="C25" s="34" t="s">
        <v>48</v>
      </c>
      <c r="D25" s="54" t="s">
        <v>40</v>
      </c>
      <c r="E25" s="54" t="s">
        <v>41</v>
      </c>
      <c r="F25" s="55">
        <v>270</v>
      </c>
      <c r="G25" s="55">
        <v>288.59234180189367</v>
      </c>
      <c r="H25" s="57">
        <f t="shared" si="2"/>
        <v>43.288851270284049</v>
      </c>
      <c r="I25" s="34">
        <v>4</v>
      </c>
      <c r="J25" s="55">
        <f t="shared" si="3"/>
        <v>-6.4424238307253896</v>
      </c>
      <c r="K25" s="10">
        <v>-0.42949492204835932</v>
      </c>
      <c r="L25" s="42"/>
      <c r="M25" s="32" t="s">
        <v>43</v>
      </c>
      <c r="N25" s="34" t="s">
        <v>32</v>
      </c>
      <c r="O25" s="34" t="s">
        <v>48</v>
      </c>
      <c r="P25" s="34" t="s">
        <v>40</v>
      </c>
      <c r="Q25" s="34" t="s">
        <v>41</v>
      </c>
      <c r="R25" s="55">
        <f t="shared" si="0"/>
        <v>270</v>
      </c>
      <c r="S25" s="34">
        <v>269.89999999999998</v>
      </c>
      <c r="T25" s="34">
        <v>16.100000000000001</v>
      </c>
      <c r="U25" s="34" t="s">
        <v>45</v>
      </c>
      <c r="V25" s="39">
        <f t="shared" si="4"/>
        <v>3.7050759540579008E-2</v>
      </c>
      <c r="W25" s="10">
        <v>0.01</v>
      </c>
    </row>
    <row r="26" spans="1:23" x14ac:dyDescent="0.25">
      <c r="A26" s="32" t="s">
        <v>54</v>
      </c>
      <c r="B26" s="34" t="s">
        <v>32</v>
      </c>
      <c r="C26" s="34" t="s">
        <v>49</v>
      </c>
      <c r="D26" s="34" t="s">
        <v>60</v>
      </c>
      <c r="E26" s="34" t="s">
        <v>41</v>
      </c>
      <c r="F26" s="39" t="s">
        <v>63</v>
      </c>
      <c r="G26" s="40"/>
      <c r="H26" s="41"/>
      <c r="I26" s="34"/>
      <c r="J26" s="39"/>
      <c r="K26" s="10"/>
      <c r="L26" s="42"/>
      <c r="M26" s="32" t="s">
        <v>54</v>
      </c>
      <c r="N26" s="34" t="s">
        <v>32</v>
      </c>
      <c r="O26" s="34" t="s">
        <v>49</v>
      </c>
      <c r="P26" s="34" t="s">
        <v>60</v>
      </c>
      <c r="Q26" s="34" t="s">
        <v>41</v>
      </c>
      <c r="R26" s="39" t="str">
        <f t="shared" si="0"/>
        <v>&lt;5</v>
      </c>
      <c r="S26" s="34">
        <v>5.4660000000000002</v>
      </c>
      <c r="T26" s="34">
        <v>0.52400000000000002</v>
      </c>
      <c r="U26" s="34" t="s">
        <v>45</v>
      </c>
      <c r="V26" s="39"/>
      <c r="W26" s="10">
        <v>-0.88931297709923696</v>
      </c>
    </row>
    <row r="27" spans="1:23" ht="15.75" thickBot="1" x14ac:dyDescent="0.3">
      <c r="A27" s="43" t="s">
        <v>55</v>
      </c>
      <c r="B27" s="44" t="s">
        <v>32</v>
      </c>
      <c r="C27" s="44" t="s">
        <v>50</v>
      </c>
      <c r="D27" s="44" t="s">
        <v>61</v>
      </c>
      <c r="E27" s="44" t="s">
        <v>41</v>
      </c>
      <c r="F27" s="46">
        <v>16.3</v>
      </c>
      <c r="G27" s="46">
        <v>13.20431901576732</v>
      </c>
      <c r="H27" s="47"/>
      <c r="I27" s="44"/>
      <c r="J27" s="45"/>
      <c r="K27" s="11"/>
      <c r="L27" s="42"/>
      <c r="M27" s="43" t="s">
        <v>55</v>
      </c>
      <c r="N27" s="44" t="s">
        <v>32</v>
      </c>
      <c r="O27" s="44" t="s">
        <v>50</v>
      </c>
      <c r="P27" s="44" t="s">
        <v>61</v>
      </c>
      <c r="Q27" s="44" t="s">
        <v>41</v>
      </c>
      <c r="R27" s="46">
        <f t="shared" si="0"/>
        <v>16.3</v>
      </c>
      <c r="S27" s="44">
        <v>24.67</v>
      </c>
      <c r="T27" s="44">
        <v>14.06</v>
      </c>
      <c r="U27" s="44" t="s">
        <v>45</v>
      </c>
      <c r="V27" s="45">
        <f t="shared" si="4"/>
        <v>-33.927847588163765</v>
      </c>
      <c r="W27" s="11">
        <v>-0.6</v>
      </c>
    </row>
    <row r="29" spans="1:23" x14ac:dyDescent="0.25">
      <c r="G29" s="20"/>
      <c r="H29" s="20"/>
    </row>
    <row r="30" spans="1:23" x14ac:dyDescent="0.25">
      <c r="G30" s="20"/>
      <c r="H30" s="20"/>
    </row>
    <row r="31" spans="1:23" x14ac:dyDescent="0.25">
      <c r="G31" s="20"/>
      <c r="H31" s="20"/>
    </row>
    <row r="32" spans="1:23" x14ac:dyDescent="0.25">
      <c r="G32" s="48"/>
      <c r="H32" s="20"/>
    </row>
    <row r="33" spans="5:8" x14ac:dyDescent="0.25">
      <c r="G33" s="48"/>
      <c r="H33" s="20"/>
    </row>
    <row r="34" spans="5:8" x14ac:dyDescent="0.25">
      <c r="G34" s="48"/>
      <c r="H34" s="20"/>
    </row>
    <row r="35" spans="5:8" x14ac:dyDescent="0.25">
      <c r="G35" s="48"/>
      <c r="H35" s="20"/>
    </row>
    <row r="36" spans="5:8" x14ac:dyDescent="0.25">
      <c r="G36" s="48"/>
      <c r="H36" s="20"/>
    </row>
    <row r="37" spans="5:8" x14ac:dyDescent="0.25">
      <c r="G37" s="48"/>
      <c r="H37" s="20"/>
    </row>
    <row r="38" spans="5:8" x14ac:dyDescent="0.25">
      <c r="G38" s="48"/>
      <c r="H38" s="20"/>
    </row>
    <row r="39" spans="5:8" x14ac:dyDescent="0.25">
      <c r="G39" s="48"/>
      <c r="H39" s="20"/>
    </row>
    <row r="40" spans="5:8" x14ac:dyDescent="0.25">
      <c r="G40" s="20"/>
      <c r="H40" s="20"/>
    </row>
    <row r="41" spans="5:8" x14ac:dyDescent="0.25">
      <c r="G41" s="20"/>
      <c r="H41" s="20"/>
    </row>
    <row r="48" spans="5:8" x14ac:dyDescent="0.25">
      <c r="E48" s="12" t="s">
        <v>13</v>
      </c>
    </row>
  </sheetData>
  <sheetProtection algorithmName="SHA-512" hashValue="xehDtjdBH3nsKlyGXcUVI9lAhegdw3zmXqcByTVkDl1XhX2X6lCY9ZA9sYpgFuRIrqMTZJgCJdrg21NFImAjKg==" saltValue="byuZb05DsNDfo4lbq4wOVw==" spinCount="100000" sheet="1" objects="1" scenarios="1" selectLockedCells="1" selectUnlockedCells="1"/>
  <mergeCells count="3">
    <mergeCell ref="A2:K2"/>
    <mergeCell ref="A8:K8"/>
    <mergeCell ref="M8:W8"/>
  </mergeCells>
  <phoneticPr fontId="15" type="noConversion"/>
  <conditionalFormatting sqref="K17:K19 K23:K25 K21">
    <cfRule type="cellIs" dxfId="35" priority="4" stopIfTrue="1" operator="between">
      <formula>-2</formula>
      <formula>2</formula>
    </cfRule>
    <cfRule type="cellIs" dxfId="34" priority="5" stopIfTrue="1" operator="between">
      <formula>-3</formula>
      <formula>3</formula>
    </cfRule>
    <cfRule type="cellIs" dxfId="33" priority="6" operator="notBetween">
      <formula>-3</formula>
      <formula>3</formula>
    </cfRule>
  </conditionalFormatting>
  <conditionalFormatting sqref="W17:W19 W23:W25 W21">
    <cfRule type="cellIs" dxfId="32" priority="1" stopIfTrue="1" operator="between">
      <formula>-2</formula>
      <formula>2</formula>
    </cfRule>
    <cfRule type="cellIs" dxfId="31" priority="2" stopIfTrue="1" operator="between">
      <formula>-3</formula>
      <formula>3</formula>
    </cfRule>
    <cfRule type="cellIs" dxfId="30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8"/>
  <sheetViews>
    <sheetView topLeftCell="A2" zoomScaleNormal="100" zoomScalePageLayoutView="85" workbookViewId="0">
      <selection activeCell="E6" sqref="E6:F6"/>
    </sheetView>
  </sheetViews>
  <sheetFormatPr defaultRowHeight="15" x14ac:dyDescent="0.25"/>
  <cols>
    <col min="1" max="1" width="10" style="12" customWidth="1"/>
    <col min="2" max="2" width="11.5703125" style="13" customWidth="1"/>
    <col min="3" max="3" width="4.7109375" style="13" customWidth="1"/>
    <col min="4" max="4" width="11.140625" style="12" bestFit="1" customWidth="1"/>
    <col min="5" max="5" width="12.42578125" style="12" customWidth="1"/>
    <col min="6" max="6" width="11" style="12" customWidth="1"/>
    <col min="7" max="7" width="10.85546875" style="12" customWidth="1"/>
    <col min="8" max="8" width="8" style="12" customWidth="1"/>
    <col min="9" max="9" width="9.5703125" style="12" customWidth="1"/>
    <col min="10" max="10" width="12.7109375" style="12" customWidth="1"/>
    <col min="11" max="11" width="9" style="12" customWidth="1"/>
    <col min="12" max="13" width="9.140625" style="12"/>
    <col min="14" max="15" width="9.42578125" style="12" bestFit="1" customWidth="1"/>
    <col min="16" max="16" width="10.28515625" style="12" bestFit="1" customWidth="1"/>
    <col min="17" max="17" width="9.140625" style="12"/>
    <col min="18" max="18" width="11.85546875" style="12" customWidth="1"/>
    <col min="19" max="20" width="9.140625" style="12"/>
    <col min="21" max="21" width="9.42578125" style="12" bestFit="1" customWidth="1"/>
    <col min="22" max="22" width="11.7109375" style="12" bestFit="1" customWidth="1"/>
    <col min="23" max="23" width="9.42578125" style="12" bestFit="1" customWidth="1"/>
    <col min="24" max="16384" width="9.140625" style="12"/>
  </cols>
  <sheetData>
    <row r="1" spans="1:23" s="2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63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23" s="53" customFormat="1" ht="12.75" x14ac:dyDescent="0.2">
      <c r="A3" s="4"/>
      <c r="B3" s="5"/>
      <c r="C3" s="5"/>
      <c r="D3" s="58">
        <v>45618</v>
      </c>
      <c r="E3" s="5"/>
      <c r="F3" s="5"/>
      <c r="G3" s="5"/>
      <c r="H3" s="5" t="s">
        <v>67</v>
      </c>
      <c r="I3" s="5"/>
      <c r="J3" s="5"/>
      <c r="K3" s="6" t="s">
        <v>17</v>
      </c>
    </row>
    <row r="4" spans="1:23" s="53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14" t="s">
        <v>7</v>
      </c>
      <c r="B6" s="15">
        <v>551</v>
      </c>
      <c r="C6" s="16"/>
      <c r="D6" s="17"/>
      <c r="E6" s="17"/>
      <c r="F6" s="18"/>
      <c r="G6" s="17"/>
      <c r="H6" s="17"/>
      <c r="I6" s="17"/>
      <c r="J6" s="17"/>
      <c r="K6" s="19"/>
    </row>
    <row r="7" spans="1:23" ht="16.5" thickTop="1" thickBot="1" x14ac:dyDescent="0.3">
      <c r="A7" s="20"/>
      <c r="B7" s="21"/>
      <c r="C7" s="22"/>
      <c r="D7" s="20"/>
      <c r="E7" s="20"/>
      <c r="F7" s="21"/>
      <c r="G7" s="20"/>
      <c r="H7" s="20"/>
      <c r="I7" s="20"/>
      <c r="J7" s="20"/>
      <c r="K7" s="20"/>
    </row>
    <row r="8" spans="1:23" ht="16.5" thickTop="1" thickBot="1" x14ac:dyDescent="0.3">
      <c r="A8" s="66" t="s">
        <v>14</v>
      </c>
      <c r="B8" s="67"/>
      <c r="C8" s="67"/>
      <c r="D8" s="67"/>
      <c r="E8" s="67"/>
      <c r="F8" s="67"/>
      <c r="G8" s="67"/>
      <c r="H8" s="67"/>
      <c r="I8" s="67"/>
      <c r="J8" s="67"/>
      <c r="K8" s="68"/>
      <c r="M8" s="66" t="s">
        <v>15</v>
      </c>
      <c r="N8" s="67"/>
      <c r="O8" s="67"/>
      <c r="P8" s="67"/>
      <c r="Q8" s="67"/>
      <c r="R8" s="67"/>
      <c r="S8" s="67"/>
      <c r="T8" s="67"/>
      <c r="U8" s="67"/>
      <c r="V8" s="67"/>
      <c r="W8" s="68"/>
    </row>
    <row r="9" spans="1:23" ht="15.75" thickTop="1" x14ac:dyDescent="0.25">
      <c r="A9" s="20"/>
    </row>
    <row r="10" spans="1:23" ht="15.75" thickBot="1" x14ac:dyDescent="0.3"/>
    <row r="11" spans="1:23" s="30" customFormat="1" ht="30.75" thickBot="1" x14ac:dyDescent="0.3">
      <c r="A11" s="23" t="s">
        <v>1</v>
      </c>
      <c r="B11" s="24" t="s">
        <v>10</v>
      </c>
      <c r="C11" s="24" t="s">
        <v>2</v>
      </c>
      <c r="D11" s="24" t="s">
        <v>3</v>
      </c>
      <c r="E11" s="24" t="s">
        <v>4</v>
      </c>
      <c r="F11" s="25" t="s">
        <v>11</v>
      </c>
      <c r="G11" s="26" t="s">
        <v>16</v>
      </c>
      <c r="H11" s="27" t="s">
        <v>8</v>
      </c>
      <c r="I11" s="28" t="s">
        <v>9</v>
      </c>
      <c r="J11" s="28" t="s">
        <v>5</v>
      </c>
      <c r="K11" s="29" t="s">
        <v>6</v>
      </c>
      <c r="M11" s="23" t="s">
        <v>1</v>
      </c>
      <c r="N11" s="24" t="s">
        <v>10</v>
      </c>
      <c r="O11" s="24" t="s">
        <v>2</v>
      </c>
      <c r="P11" s="24" t="s">
        <v>3</v>
      </c>
      <c r="Q11" s="24" t="s">
        <v>4</v>
      </c>
      <c r="R11" s="25" t="s">
        <v>11</v>
      </c>
      <c r="S11" s="31" t="s">
        <v>0</v>
      </c>
      <c r="T11" s="27" t="s">
        <v>8</v>
      </c>
      <c r="U11" s="28" t="s">
        <v>9</v>
      </c>
      <c r="V11" s="28" t="s">
        <v>5</v>
      </c>
      <c r="W11" s="29" t="s">
        <v>6</v>
      </c>
    </row>
    <row r="12" spans="1:23" x14ac:dyDescent="0.25">
      <c r="A12" s="32"/>
      <c r="B12" s="33"/>
      <c r="C12" s="34"/>
      <c r="D12" s="35"/>
      <c r="E12" s="36"/>
      <c r="F12" s="36"/>
      <c r="G12" s="36"/>
      <c r="H12" s="36"/>
      <c r="I12" s="36"/>
      <c r="J12" s="36"/>
      <c r="K12" s="37"/>
      <c r="M12" s="32"/>
      <c r="N12" s="33"/>
      <c r="O12" s="34"/>
      <c r="P12" s="35"/>
      <c r="Q12" s="36"/>
      <c r="R12" s="36"/>
      <c r="S12" s="36"/>
      <c r="T12" s="36"/>
      <c r="U12" s="36"/>
      <c r="V12" s="34"/>
      <c r="W12" s="37"/>
    </row>
    <row r="13" spans="1:23" x14ac:dyDescent="0.25">
      <c r="A13" s="32"/>
      <c r="B13" s="33"/>
      <c r="C13" s="34"/>
      <c r="D13" s="35"/>
      <c r="E13" s="34"/>
      <c r="F13" s="34"/>
      <c r="G13" s="34"/>
      <c r="H13" s="34"/>
      <c r="I13" s="34"/>
      <c r="J13" s="34"/>
      <c r="K13" s="38"/>
      <c r="M13" s="32"/>
      <c r="N13" s="33"/>
      <c r="O13" s="34"/>
      <c r="P13" s="35"/>
      <c r="Q13" s="34"/>
      <c r="R13" s="34"/>
      <c r="S13" s="34"/>
      <c r="T13" s="34"/>
      <c r="U13" s="34"/>
      <c r="V13" s="34"/>
      <c r="W13" s="38"/>
    </row>
    <row r="14" spans="1:23" x14ac:dyDescent="0.25">
      <c r="A14" s="32" t="s">
        <v>51</v>
      </c>
      <c r="B14" s="34" t="s">
        <v>32</v>
      </c>
      <c r="C14" s="34" t="s">
        <v>45</v>
      </c>
      <c r="D14" s="34" t="s">
        <v>56</v>
      </c>
      <c r="E14" s="34" t="s">
        <v>41</v>
      </c>
      <c r="F14" s="41">
        <v>1.05</v>
      </c>
      <c r="G14" s="59">
        <v>0.95028822600157981</v>
      </c>
      <c r="H14" s="41"/>
      <c r="I14" s="34"/>
      <c r="J14" s="39"/>
      <c r="K14" s="10"/>
      <c r="L14" s="42"/>
      <c r="M14" s="32" t="s">
        <v>51</v>
      </c>
      <c r="N14" s="34" t="s">
        <v>32</v>
      </c>
      <c r="O14" s="34" t="s">
        <v>45</v>
      </c>
      <c r="P14" s="34" t="s">
        <v>56</v>
      </c>
      <c r="Q14" s="34" t="s">
        <v>41</v>
      </c>
      <c r="R14" s="41">
        <f>F14</f>
        <v>1.05</v>
      </c>
      <c r="S14" s="34">
        <v>0.99029999999999996</v>
      </c>
      <c r="T14" s="34">
        <v>0.1618</v>
      </c>
      <c r="U14" s="34" t="s">
        <v>45</v>
      </c>
      <c r="V14" s="39">
        <f>((R14-S14)/S14)*100</f>
        <v>6.0284762193274855</v>
      </c>
      <c r="W14" s="10">
        <v>0.37</v>
      </c>
    </row>
    <row r="15" spans="1:23" x14ac:dyDescent="0.25">
      <c r="A15" s="32" t="s">
        <v>52</v>
      </c>
      <c r="B15" s="34" t="s">
        <v>32</v>
      </c>
      <c r="C15" s="34" t="s">
        <v>46</v>
      </c>
      <c r="D15" s="34" t="s">
        <v>57</v>
      </c>
      <c r="E15" s="34" t="s">
        <v>41</v>
      </c>
      <c r="F15" s="59">
        <v>0.998</v>
      </c>
      <c r="G15" s="41">
        <v>1.0598036458802005</v>
      </c>
      <c r="H15" s="41"/>
      <c r="I15" s="34"/>
      <c r="J15" s="39"/>
      <c r="K15" s="10"/>
      <c r="L15" s="42"/>
      <c r="M15" s="32" t="s">
        <v>52</v>
      </c>
      <c r="N15" s="34" t="s">
        <v>32</v>
      </c>
      <c r="O15" s="34" t="s">
        <v>46</v>
      </c>
      <c r="P15" s="34" t="s">
        <v>57</v>
      </c>
      <c r="Q15" s="34" t="s">
        <v>41</v>
      </c>
      <c r="R15" s="59">
        <f t="shared" ref="R15:R27" si="0">F15</f>
        <v>0.998</v>
      </c>
      <c r="S15" s="34">
        <v>1.01</v>
      </c>
      <c r="T15" s="34">
        <v>8.8999999999999996E-2</v>
      </c>
      <c r="U15" s="34" t="s">
        <v>45</v>
      </c>
      <c r="V15" s="39">
        <f t="shared" ref="V15:V21" si="1">((R15-S15)/S15)*100</f>
        <v>-1.1881188118811892</v>
      </c>
      <c r="W15" s="10">
        <v>-0.13</v>
      </c>
    </row>
    <row r="16" spans="1:23" x14ac:dyDescent="0.25">
      <c r="A16" s="32" t="s">
        <v>53</v>
      </c>
      <c r="B16" s="34" t="s">
        <v>32</v>
      </c>
      <c r="C16" s="34" t="s">
        <v>18</v>
      </c>
      <c r="D16" s="34" t="s">
        <v>58</v>
      </c>
      <c r="E16" s="34" t="s">
        <v>41</v>
      </c>
      <c r="F16" s="41">
        <v>6.07</v>
      </c>
      <c r="G16" s="40"/>
      <c r="H16" s="41"/>
      <c r="I16" s="34"/>
      <c r="J16" s="39"/>
      <c r="K16" s="10"/>
      <c r="L16" s="42"/>
      <c r="M16" s="32" t="s">
        <v>53</v>
      </c>
      <c r="N16" s="34" t="s">
        <v>32</v>
      </c>
      <c r="O16" s="34" t="s">
        <v>18</v>
      </c>
      <c r="P16" s="34" t="s">
        <v>58</v>
      </c>
      <c r="Q16" s="34" t="s">
        <v>41</v>
      </c>
      <c r="R16" s="41">
        <f t="shared" si="0"/>
        <v>6.07</v>
      </c>
      <c r="S16" s="34">
        <v>5.944</v>
      </c>
      <c r="T16" s="34">
        <v>0.50700000000000001</v>
      </c>
      <c r="U16" s="34" t="s">
        <v>45</v>
      </c>
      <c r="V16" s="39">
        <f t="shared" si="1"/>
        <v>2.1197846567967757</v>
      </c>
      <c r="W16" s="10">
        <v>0.25</v>
      </c>
    </row>
    <row r="17" spans="1:23" x14ac:dyDescent="0.25">
      <c r="A17" s="32" t="s">
        <v>26</v>
      </c>
      <c r="B17" s="34" t="s">
        <v>32</v>
      </c>
      <c r="C17" s="34" t="s">
        <v>19</v>
      </c>
      <c r="D17" s="54" t="s">
        <v>33</v>
      </c>
      <c r="E17" s="54" t="s">
        <v>41</v>
      </c>
      <c r="F17" s="56">
        <v>173.8</v>
      </c>
      <c r="G17" s="55">
        <v>179.28322935101033</v>
      </c>
      <c r="H17" s="57">
        <f t="shared" ref="H17:H25" si="2">0.15*G17</f>
        <v>26.892484402651551</v>
      </c>
      <c r="I17" s="34">
        <v>4</v>
      </c>
      <c r="J17" s="55">
        <f t="shared" ref="J17:J25" si="3">((F17-G17)/G17)*100</f>
        <v>-3.0584173270746713</v>
      </c>
      <c r="K17" s="10">
        <v>-0.20389448847164474</v>
      </c>
      <c r="L17" s="42"/>
      <c r="M17" s="32" t="s">
        <v>26</v>
      </c>
      <c r="N17" s="34" t="s">
        <v>32</v>
      </c>
      <c r="O17" s="34" t="s">
        <v>19</v>
      </c>
      <c r="P17" s="34" t="s">
        <v>33</v>
      </c>
      <c r="Q17" s="34" t="s">
        <v>41</v>
      </c>
      <c r="R17" s="56">
        <f t="shared" si="0"/>
        <v>173.8</v>
      </c>
      <c r="S17" s="34">
        <v>178.2</v>
      </c>
      <c r="T17" s="34">
        <v>10.6</v>
      </c>
      <c r="U17" s="34" t="s">
        <v>45</v>
      </c>
      <c r="V17" s="39">
        <f t="shared" si="1"/>
        <v>-2.4691358024691232</v>
      </c>
      <c r="W17" s="10">
        <v>-0.42</v>
      </c>
    </row>
    <row r="18" spans="1:23" x14ac:dyDescent="0.25">
      <c r="A18" s="32" t="s">
        <v>27</v>
      </c>
      <c r="B18" s="34" t="s">
        <v>32</v>
      </c>
      <c r="C18" s="34" t="s">
        <v>20</v>
      </c>
      <c r="D18" s="54" t="s">
        <v>34</v>
      </c>
      <c r="E18" s="54" t="s">
        <v>41</v>
      </c>
      <c r="F18" s="57">
        <v>38.42</v>
      </c>
      <c r="G18" s="56">
        <v>43.445534009218434</v>
      </c>
      <c r="H18" s="57">
        <f t="shared" si="2"/>
        <v>6.516830101382765</v>
      </c>
      <c r="I18" s="34">
        <v>4</v>
      </c>
      <c r="J18" s="55">
        <f t="shared" si="3"/>
        <v>-11.567435235465389</v>
      </c>
      <c r="K18" s="10">
        <v>-0.7711623490310261</v>
      </c>
      <c r="L18" s="42"/>
      <c r="M18" s="32" t="s">
        <v>27</v>
      </c>
      <c r="N18" s="34" t="s">
        <v>32</v>
      </c>
      <c r="O18" s="34" t="s">
        <v>20</v>
      </c>
      <c r="P18" s="34" t="s">
        <v>34</v>
      </c>
      <c r="Q18" s="34" t="s">
        <v>41</v>
      </c>
      <c r="R18" s="57">
        <f t="shared" si="0"/>
        <v>38.42</v>
      </c>
      <c r="S18" s="34">
        <v>41.96</v>
      </c>
      <c r="T18" s="34">
        <v>6.26</v>
      </c>
      <c r="U18" s="34" t="s">
        <v>45</v>
      </c>
      <c r="V18" s="39">
        <f t="shared" si="1"/>
        <v>-8.4366062917063847</v>
      </c>
      <c r="W18" s="10">
        <v>-0.56999999999999995</v>
      </c>
    </row>
    <row r="19" spans="1:23" x14ac:dyDescent="0.25">
      <c r="A19" s="32" t="s">
        <v>28</v>
      </c>
      <c r="B19" s="34" t="s">
        <v>32</v>
      </c>
      <c r="C19" s="34" t="s">
        <v>21</v>
      </c>
      <c r="D19" s="54" t="s">
        <v>35</v>
      </c>
      <c r="E19" s="54" t="s">
        <v>41</v>
      </c>
      <c r="F19" s="56">
        <v>126.6</v>
      </c>
      <c r="G19" s="55">
        <v>135.10303748362779</v>
      </c>
      <c r="H19" s="57">
        <f t="shared" si="2"/>
        <v>20.265455622544167</v>
      </c>
      <c r="I19" s="34">
        <v>4</v>
      </c>
      <c r="J19" s="55">
        <f t="shared" si="3"/>
        <v>-6.293742644134273</v>
      </c>
      <c r="K19" s="10">
        <v>-0.41958284294228487</v>
      </c>
      <c r="L19" s="42"/>
      <c r="M19" s="32" t="s">
        <v>28</v>
      </c>
      <c r="N19" s="34" t="s">
        <v>32</v>
      </c>
      <c r="O19" s="34" t="s">
        <v>21</v>
      </c>
      <c r="P19" s="34" t="s">
        <v>35</v>
      </c>
      <c r="Q19" s="34" t="s">
        <v>41</v>
      </c>
      <c r="R19" s="56">
        <f t="shared" si="0"/>
        <v>126.6</v>
      </c>
      <c r="S19" s="34">
        <v>129.30000000000001</v>
      </c>
      <c r="T19" s="34">
        <v>6.6</v>
      </c>
      <c r="U19" s="34" t="s">
        <v>45</v>
      </c>
      <c r="V19" s="39">
        <f t="shared" si="1"/>
        <v>-2.0881670533642822</v>
      </c>
      <c r="W19" s="10">
        <v>-0.4</v>
      </c>
    </row>
    <row r="20" spans="1:23" x14ac:dyDescent="0.25">
      <c r="A20" s="32" t="s">
        <v>44</v>
      </c>
      <c r="B20" s="34" t="s">
        <v>32</v>
      </c>
      <c r="C20" s="34" t="s">
        <v>22</v>
      </c>
      <c r="D20" s="34" t="s">
        <v>59</v>
      </c>
      <c r="E20" s="34" t="s">
        <v>41</v>
      </c>
      <c r="F20" s="41">
        <v>8.23</v>
      </c>
      <c r="G20" s="41">
        <v>8.1315806312926817</v>
      </c>
      <c r="H20" s="41"/>
      <c r="I20" s="34"/>
      <c r="J20" s="39"/>
      <c r="K20" s="10"/>
      <c r="L20" s="42"/>
      <c r="M20" s="32" t="s">
        <v>44</v>
      </c>
      <c r="N20" s="34" t="s">
        <v>32</v>
      </c>
      <c r="O20" s="34" t="s">
        <v>22</v>
      </c>
      <c r="P20" s="34" t="s">
        <v>59</v>
      </c>
      <c r="Q20" s="34" t="s">
        <v>41</v>
      </c>
      <c r="R20" s="41">
        <f t="shared" si="0"/>
        <v>8.23</v>
      </c>
      <c r="S20" s="34">
        <v>8.3279999999999994</v>
      </c>
      <c r="T20" s="34">
        <v>1.105</v>
      </c>
      <c r="U20" s="34" t="s">
        <v>45</v>
      </c>
      <c r="V20" s="39">
        <f t="shared" si="1"/>
        <v>-1.1767531219980665</v>
      </c>
      <c r="W20" s="10">
        <v>-0.09</v>
      </c>
    </row>
    <row r="21" spans="1:23" x14ac:dyDescent="0.25">
      <c r="A21" s="32" t="s">
        <v>29</v>
      </c>
      <c r="B21" s="34" t="s">
        <v>32</v>
      </c>
      <c r="C21" s="34" t="s">
        <v>23</v>
      </c>
      <c r="D21" s="54" t="s">
        <v>36</v>
      </c>
      <c r="E21" s="54" t="s">
        <v>41</v>
      </c>
      <c r="F21" s="56">
        <v>103.5</v>
      </c>
      <c r="G21" s="55">
        <v>103.54817181079217</v>
      </c>
      <c r="H21" s="57">
        <f t="shared" si="2"/>
        <v>15.532225771618824</v>
      </c>
      <c r="I21" s="34">
        <v>4</v>
      </c>
      <c r="J21" s="55">
        <f t="shared" si="3"/>
        <v>-4.6521160103329531E-2</v>
      </c>
      <c r="K21" s="10">
        <v>-3.1014106735553024E-3</v>
      </c>
      <c r="L21" s="42"/>
      <c r="M21" s="32" t="s">
        <v>29</v>
      </c>
      <c r="N21" s="34" t="s">
        <v>32</v>
      </c>
      <c r="O21" s="34" t="s">
        <v>23</v>
      </c>
      <c r="P21" s="34" t="s">
        <v>36</v>
      </c>
      <c r="Q21" s="34" t="s">
        <v>41</v>
      </c>
      <c r="R21" s="56">
        <f t="shared" si="0"/>
        <v>103.5</v>
      </c>
      <c r="S21" s="34">
        <v>98.64</v>
      </c>
      <c r="T21" s="34">
        <v>5.34</v>
      </c>
      <c r="U21" s="34" t="s">
        <v>45</v>
      </c>
      <c r="V21" s="39">
        <f t="shared" si="1"/>
        <v>4.9270072992700724</v>
      </c>
      <c r="W21" s="10">
        <v>0.91</v>
      </c>
    </row>
    <row r="22" spans="1:23" x14ac:dyDescent="0.25">
      <c r="A22" s="32" t="s">
        <v>30</v>
      </c>
      <c r="B22" s="34" t="s">
        <v>32</v>
      </c>
      <c r="C22" s="34" t="s">
        <v>24</v>
      </c>
      <c r="D22" s="34" t="s">
        <v>37</v>
      </c>
      <c r="E22" s="34" t="s">
        <v>41</v>
      </c>
      <c r="F22" s="40">
        <v>209.9</v>
      </c>
      <c r="G22" s="39">
        <v>254.6967665496866</v>
      </c>
      <c r="H22" s="41"/>
      <c r="I22" s="34"/>
      <c r="J22" s="39"/>
      <c r="K22" s="10"/>
      <c r="L22" s="42"/>
      <c r="M22" s="32" t="s">
        <v>30</v>
      </c>
      <c r="N22" s="34" t="s">
        <v>32</v>
      </c>
      <c r="O22" s="34" t="s">
        <v>24</v>
      </c>
      <c r="P22" s="34" t="s">
        <v>37</v>
      </c>
      <c r="Q22" s="34" t="s">
        <v>41</v>
      </c>
      <c r="R22" s="40">
        <f t="shared" si="0"/>
        <v>209.9</v>
      </c>
      <c r="S22" s="34">
        <v>217</v>
      </c>
      <c r="T22" s="34">
        <v>9.6999999999999993</v>
      </c>
      <c r="U22" s="34" t="s">
        <v>45</v>
      </c>
      <c r="V22" s="39">
        <f t="shared" ref="V22:V27" si="4">((R22-S22)/S22)*100</f>
        <v>-3.2718894009216561</v>
      </c>
      <c r="W22" s="10">
        <v>-0.74</v>
      </c>
    </row>
    <row r="23" spans="1:23" x14ac:dyDescent="0.25">
      <c r="A23" s="32" t="s">
        <v>31</v>
      </c>
      <c r="B23" s="34" t="s">
        <v>32</v>
      </c>
      <c r="C23" s="34" t="s">
        <v>25</v>
      </c>
      <c r="D23" s="54" t="s">
        <v>38</v>
      </c>
      <c r="E23" s="54" t="s">
        <v>41</v>
      </c>
      <c r="F23" s="56">
        <v>152.69999999999999</v>
      </c>
      <c r="G23" s="55">
        <v>173.81511268084427</v>
      </c>
      <c r="H23" s="57">
        <f t="shared" si="2"/>
        <v>26.072266902126639</v>
      </c>
      <c r="I23" s="34">
        <v>4</v>
      </c>
      <c r="J23" s="55">
        <f t="shared" si="3"/>
        <v>-12.148030372718747</v>
      </c>
      <c r="K23" s="10">
        <v>-0.80986869151458318</v>
      </c>
      <c r="L23" s="42"/>
      <c r="M23" s="32" t="s">
        <v>31</v>
      </c>
      <c r="N23" s="34" t="s">
        <v>32</v>
      </c>
      <c r="O23" s="34" t="s">
        <v>25</v>
      </c>
      <c r="P23" s="34" t="s">
        <v>38</v>
      </c>
      <c r="Q23" s="34" t="s">
        <v>41</v>
      </c>
      <c r="R23" s="56">
        <f t="shared" si="0"/>
        <v>152.69999999999999</v>
      </c>
      <c r="S23" s="34">
        <v>161.30000000000001</v>
      </c>
      <c r="T23" s="34">
        <v>14.8</v>
      </c>
      <c r="U23" s="34" t="s">
        <v>45</v>
      </c>
      <c r="V23" s="39">
        <f t="shared" si="4"/>
        <v>-5.3316800991940614</v>
      </c>
      <c r="W23" s="10">
        <v>-0.57999999999999996</v>
      </c>
    </row>
    <row r="24" spans="1:23" x14ac:dyDescent="0.25">
      <c r="A24" s="32" t="s">
        <v>42</v>
      </c>
      <c r="B24" s="34" t="s">
        <v>32</v>
      </c>
      <c r="C24" s="34" t="s">
        <v>47</v>
      </c>
      <c r="D24" s="54" t="s">
        <v>39</v>
      </c>
      <c r="E24" s="54" t="s">
        <v>41</v>
      </c>
      <c r="F24" s="56">
        <v>233.4</v>
      </c>
      <c r="G24" s="55">
        <v>252.15169921113406</v>
      </c>
      <c r="H24" s="57">
        <f t="shared" si="2"/>
        <v>37.822754881670107</v>
      </c>
      <c r="I24" s="34">
        <v>4</v>
      </c>
      <c r="J24" s="55">
        <f t="shared" si="3"/>
        <v>-7.4366737443370159</v>
      </c>
      <c r="K24" s="10">
        <v>-0.49577824962246775</v>
      </c>
      <c r="L24" s="42"/>
      <c r="M24" s="32" t="s">
        <v>42</v>
      </c>
      <c r="N24" s="34" t="s">
        <v>32</v>
      </c>
      <c r="O24" s="34" t="s">
        <v>47</v>
      </c>
      <c r="P24" s="34" t="s">
        <v>39</v>
      </c>
      <c r="Q24" s="34" t="s">
        <v>41</v>
      </c>
      <c r="R24" s="56">
        <f t="shared" si="0"/>
        <v>233.4</v>
      </c>
      <c r="S24" s="34">
        <v>236.8</v>
      </c>
      <c r="T24" s="34">
        <v>13.4</v>
      </c>
      <c r="U24" s="34" t="s">
        <v>45</v>
      </c>
      <c r="V24" s="39">
        <f t="shared" si="4"/>
        <v>-1.4358108108108132</v>
      </c>
      <c r="W24" s="10">
        <v>-0.25</v>
      </c>
    </row>
    <row r="25" spans="1:23" x14ac:dyDescent="0.25">
      <c r="A25" s="32" t="s">
        <v>43</v>
      </c>
      <c r="B25" s="34" t="s">
        <v>32</v>
      </c>
      <c r="C25" s="34" t="s">
        <v>48</v>
      </c>
      <c r="D25" s="54" t="s">
        <v>40</v>
      </c>
      <c r="E25" s="54" t="s">
        <v>41</v>
      </c>
      <c r="F25" s="56">
        <v>259.10000000000002</v>
      </c>
      <c r="G25" s="55">
        <v>288.59234180189367</v>
      </c>
      <c r="H25" s="57">
        <f t="shared" si="2"/>
        <v>43.288851270284049</v>
      </c>
      <c r="I25" s="34">
        <v>4</v>
      </c>
      <c r="J25" s="55">
        <f t="shared" si="3"/>
        <v>-10.219377831633135</v>
      </c>
      <c r="K25" s="10">
        <v>-0.68129185544220894</v>
      </c>
      <c r="L25" s="42"/>
      <c r="M25" s="32" t="s">
        <v>43</v>
      </c>
      <c r="N25" s="34" t="s">
        <v>32</v>
      </c>
      <c r="O25" s="34" t="s">
        <v>48</v>
      </c>
      <c r="P25" s="34" t="s">
        <v>40</v>
      </c>
      <c r="Q25" s="34" t="s">
        <v>41</v>
      </c>
      <c r="R25" s="56">
        <f t="shared" si="0"/>
        <v>259.10000000000002</v>
      </c>
      <c r="S25" s="34">
        <v>269.89999999999998</v>
      </c>
      <c r="T25" s="34">
        <v>16.100000000000001</v>
      </c>
      <c r="U25" s="34" t="s">
        <v>45</v>
      </c>
      <c r="V25" s="39">
        <f t="shared" si="4"/>
        <v>-4.0014820303816059</v>
      </c>
      <c r="W25" s="10">
        <v>-0.67</v>
      </c>
    </row>
    <row r="26" spans="1:23" x14ac:dyDescent="0.25">
      <c r="A26" s="32" t="s">
        <v>54</v>
      </c>
      <c r="B26" s="34" t="s">
        <v>32</v>
      </c>
      <c r="C26" s="34" t="s">
        <v>49</v>
      </c>
      <c r="D26" s="34" t="s">
        <v>60</v>
      </c>
      <c r="E26" s="34" t="s">
        <v>41</v>
      </c>
      <c r="F26" s="41">
        <v>5.55</v>
      </c>
      <c r="G26" s="40"/>
      <c r="H26" s="41"/>
      <c r="I26" s="34"/>
      <c r="J26" s="39"/>
      <c r="K26" s="10"/>
      <c r="L26" s="42"/>
      <c r="M26" s="32" t="s">
        <v>54</v>
      </c>
      <c r="N26" s="34" t="s">
        <v>32</v>
      </c>
      <c r="O26" s="34" t="s">
        <v>49</v>
      </c>
      <c r="P26" s="34" t="s">
        <v>60</v>
      </c>
      <c r="Q26" s="34" t="s">
        <v>41</v>
      </c>
      <c r="R26" s="41">
        <f t="shared" si="0"/>
        <v>5.55</v>
      </c>
      <c r="S26" s="34">
        <v>5.4660000000000002</v>
      </c>
      <c r="T26" s="34">
        <v>0.52400000000000002</v>
      </c>
      <c r="U26" s="34" t="s">
        <v>45</v>
      </c>
      <c r="V26" s="39">
        <f t="shared" si="4"/>
        <v>1.5367727771679405</v>
      </c>
      <c r="W26" s="10">
        <v>0.16</v>
      </c>
    </row>
    <row r="27" spans="1:23" ht="15.75" thickBot="1" x14ac:dyDescent="0.3">
      <c r="A27" s="43" t="s">
        <v>55</v>
      </c>
      <c r="B27" s="44" t="s">
        <v>32</v>
      </c>
      <c r="C27" s="44" t="s">
        <v>50</v>
      </c>
      <c r="D27" s="44" t="s">
        <v>61</v>
      </c>
      <c r="E27" s="44" t="s">
        <v>41</v>
      </c>
      <c r="F27" s="47">
        <v>37.57</v>
      </c>
      <c r="G27" s="46">
        <v>13.20431901576732</v>
      </c>
      <c r="H27" s="47"/>
      <c r="I27" s="44"/>
      <c r="J27" s="45"/>
      <c r="K27" s="11"/>
      <c r="L27" s="42"/>
      <c r="M27" s="43" t="s">
        <v>55</v>
      </c>
      <c r="N27" s="44" t="s">
        <v>32</v>
      </c>
      <c r="O27" s="44" t="s">
        <v>50</v>
      </c>
      <c r="P27" s="44" t="s">
        <v>61</v>
      </c>
      <c r="Q27" s="44" t="s">
        <v>41</v>
      </c>
      <c r="R27" s="47">
        <f t="shared" si="0"/>
        <v>37.57</v>
      </c>
      <c r="S27" s="44">
        <v>24.67</v>
      </c>
      <c r="T27" s="44">
        <v>14.06</v>
      </c>
      <c r="U27" s="44" t="s">
        <v>45</v>
      </c>
      <c r="V27" s="45">
        <f t="shared" si="4"/>
        <v>52.290231049858114</v>
      </c>
      <c r="W27" s="11">
        <v>0.92</v>
      </c>
    </row>
    <row r="29" spans="1:23" x14ac:dyDescent="0.25">
      <c r="G29" s="20"/>
      <c r="H29" s="20"/>
    </row>
    <row r="30" spans="1:23" x14ac:dyDescent="0.25">
      <c r="G30" s="20"/>
      <c r="H30" s="20"/>
    </row>
    <row r="31" spans="1:23" x14ac:dyDescent="0.25">
      <c r="G31" s="20"/>
      <c r="H31" s="20"/>
    </row>
    <row r="32" spans="1:23" x14ac:dyDescent="0.25">
      <c r="G32" s="48"/>
      <c r="H32" s="20"/>
    </row>
    <row r="33" spans="5:8" x14ac:dyDescent="0.25">
      <c r="G33" s="48"/>
      <c r="H33" s="20"/>
    </row>
    <row r="34" spans="5:8" x14ac:dyDescent="0.25">
      <c r="G34" s="48"/>
      <c r="H34" s="20"/>
    </row>
    <row r="35" spans="5:8" x14ac:dyDescent="0.25">
      <c r="G35" s="48"/>
      <c r="H35" s="20"/>
    </row>
    <row r="36" spans="5:8" x14ac:dyDescent="0.25">
      <c r="G36" s="48"/>
      <c r="H36" s="20"/>
    </row>
    <row r="37" spans="5:8" x14ac:dyDescent="0.25">
      <c r="G37" s="48"/>
      <c r="H37" s="20"/>
    </row>
    <row r="38" spans="5:8" x14ac:dyDescent="0.25">
      <c r="G38" s="48"/>
      <c r="H38" s="20"/>
    </row>
    <row r="39" spans="5:8" x14ac:dyDescent="0.25">
      <c r="G39" s="48"/>
      <c r="H39" s="20"/>
    </row>
    <row r="40" spans="5:8" x14ac:dyDescent="0.25">
      <c r="G40" s="20"/>
      <c r="H40" s="20"/>
    </row>
    <row r="41" spans="5:8" x14ac:dyDescent="0.25">
      <c r="G41" s="20"/>
      <c r="H41" s="20"/>
    </row>
    <row r="48" spans="5:8" x14ac:dyDescent="0.25">
      <c r="E48" s="12" t="s">
        <v>13</v>
      </c>
    </row>
  </sheetData>
  <sheetProtection algorithmName="SHA-512" hashValue="5h+Cysumy1qt7B2bH3vBQuM08muTjtAr6HneUqBauWQu/lBJzdhMRENoZUDWrocwpa3zfflq6wYQIC0b0I0byA==" saltValue="y3GCI2lzPNgwxA2IE76Mgg==" spinCount="100000" sheet="1" objects="1" scenarios="1" selectLockedCells="1" selectUnlockedCells="1"/>
  <mergeCells count="3">
    <mergeCell ref="A2:K2"/>
    <mergeCell ref="A8:K8"/>
    <mergeCell ref="M8:W8"/>
  </mergeCells>
  <phoneticPr fontId="15" type="noConversion"/>
  <conditionalFormatting sqref="K17:K19 K23:K25 K21">
    <cfRule type="cellIs" dxfId="29" priority="4" stopIfTrue="1" operator="between">
      <formula>-2</formula>
      <formula>2</formula>
    </cfRule>
    <cfRule type="cellIs" dxfId="28" priority="5" stopIfTrue="1" operator="between">
      <formula>-3</formula>
      <formula>3</formula>
    </cfRule>
    <cfRule type="cellIs" dxfId="27" priority="6" operator="notBetween">
      <formula>-3</formula>
      <formula>3</formula>
    </cfRule>
  </conditionalFormatting>
  <conditionalFormatting sqref="W17:W19 W23:W25 W21">
    <cfRule type="cellIs" dxfId="26" priority="1" stopIfTrue="1" operator="between">
      <formula>-2</formula>
      <formula>2</formula>
    </cfRule>
    <cfRule type="cellIs" dxfId="25" priority="2" stopIfTrue="1" operator="between">
      <formula>-3</formula>
      <formula>3</formula>
    </cfRule>
    <cfRule type="cellIs" dxfId="24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8"/>
  <sheetViews>
    <sheetView topLeftCell="A2" zoomScaleNormal="100" zoomScalePageLayoutView="85" workbookViewId="0">
      <selection activeCell="E6" sqref="E6:F6"/>
    </sheetView>
  </sheetViews>
  <sheetFormatPr defaultRowHeight="15" x14ac:dyDescent="0.25"/>
  <cols>
    <col min="1" max="1" width="10" style="12" customWidth="1"/>
    <col min="2" max="2" width="11.5703125" style="13" customWidth="1"/>
    <col min="3" max="3" width="4.7109375" style="13" customWidth="1"/>
    <col min="4" max="4" width="11.140625" style="12" bestFit="1" customWidth="1"/>
    <col min="5" max="5" width="12.42578125" style="12" customWidth="1"/>
    <col min="6" max="6" width="11" style="12" customWidth="1"/>
    <col min="7" max="7" width="10.85546875" style="12" customWidth="1"/>
    <col min="8" max="8" width="8" style="12" customWidth="1"/>
    <col min="9" max="9" width="9.5703125" style="12" customWidth="1"/>
    <col min="10" max="10" width="12.7109375" style="12" customWidth="1"/>
    <col min="11" max="11" width="9" style="12" customWidth="1"/>
    <col min="12" max="13" width="9.140625" style="12"/>
    <col min="14" max="15" width="9.42578125" style="12" bestFit="1" customWidth="1"/>
    <col min="16" max="16" width="10.28515625" style="12" bestFit="1" customWidth="1"/>
    <col min="17" max="17" width="9.140625" style="12"/>
    <col min="18" max="18" width="11.85546875" style="12" customWidth="1"/>
    <col min="19" max="20" width="9.140625" style="12"/>
    <col min="21" max="21" width="9.42578125" style="12" bestFit="1" customWidth="1"/>
    <col min="22" max="22" width="11.7109375" style="12" bestFit="1" customWidth="1"/>
    <col min="23" max="23" width="9.42578125" style="12" bestFit="1" customWidth="1"/>
    <col min="24" max="16384" width="9.140625" style="12"/>
  </cols>
  <sheetData>
    <row r="1" spans="1:23" s="2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63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23" s="53" customFormat="1" ht="12.75" x14ac:dyDescent="0.2">
      <c r="A3" s="4"/>
      <c r="B3" s="5"/>
      <c r="C3" s="5"/>
      <c r="D3" s="58">
        <v>45618</v>
      </c>
      <c r="E3" s="5"/>
      <c r="F3" s="5"/>
      <c r="G3" s="5"/>
      <c r="H3" s="5" t="s">
        <v>67</v>
      </c>
      <c r="I3" s="5"/>
      <c r="J3" s="5"/>
      <c r="K3" s="6" t="s">
        <v>17</v>
      </c>
    </row>
    <row r="4" spans="1:23" s="53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14" t="s">
        <v>7</v>
      </c>
      <c r="B6" s="15">
        <v>591</v>
      </c>
      <c r="C6" s="16"/>
      <c r="D6" s="17"/>
      <c r="E6" s="17"/>
      <c r="F6" s="18"/>
      <c r="G6" s="17"/>
      <c r="H6" s="17"/>
      <c r="I6" s="17"/>
      <c r="J6" s="17"/>
      <c r="K6" s="19"/>
    </row>
    <row r="7" spans="1:23" ht="16.5" thickTop="1" thickBot="1" x14ac:dyDescent="0.3">
      <c r="A7" s="20"/>
      <c r="B7" s="21"/>
      <c r="C7" s="22"/>
      <c r="D7" s="20"/>
      <c r="E7" s="20"/>
      <c r="F7" s="21"/>
      <c r="G7" s="20"/>
      <c r="H7" s="20"/>
      <c r="I7" s="20"/>
      <c r="J7" s="20"/>
      <c r="K7" s="20"/>
    </row>
    <row r="8" spans="1:23" ht="16.5" thickTop="1" thickBot="1" x14ac:dyDescent="0.3">
      <c r="A8" s="66" t="s">
        <v>14</v>
      </c>
      <c r="B8" s="67"/>
      <c r="C8" s="67"/>
      <c r="D8" s="67"/>
      <c r="E8" s="67"/>
      <c r="F8" s="67"/>
      <c r="G8" s="67"/>
      <c r="H8" s="67"/>
      <c r="I8" s="67"/>
      <c r="J8" s="67"/>
      <c r="K8" s="68"/>
      <c r="M8" s="66" t="s">
        <v>15</v>
      </c>
      <c r="N8" s="67"/>
      <c r="O8" s="67"/>
      <c r="P8" s="67"/>
      <c r="Q8" s="67"/>
      <c r="R8" s="67"/>
      <c r="S8" s="67"/>
      <c r="T8" s="67"/>
      <c r="U8" s="67"/>
      <c r="V8" s="67"/>
      <c r="W8" s="68"/>
    </row>
    <row r="9" spans="1:23" ht="15.75" thickTop="1" x14ac:dyDescent="0.25">
      <c r="A9" s="20"/>
    </row>
    <row r="10" spans="1:23" ht="15.75" thickBot="1" x14ac:dyDescent="0.3"/>
    <row r="11" spans="1:23" s="30" customFormat="1" ht="30.75" thickBot="1" x14ac:dyDescent="0.3">
      <c r="A11" s="23" t="s">
        <v>1</v>
      </c>
      <c r="B11" s="24" t="s">
        <v>10</v>
      </c>
      <c r="C11" s="24" t="s">
        <v>2</v>
      </c>
      <c r="D11" s="24" t="s">
        <v>3</v>
      </c>
      <c r="E11" s="24" t="s">
        <v>4</v>
      </c>
      <c r="F11" s="25" t="s">
        <v>11</v>
      </c>
      <c r="G11" s="26" t="s">
        <v>16</v>
      </c>
      <c r="H11" s="27" t="s">
        <v>8</v>
      </c>
      <c r="I11" s="28" t="s">
        <v>9</v>
      </c>
      <c r="J11" s="28" t="s">
        <v>5</v>
      </c>
      <c r="K11" s="29" t="s">
        <v>6</v>
      </c>
      <c r="M11" s="23" t="s">
        <v>1</v>
      </c>
      <c r="N11" s="24" t="s">
        <v>10</v>
      </c>
      <c r="O11" s="24" t="s">
        <v>2</v>
      </c>
      <c r="P11" s="24" t="s">
        <v>3</v>
      </c>
      <c r="Q11" s="24" t="s">
        <v>4</v>
      </c>
      <c r="R11" s="25" t="s">
        <v>11</v>
      </c>
      <c r="S11" s="31" t="s">
        <v>0</v>
      </c>
      <c r="T11" s="27" t="s">
        <v>8</v>
      </c>
      <c r="U11" s="28" t="s">
        <v>9</v>
      </c>
      <c r="V11" s="28" t="s">
        <v>5</v>
      </c>
      <c r="W11" s="29" t="s">
        <v>6</v>
      </c>
    </row>
    <row r="12" spans="1:23" x14ac:dyDescent="0.25">
      <c r="A12" s="32"/>
      <c r="B12" s="33"/>
      <c r="C12" s="34"/>
      <c r="D12" s="35"/>
      <c r="E12" s="36"/>
      <c r="F12" s="36"/>
      <c r="G12" s="36"/>
      <c r="H12" s="36"/>
      <c r="I12" s="36"/>
      <c r="J12" s="36"/>
      <c r="K12" s="37"/>
      <c r="M12" s="32"/>
      <c r="N12" s="33"/>
      <c r="O12" s="34"/>
      <c r="P12" s="35"/>
      <c r="Q12" s="36"/>
      <c r="R12" s="36"/>
      <c r="S12" s="36"/>
      <c r="T12" s="36"/>
      <c r="U12" s="36"/>
      <c r="V12" s="34"/>
      <c r="W12" s="37"/>
    </row>
    <row r="13" spans="1:23" x14ac:dyDescent="0.25">
      <c r="A13" s="32"/>
      <c r="B13" s="33"/>
      <c r="C13" s="34"/>
      <c r="D13" s="35"/>
      <c r="E13" s="34"/>
      <c r="F13" s="34"/>
      <c r="G13" s="34"/>
      <c r="H13" s="34"/>
      <c r="I13" s="34"/>
      <c r="J13" s="34"/>
      <c r="K13" s="38"/>
      <c r="M13" s="32"/>
      <c r="N13" s="33"/>
      <c r="O13" s="34"/>
      <c r="P13" s="35"/>
      <c r="Q13" s="34"/>
      <c r="R13" s="34"/>
      <c r="S13" s="34"/>
      <c r="T13" s="34"/>
      <c r="U13" s="34"/>
      <c r="V13" s="34"/>
      <c r="W13" s="38"/>
    </row>
    <row r="14" spans="1:23" x14ac:dyDescent="0.25">
      <c r="A14" s="32" t="s">
        <v>51</v>
      </c>
      <c r="B14" s="34" t="s">
        <v>32</v>
      </c>
      <c r="C14" s="34" t="s">
        <v>45</v>
      </c>
      <c r="D14" s="34" t="s">
        <v>56</v>
      </c>
      <c r="E14" s="34" t="s">
        <v>41</v>
      </c>
      <c r="F14" s="41">
        <v>1.1599999999999999</v>
      </c>
      <c r="G14" s="59">
        <v>0.95028822600157981</v>
      </c>
      <c r="H14" s="41"/>
      <c r="I14" s="34"/>
      <c r="J14" s="39"/>
      <c r="K14" s="10"/>
      <c r="L14" s="42"/>
      <c r="M14" s="32" t="s">
        <v>51</v>
      </c>
      <c r="N14" s="34" t="s">
        <v>32</v>
      </c>
      <c r="O14" s="34" t="s">
        <v>45</v>
      </c>
      <c r="P14" s="34" t="s">
        <v>56</v>
      </c>
      <c r="Q14" s="34" t="s">
        <v>41</v>
      </c>
      <c r="R14" s="41">
        <f>F14</f>
        <v>1.1599999999999999</v>
      </c>
      <c r="S14" s="34">
        <v>0.99029999999999996</v>
      </c>
      <c r="T14" s="34">
        <v>0.1618</v>
      </c>
      <c r="U14" s="34" t="s">
        <v>45</v>
      </c>
      <c r="V14" s="39">
        <f>((R14-S14)/S14)*100</f>
        <v>17.136221347066545</v>
      </c>
      <c r="W14" s="10">
        <v>1.05</v>
      </c>
    </row>
    <row r="15" spans="1:23" x14ac:dyDescent="0.25">
      <c r="A15" s="32" t="s">
        <v>52</v>
      </c>
      <c r="B15" s="34" t="s">
        <v>32</v>
      </c>
      <c r="C15" s="34" t="s">
        <v>46</v>
      </c>
      <c r="D15" s="34" t="s">
        <v>57</v>
      </c>
      <c r="E15" s="34" t="s">
        <v>41</v>
      </c>
      <c r="F15" s="59">
        <v>0.90800000000000003</v>
      </c>
      <c r="G15" s="41">
        <v>1.0598036458802005</v>
      </c>
      <c r="H15" s="41"/>
      <c r="I15" s="34"/>
      <c r="J15" s="39"/>
      <c r="K15" s="10"/>
      <c r="L15" s="42"/>
      <c r="M15" s="32" t="s">
        <v>52</v>
      </c>
      <c r="N15" s="34" t="s">
        <v>32</v>
      </c>
      <c r="O15" s="34" t="s">
        <v>46</v>
      </c>
      <c r="P15" s="34" t="s">
        <v>57</v>
      </c>
      <c r="Q15" s="34" t="s">
        <v>41</v>
      </c>
      <c r="R15" s="59">
        <f t="shared" ref="R15:R27" si="0">F15</f>
        <v>0.90800000000000003</v>
      </c>
      <c r="S15" s="34">
        <v>1.01</v>
      </c>
      <c r="T15" s="34">
        <v>8.8999999999999996E-2</v>
      </c>
      <c r="U15" s="34" t="s">
        <v>45</v>
      </c>
      <c r="V15" s="39">
        <f t="shared" ref="V15:V21" si="1">((R15-S15)/S15)*100</f>
        <v>-10.099009900990097</v>
      </c>
      <c r="W15" s="10">
        <v>-1.1399999999999999</v>
      </c>
    </row>
    <row r="16" spans="1:23" x14ac:dyDescent="0.25">
      <c r="A16" s="32" t="s">
        <v>53</v>
      </c>
      <c r="B16" s="34" t="s">
        <v>32</v>
      </c>
      <c r="C16" s="34" t="s">
        <v>18</v>
      </c>
      <c r="D16" s="34" t="s">
        <v>58</v>
      </c>
      <c r="E16" s="34" t="s">
        <v>41</v>
      </c>
      <c r="F16" s="39" t="s">
        <v>62</v>
      </c>
      <c r="G16" s="40"/>
      <c r="H16" s="41"/>
      <c r="I16" s="34"/>
      <c r="J16" s="39"/>
      <c r="K16" s="10"/>
      <c r="L16" s="42"/>
      <c r="M16" s="32" t="s">
        <v>53</v>
      </c>
      <c r="N16" s="34" t="s">
        <v>32</v>
      </c>
      <c r="O16" s="34" t="s">
        <v>18</v>
      </c>
      <c r="P16" s="34" t="s">
        <v>58</v>
      </c>
      <c r="Q16" s="34" t="s">
        <v>41</v>
      </c>
      <c r="R16" s="39" t="str">
        <f t="shared" si="0"/>
        <v>&lt;6</v>
      </c>
      <c r="S16" s="34">
        <v>5.944</v>
      </c>
      <c r="T16" s="34">
        <v>0.50700000000000001</v>
      </c>
      <c r="U16" s="34" t="s">
        <v>45</v>
      </c>
      <c r="V16" s="39"/>
      <c r="W16" s="10">
        <v>0.11045364891518747</v>
      </c>
    </row>
    <row r="17" spans="1:23" x14ac:dyDescent="0.25">
      <c r="A17" s="32" t="s">
        <v>26</v>
      </c>
      <c r="B17" s="34" t="s">
        <v>32</v>
      </c>
      <c r="C17" s="34" t="s">
        <v>19</v>
      </c>
      <c r="D17" s="54" t="s">
        <v>33</v>
      </c>
      <c r="E17" s="54" t="s">
        <v>41</v>
      </c>
      <c r="F17" s="55">
        <v>176</v>
      </c>
      <c r="G17" s="55">
        <v>179.28322935101033</v>
      </c>
      <c r="H17" s="57">
        <f t="shared" ref="H17:H25" si="2">0.15*G17</f>
        <v>26.892484402651551</v>
      </c>
      <c r="I17" s="34">
        <v>4</v>
      </c>
      <c r="J17" s="55">
        <f t="shared" ref="J17:J25" si="3">((F17-G17)/G17)*100</f>
        <v>-1.8313086856452432</v>
      </c>
      <c r="K17" s="10">
        <v>-0.12208724570968287</v>
      </c>
      <c r="L17" s="42"/>
      <c r="M17" s="32" t="s">
        <v>26</v>
      </c>
      <c r="N17" s="34" t="s">
        <v>32</v>
      </c>
      <c r="O17" s="34" t="s">
        <v>19</v>
      </c>
      <c r="P17" s="34" t="s">
        <v>33</v>
      </c>
      <c r="Q17" s="34" t="s">
        <v>41</v>
      </c>
      <c r="R17" s="55">
        <f t="shared" si="0"/>
        <v>176</v>
      </c>
      <c r="S17" s="34">
        <v>178.2</v>
      </c>
      <c r="T17" s="34">
        <v>10.6</v>
      </c>
      <c r="U17" s="34" t="s">
        <v>45</v>
      </c>
      <c r="V17" s="39">
        <f t="shared" si="1"/>
        <v>-1.2345679012345616</v>
      </c>
      <c r="W17" s="10">
        <v>-0.21</v>
      </c>
    </row>
    <row r="18" spans="1:23" x14ac:dyDescent="0.25">
      <c r="A18" s="32" t="s">
        <v>27</v>
      </c>
      <c r="B18" s="34" t="s">
        <v>32</v>
      </c>
      <c r="C18" s="34" t="s">
        <v>20</v>
      </c>
      <c r="D18" s="54" t="s">
        <v>34</v>
      </c>
      <c r="E18" s="54" t="s">
        <v>41</v>
      </c>
      <c r="F18" s="56">
        <v>51</v>
      </c>
      <c r="G18" s="56">
        <v>43.445534009218434</v>
      </c>
      <c r="H18" s="57">
        <f t="shared" si="2"/>
        <v>6.516830101382765</v>
      </c>
      <c r="I18" s="34">
        <v>4</v>
      </c>
      <c r="J18" s="55">
        <f t="shared" si="3"/>
        <v>17.388360306904342</v>
      </c>
      <c r="K18" s="10">
        <v>1.1592240204602897</v>
      </c>
      <c r="L18" s="42"/>
      <c r="M18" s="32" t="s">
        <v>27</v>
      </c>
      <c r="N18" s="34" t="s">
        <v>32</v>
      </c>
      <c r="O18" s="34" t="s">
        <v>20</v>
      </c>
      <c r="P18" s="34" t="s">
        <v>34</v>
      </c>
      <c r="Q18" s="34" t="s">
        <v>41</v>
      </c>
      <c r="R18" s="56">
        <f t="shared" si="0"/>
        <v>51</v>
      </c>
      <c r="S18" s="34">
        <v>41.96</v>
      </c>
      <c r="T18" s="34">
        <v>6.26</v>
      </c>
      <c r="U18" s="34" t="s">
        <v>45</v>
      </c>
      <c r="V18" s="39">
        <f t="shared" si="1"/>
        <v>21.544327931363199</v>
      </c>
      <c r="W18" s="10">
        <v>1.44</v>
      </c>
    </row>
    <row r="19" spans="1:23" x14ac:dyDescent="0.25">
      <c r="A19" s="32" t="s">
        <v>28</v>
      </c>
      <c r="B19" s="34" t="s">
        <v>32</v>
      </c>
      <c r="C19" s="34" t="s">
        <v>21</v>
      </c>
      <c r="D19" s="54" t="s">
        <v>35</v>
      </c>
      <c r="E19" s="54" t="s">
        <v>41</v>
      </c>
      <c r="F19" s="55">
        <v>123</v>
      </c>
      <c r="G19" s="55">
        <v>135.10303748362779</v>
      </c>
      <c r="H19" s="57">
        <f t="shared" si="2"/>
        <v>20.265455622544167</v>
      </c>
      <c r="I19" s="34">
        <v>4</v>
      </c>
      <c r="J19" s="55">
        <f t="shared" si="3"/>
        <v>-8.958375554727608</v>
      </c>
      <c r="K19" s="10">
        <v>-0.59722503698184048</v>
      </c>
      <c r="L19" s="42"/>
      <c r="M19" s="32" t="s">
        <v>28</v>
      </c>
      <c r="N19" s="34" t="s">
        <v>32</v>
      </c>
      <c r="O19" s="34" t="s">
        <v>21</v>
      </c>
      <c r="P19" s="34" t="s">
        <v>35</v>
      </c>
      <c r="Q19" s="34" t="s">
        <v>41</v>
      </c>
      <c r="R19" s="55">
        <f t="shared" si="0"/>
        <v>123</v>
      </c>
      <c r="S19" s="34">
        <v>129.30000000000001</v>
      </c>
      <c r="T19" s="34">
        <v>6.6</v>
      </c>
      <c r="U19" s="34" t="s">
        <v>45</v>
      </c>
      <c r="V19" s="39">
        <f t="shared" si="1"/>
        <v>-4.872389791183303</v>
      </c>
      <c r="W19" s="10">
        <v>-0.95</v>
      </c>
    </row>
    <row r="20" spans="1:23" x14ac:dyDescent="0.25">
      <c r="A20" s="32" t="s">
        <v>44</v>
      </c>
      <c r="B20" s="34" t="s">
        <v>32</v>
      </c>
      <c r="C20" s="34" t="s">
        <v>22</v>
      </c>
      <c r="D20" s="34" t="s">
        <v>59</v>
      </c>
      <c r="E20" s="34" t="s">
        <v>41</v>
      </c>
      <c r="F20" s="41">
        <v>7.03</v>
      </c>
      <c r="G20" s="41">
        <v>8.1315806312926817</v>
      </c>
      <c r="H20" s="41"/>
      <c r="I20" s="34"/>
      <c r="J20" s="39"/>
      <c r="K20" s="10"/>
      <c r="L20" s="42"/>
      <c r="M20" s="32" t="s">
        <v>44</v>
      </c>
      <c r="N20" s="34" t="s">
        <v>32</v>
      </c>
      <c r="O20" s="34" t="s">
        <v>22</v>
      </c>
      <c r="P20" s="34" t="s">
        <v>59</v>
      </c>
      <c r="Q20" s="34" t="s">
        <v>41</v>
      </c>
      <c r="R20" s="41">
        <f t="shared" si="0"/>
        <v>7.03</v>
      </c>
      <c r="S20" s="34">
        <v>8.3279999999999994</v>
      </c>
      <c r="T20" s="34">
        <v>1.105</v>
      </c>
      <c r="U20" s="34" t="s">
        <v>45</v>
      </c>
      <c r="V20" s="39">
        <f t="shared" si="1"/>
        <v>-15.585975024015362</v>
      </c>
      <c r="W20" s="10">
        <v>-1.17</v>
      </c>
    </row>
    <row r="21" spans="1:23" x14ac:dyDescent="0.25">
      <c r="A21" s="32" t="s">
        <v>29</v>
      </c>
      <c r="B21" s="34" t="s">
        <v>32</v>
      </c>
      <c r="C21" s="34" t="s">
        <v>23</v>
      </c>
      <c r="D21" s="54" t="s">
        <v>36</v>
      </c>
      <c r="E21" s="54" t="s">
        <v>41</v>
      </c>
      <c r="F21" s="56">
        <v>95.4</v>
      </c>
      <c r="G21" s="55">
        <v>103.54817181079217</v>
      </c>
      <c r="H21" s="57">
        <f t="shared" si="2"/>
        <v>15.532225771618824</v>
      </c>
      <c r="I21" s="34">
        <v>4</v>
      </c>
      <c r="J21" s="55">
        <f t="shared" si="3"/>
        <v>-7.8689673301821941</v>
      </c>
      <c r="K21" s="10">
        <v>-0.52459782201214633</v>
      </c>
      <c r="L21" s="42"/>
      <c r="M21" s="32" t="s">
        <v>29</v>
      </c>
      <c r="N21" s="34" t="s">
        <v>32</v>
      </c>
      <c r="O21" s="34" t="s">
        <v>23</v>
      </c>
      <c r="P21" s="34" t="s">
        <v>36</v>
      </c>
      <c r="Q21" s="34" t="s">
        <v>41</v>
      </c>
      <c r="R21" s="56">
        <f t="shared" si="0"/>
        <v>95.4</v>
      </c>
      <c r="S21" s="34">
        <v>98.64</v>
      </c>
      <c r="T21" s="34">
        <v>5.34</v>
      </c>
      <c r="U21" s="34" t="s">
        <v>45</v>
      </c>
      <c r="V21" s="39">
        <f t="shared" si="1"/>
        <v>-3.2846715328467098</v>
      </c>
      <c r="W21" s="10">
        <v>-0.61</v>
      </c>
    </row>
    <row r="22" spans="1:23" x14ac:dyDescent="0.25">
      <c r="A22" s="32" t="s">
        <v>30</v>
      </c>
      <c r="B22" s="34" t="s">
        <v>32</v>
      </c>
      <c r="C22" s="34" t="s">
        <v>24</v>
      </c>
      <c r="D22" s="34" t="s">
        <v>37</v>
      </c>
      <c r="E22" s="34" t="s">
        <v>41</v>
      </c>
      <c r="F22" s="39">
        <v>224</v>
      </c>
      <c r="G22" s="39">
        <v>254.6967665496866</v>
      </c>
      <c r="H22" s="41"/>
      <c r="I22" s="34"/>
      <c r="J22" s="39"/>
      <c r="K22" s="10"/>
      <c r="L22" s="42"/>
      <c r="M22" s="32" t="s">
        <v>30</v>
      </c>
      <c r="N22" s="34" t="s">
        <v>32</v>
      </c>
      <c r="O22" s="34" t="s">
        <v>24</v>
      </c>
      <c r="P22" s="34" t="s">
        <v>37</v>
      </c>
      <c r="Q22" s="34" t="s">
        <v>41</v>
      </c>
      <c r="R22" s="39">
        <f t="shared" si="0"/>
        <v>224</v>
      </c>
      <c r="S22" s="34">
        <v>217</v>
      </c>
      <c r="T22" s="34">
        <v>9.6999999999999993</v>
      </c>
      <c r="U22" s="34" t="s">
        <v>45</v>
      </c>
      <c r="V22" s="39">
        <f t="shared" ref="V22:V25" si="4">((R22-S22)/S22)*100</f>
        <v>3.225806451612903</v>
      </c>
      <c r="W22" s="10">
        <v>0.72</v>
      </c>
    </row>
    <row r="23" spans="1:23" x14ac:dyDescent="0.25">
      <c r="A23" s="32" t="s">
        <v>31</v>
      </c>
      <c r="B23" s="34" t="s">
        <v>32</v>
      </c>
      <c r="C23" s="34" t="s">
        <v>25</v>
      </c>
      <c r="D23" s="54" t="s">
        <v>38</v>
      </c>
      <c r="E23" s="54" t="s">
        <v>41</v>
      </c>
      <c r="F23" s="55">
        <v>142</v>
      </c>
      <c r="G23" s="55">
        <v>173.81511268084427</v>
      </c>
      <c r="H23" s="57">
        <f t="shared" si="2"/>
        <v>26.072266902126639</v>
      </c>
      <c r="I23" s="34">
        <v>4</v>
      </c>
      <c r="J23" s="55">
        <f t="shared" si="3"/>
        <v>-18.303996810255803</v>
      </c>
      <c r="K23" s="10">
        <v>-1.2202664540170536</v>
      </c>
      <c r="L23" s="42"/>
      <c r="M23" s="32" t="s">
        <v>31</v>
      </c>
      <c r="N23" s="34" t="s">
        <v>32</v>
      </c>
      <c r="O23" s="34" t="s">
        <v>25</v>
      </c>
      <c r="P23" s="34" t="s">
        <v>38</v>
      </c>
      <c r="Q23" s="34" t="s">
        <v>41</v>
      </c>
      <c r="R23" s="55">
        <f t="shared" si="0"/>
        <v>142</v>
      </c>
      <c r="S23" s="34">
        <v>161.30000000000001</v>
      </c>
      <c r="T23" s="34">
        <v>14.8</v>
      </c>
      <c r="U23" s="34" t="s">
        <v>45</v>
      </c>
      <c r="V23" s="39">
        <f t="shared" si="4"/>
        <v>-11.965282083075021</v>
      </c>
      <c r="W23" s="10">
        <v>-1.3</v>
      </c>
    </row>
    <row r="24" spans="1:23" x14ac:dyDescent="0.25">
      <c r="A24" s="32" t="s">
        <v>42</v>
      </c>
      <c r="B24" s="34" t="s">
        <v>32</v>
      </c>
      <c r="C24" s="34" t="s">
        <v>47</v>
      </c>
      <c r="D24" s="54" t="s">
        <v>39</v>
      </c>
      <c r="E24" s="54" t="s">
        <v>41</v>
      </c>
      <c r="F24" s="55">
        <v>254</v>
      </c>
      <c r="G24" s="55">
        <v>252.15169921113406</v>
      </c>
      <c r="H24" s="57">
        <f t="shared" si="2"/>
        <v>37.822754881670107</v>
      </c>
      <c r="I24" s="34">
        <v>4</v>
      </c>
      <c r="J24" s="55">
        <f t="shared" si="3"/>
        <v>0.73301143504026312</v>
      </c>
      <c r="K24" s="10">
        <v>4.8867429002684211E-2</v>
      </c>
      <c r="L24" s="42"/>
      <c r="M24" s="32" t="s">
        <v>42</v>
      </c>
      <c r="N24" s="34" t="s">
        <v>32</v>
      </c>
      <c r="O24" s="34" t="s">
        <v>47</v>
      </c>
      <c r="P24" s="34" t="s">
        <v>39</v>
      </c>
      <c r="Q24" s="34" t="s">
        <v>41</v>
      </c>
      <c r="R24" s="55">
        <f t="shared" si="0"/>
        <v>254</v>
      </c>
      <c r="S24" s="34">
        <v>236.8</v>
      </c>
      <c r="T24" s="34">
        <v>13.4</v>
      </c>
      <c r="U24" s="34" t="s">
        <v>45</v>
      </c>
      <c r="V24" s="39">
        <f t="shared" si="4"/>
        <v>7.2635135135135087</v>
      </c>
      <c r="W24" s="10">
        <v>1.29</v>
      </c>
    </row>
    <row r="25" spans="1:23" x14ac:dyDescent="0.25">
      <c r="A25" s="32" t="s">
        <v>43</v>
      </c>
      <c r="B25" s="34" t="s">
        <v>32</v>
      </c>
      <c r="C25" s="34" t="s">
        <v>48</v>
      </c>
      <c r="D25" s="54" t="s">
        <v>40</v>
      </c>
      <c r="E25" s="54" t="s">
        <v>41</v>
      </c>
      <c r="F25" s="55">
        <v>286</v>
      </c>
      <c r="G25" s="55">
        <v>288.59234180189367</v>
      </c>
      <c r="H25" s="57">
        <f t="shared" si="2"/>
        <v>43.288851270284049</v>
      </c>
      <c r="I25" s="34">
        <v>4</v>
      </c>
      <c r="J25" s="55">
        <f t="shared" si="3"/>
        <v>-0.89827116884244951</v>
      </c>
      <c r="K25" s="10">
        <v>-5.9884744589496636E-2</v>
      </c>
      <c r="L25" s="42"/>
      <c r="M25" s="32" t="s">
        <v>43</v>
      </c>
      <c r="N25" s="34" t="s">
        <v>32</v>
      </c>
      <c r="O25" s="34" t="s">
        <v>48</v>
      </c>
      <c r="P25" s="34" t="s">
        <v>40</v>
      </c>
      <c r="Q25" s="34" t="s">
        <v>41</v>
      </c>
      <c r="R25" s="55">
        <f t="shared" si="0"/>
        <v>286</v>
      </c>
      <c r="S25" s="34">
        <v>269.89999999999998</v>
      </c>
      <c r="T25" s="34">
        <v>16.100000000000001</v>
      </c>
      <c r="U25" s="34" t="s">
        <v>45</v>
      </c>
      <c r="V25" s="39">
        <f t="shared" si="4"/>
        <v>5.9651722860318728</v>
      </c>
      <c r="W25" s="10">
        <v>1</v>
      </c>
    </row>
    <row r="26" spans="1:23" x14ac:dyDescent="0.25">
      <c r="A26" s="32" t="s">
        <v>54</v>
      </c>
      <c r="B26" s="34" t="s">
        <v>32</v>
      </c>
      <c r="C26" s="34" t="s">
        <v>49</v>
      </c>
      <c r="D26" s="34" t="s">
        <v>60</v>
      </c>
      <c r="E26" s="34" t="s">
        <v>41</v>
      </c>
      <c r="F26" s="39" t="s">
        <v>63</v>
      </c>
      <c r="G26" s="40"/>
      <c r="H26" s="41"/>
      <c r="I26" s="34"/>
      <c r="J26" s="39"/>
      <c r="K26" s="10"/>
      <c r="L26" s="42"/>
      <c r="M26" s="32" t="s">
        <v>54</v>
      </c>
      <c r="N26" s="34" t="s">
        <v>32</v>
      </c>
      <c r="O26" s="34" t="s">
        <v>49</v>
      </c>
      <c r="P26" s="34" t="s">
        <v>60</v>
      </c>
      <c r="Q26" s="34" t="s">
        <v>41</v>
      </c>
      <c r="R26" s="39" t="str">
        <f t="shared" si="0"/>
        <v>&lt;5</v>
      </c>
      <c r="S26" s="34">
        <v>5.4660000000000002</v>
      </c>
      <c r="T26" s="34">
        <v>0.52400000000000002</v>
      </c>
      <c r="U26" s="34" t="s">
        <v>45</v>
      </c>
      <c r="V26" s="39"/>
      <c r="W26" s="10">
        <v>-0.88931297709923696</v>
      </c>
    </row>
    <row r="27" spans="1:23" ht="15.75" thickBot="1" x14ac:dyDescent="0.3">
      <c r="A27" s="43" t="s">
        <v>55</v>
      </c>
      <c r="B27" s="44" t="s">
        <v>32</v>
      </c>
      <c r="C27" s="44" t="s">
        <v>50</v>
      </c>
      <c r="D27" s="44" t="s">
        <v>61</v>
      </c>
      <c r="E27" s="44" t="s">
        <v>41</v>
      </c>
      <c r="F27" s="45" t="s">
        <v>64</v>
      </c>
      <c r="G27" s="46">
        <v>13.20431901576732</v>
      </c>
      <c r="H27" s="47"/>
      <c r="I27" s="44"/>
      <c r="J27" s="45"/>
      <c r="K27" s="11"/>
      <c r="L27" s="42"/>
      <c r="M27" s="43" t="s">
        <v>55</v>
      </c>
      <c r="N27" s="44" t="s">
        <v>32</v>
      </c>
      <c r="O27" s="44" t="s">
        <v>50</v>
      </c>
      <c r="P27" s="44" t="s">
        <v>61</v>
      </c>
      <c r="Q27" s="44" t="s">
        <v>41</v>
      </c>
      <c r="R27" s="45" t="str">
        <f t="shared" si="0"/>
        <v>&lt;10</v>
      </c>
      <c r="S27" s="44">
        <v>24.67</v>
      </c>
      <c r="T27" s="44">
        <v>14.06</v>
      </c>
      <c r="U27" s="44" t="s">
        <v>45</v>
      </c>
      <c r="V27" s="45"/>
      <c r="W27" s="11">
        <v>-1.043385490753912</v>
      </c>
    </row>
    <row r="29" spans="1:23" x14ac:dyDescent="0.25">
      <c r="G29" s="20"/>
      <c r="H29" s="20"/>
    </row>
    <row r="30" spans="1:23" x14ac:dyDescent="0.25">
      <c r="G30" s="20"/>
      <c r="H30" s="20"/>
    </row>
    <row r="31" spans="1:23" x14ac:dyDescent="0.25">
      <c r="G31" s="20"/>
      <c r="H31" s="20"/>
    </row>
    <row r="32" spans="1:23" x14ac:dyDescent="0.25">
      <c r="G32" s="48"/>
      <c r="H32" s="20"/>
    </row>
    <row r="33" spans="5:8" x14ac:dyDescent="0.25">
      <c r="G33" s="48"/>
      <c r="H33" s="20"/>
    </row>
    <row r="34" spans="5:8" x14ac:dyDescent="0.25">
      <c r="G34" s="48"/>
      <c r="H34" s="20"/>
    </row>
    <row r="35" spans="5:8" x14ac:dyDescent="0.25">
      <c r="G35" s="48"/>
      <c r="H35" s="20"/>
    </row>
    <row r="36" spans="5:8" x14ac:dyDescent="0.25">
      <c r="G36" s="48"/>
      <c r="H36" s="20"/>
    </row>
    <row r="37" spans="5:8" x14ac:dyDescent="0.25">
      <c r="G37" s="48"/>
      <c r="H37" s="20"/>
    </row>
    <row r="38" spans="5:8" x14ac:dyDescent="0.25">
      <c r="G38" s="48"/>
      <c r="H38" s="20"/>
    </row>
    <row r="39" spans="5:8" x14ac:dyDescent="0.25">
      <c r="G39" s="48"/>
      <c r="H39" s="20"/>
    </row>
    <row r="40" spans="5:8" x14ac:dyDescent="0.25">
      <c r="G40" s="20"/>
      <c r="H40" s="20"/>
    </row>
    <row r="41" spans="5:8" x14ac:dyDescent="0.25">
      <c r="G41" s="20"/>
      <c r="H41" s="20"/>
    </row>
    <row r="48" spans="5:8" x14ac:dyDescent="0.25">
      <c r="E48" s="12" t="s">
        <v>13</v>
      </c>
    </row>
  </sheetData>
  <sheetProtection algorithmName="SHA-512" hashValue="OeMjhsSKJn7Ql555ke2t3rcrP73dkB2wOtBvQs3RFbkG6jiwnrRn86V/fW6qj+HVuUlurHcd1QDd/y7rhh/hDA==" saltValue="qu2zEX40YzUBvX0TNTPyaQ==" spinCount="100000" sheet="1" objects="1" scenarios="1" selectLockedCells="1" selectUnlockedCells="1"/>
  <mergeCells count="3">
    <mergeCell ref="A2:K2"/>
    <mergeCell ref="A8:K8"/>
    <mergeCell ref="M8:W8"/>
  </mergeCells>
  <phoneticPr fontId="15" type="noConversion"/>
  <conditionalFormatting sqref="K17:K19 K23:K25 K21">
    <cfRule type="cellIs" dxfId="23" priority="4" stopIfTrue="1" operator="between">
      <formula>-2</formula>
      <formula>2</formula>
    </cfRule>
    <cfRule type="cellIs" dxfId="22" priority="5" stopIfTrue="1" operator="between">
      <formula>-3</formula>
      <formula>3</formula>
    </cfRule>
    <cfRule type="cellIs" dxfId="21" priority="6" operator="notBetween">
      <formula>-3</formula>
      <formula>3</formula>
    </cfRule>
  </conditionalFormatting>
  <conditionalFormatting sqref="W17:W19 W23:W25 W21">
    <cfRule type="cellIs" dxfId="20" priority="1" stopIfTrue="1" operator="between">
      <formula>-2</formula>
      <formula>2</formula>
    </cfRule>
    <cfRule type="cellIs" dxfId="19" priority="2" stopIfTrue="1" operator="between">
      <formula>-3</formula>
      <formula>3</formula>
    </cfRule>
    <cfRule type="cellIs" dxfId="18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8"/>
  <sheetViews>
    <sheetView topLeftCell="A2" zoomScaleNormal="100" zoomScalePageLayoutView="85" workbookViewId="0">
      <selection activeCell="E6" sqref="E6:F6"/>
    </sheetView>
  </sheetViews>
  <sheetFormatPr defaultRowHeight="15" x14ac:dyDescent="0.25"/>
  <cols>
    <col min="1" max="1" width="10" style="12" customWidth="1"/>
    <col min="2" max="2" width="11.5703125" style="13" customWidth="1"/>
    <col min="3" max="3" width="4.7109375" style="13" customWidth="1"/>
    <col min="4" max="4" width="11.140625" style="12" bestFit="1" customWidth="1"/>
    <col min="5" max="5" width="12.42578125" style="12" customWidth="1"/>
    <col min="6" max="6" width="11" style="12" customWidth="1"/>
    <col min="7" max="7" width="10.85546875" style="12" customWidth="1"/>
    <col min="8" max="8" width="8" style="12" customWidth="1"/>
    <col min="9" max="9" width="9.5703125" style="12" customWidth="1"/>
    <col min="10" max="10" width="12.7109375" style="12" customWidth="1"/>
    <col min="11" max="11" width="9" style="12" customWidth="1"/>
    <col min="12" max="13" width="9.140625" style="12"/>
    <col min="14" max="15" width="9.42578125" style="12" bestFit="1" customWidth="1"/>
    <col min="16" max="16" width="10.28515625" style="12" bestFit="1" customWidth="1"/>
    <col min="17" max="17" width="9.140625" style="12"/>
    <col min="18" max="18" width="11.85546875" style="12" customWidth="1"/>
    <col min="19" max="20" width="9.140625" style="12"/>
    <col min="21" max="21" width="9.42578125" style="12" bestFit="1" customWidth="1"/>
    <col min="22" max="22" width="11.7109375" style="12" bestFit="1" customWidth="1"/>
    <col min="23" max="23" width="9.42578125" style="12" bestFit="1" customWidth="1"/>
    <col min="24" max="16384" width="9.140625" style="12"/>
  </cols>
  <sheetData>
    <row r="1" spans="1:23" s="2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63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23" s="53" customFormat="1" ht="12.75" x14ac:dyDescent="0.2">
      <c r="A3" s="4"/>
      <c r="B3" s="5"/>
      <c r="C3" s="5"/>
      <c r="D3" s="58">
        <v>45618</v>
      </c>
      <c r="E3" s="5"/>
      <c r="F3" s="5"/>
      <c r="G3" s="5"/>
      <c r="H3" s="5" t="s">
        <v>67</v>
      </c>
      <c r="I3" s="5"/>
      <c r="J3" s="5"/>
      <c r="K3" s="6" t="s">
        <v>17</v>
      </c>
    </row>
    <row r="4" spans="1:23" s="53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14" t="s">
        <v>7</v>
      </c>
      <c r="B6" s="15">
        <v>744</v>
      </c>
      <c r="C6" s="16"/>
      <c r="D6" s="17"/>
      <c r="E6" s="17"/>
      <c r="F6" s="18"/>
      <c r="G6" s="17"/>
      <c r="H6" s="17"/>
      <c r="I6" s="17"/>
      <c r="J6" s="17"/>
      <c r="K6" s="19"/>
    </row>
    <row r="7" spans="1:23" ht="16.5" thickTop="1" thickBot="1" x14ac:dyDescent="0.3">
      <c r="A7" s="20"/>
      <c r="B7" s="21"/>
      <c r="C7" s="22"/>
      <c r="D7" s="20"/>
      <c r="E7" s="20"/>
      <c r="F7" s="21"/>
      <c r="G7" s="20"/>
      <c r="H7" s="20"/>
      <c r="I7" s="20"/>
      <c r="J7" s="20"/>
      <c r="K7" s="20"/>
    </row>
    <row r="8" spans="1:23" ht="16.5" thickTop="1" thickBot="1" x14ac:dyDescent="0.3">
      <c r="A8" s="66" t="s">
        <v>14</v>
      </c>
      <c r="B8" s="67"/>
      <c r="C8" s="67"/>
      <c r="D8" s="67"/>
      <c r="E8" s="67"/>
      <c r="F8" s="67"/>
      <c r="G8" s="67"/>
      <c r="H8" s="67"/>
      <c r="I8" s="67"/>
      <c r="J8" s="67"/>
      <c r="K8" s="68"/>
      <c r="M8" s="66" t="s">
        <v>15</v>
      </c>
      <c r="N8" s="67"/>
      <c r="O8" s="67"/>
      <c r="P8" s="67"/>
      <c r="Q8" s="67"/>
      <c r="R8" s="67"/>
      <c r="S8" s="67"/>
      <c r="T8" s="67"/>
      <c r="U8" s="67"/>
      <c r="V8" s="67"/>
      <c r="W8" s="68"/>
    </row>
    <row r="9" spans="1:23" ht="15.75" thickTop="1" x14ac:dyDescent="0.25">
      <c r="A9" s="20"/>
    </row>
    <row r="10" spans="1:23" ht="15.75" thickBot="1" x14ac:dyDescent="0.3"/>
    <row r="11" spans="1:23" s="30" customFormat="1" ht="30.75" thickBot="1" x14ac:dyDescent="0.3">
      <c r="A11" s="23" t="s">
        <v>1</v>
      </c>
      <c r="B11" s="24" t="s">
        <v>10</v>
      </c>
      <c r="C11" s="24" t="s">
        <v>2</v>
      </c>
      <c r="D11" s="24" t="s">
        <v>3</v>
      </c>
      <c r="E11" s="24" t="s">
        <v>4</v>
      </c>
      <c r="F11" s="25" t="s">
        <v>11</v>
      </c>
      <c r="G11" s="26" t="s">
        <v>16</v>
      </c>
      <c r="H11" s="27" t="s">
        <v>8</v>
      </c>
      <c r="I11" s="28" t="s">
        <v>9</v>
      </c>
      <c r="J11" s="28" t="s">
        <v>5</v>
      </c>
      <c r="K11" s="29" t="s">
        <v>6</v>
      </c>
      <c r="M11" s="23" t="s">
        <v>1</v>
      </c>
      <c r="N11" s="24" t="s">
        <v>10</v>
      </c>
      <c r="O11" s="24" t="s">
        <v>2</v>
      </c>
      <c r="P11" s="24" t="s">
        <v>3</v>
      </c>
      <c r="Q11" s="24" t="s">
        <v>4</v>
      </c>
      <c r="R11" s="25" t="s">
        <v>11</v>
      </c>
      <c r="S11" s="31" t="s">
        <v>0</v>
      </c>
      <c r="T11" s="27" t="s">
        <v>8</v>
      </c>
      <c r="U11" s="28" t="s">
        <v>9</v>
      </c>
      <c r="V11" s="28" t="s">
        <v>5</v>
      </c>
      <c r="W11" s="29" t="s">
        <v>6</v>
      </c>
    </row>
    <row r="12" spans="1:23" x14ac:dyDescent="0.25">
      <c r="A12" s="32"/>
      <c r="B12" s="33"/>
      <c r="C12" s="34"/>
      <c r="D12" s="35"/>
      <c r="E12" s="36"/>
      <c r="F12" s="36"/>
      <c r="G12" s="36"/>
      <c r="H12" s="36"/>
      <c r="I12" s="36"/>
      <c r="J12" s="36"/>
      <c r="K12" s="37"/>
      <c r="M12" s="32"/>
      <c r="N12" s="33"/>
      <c r="O12" s="34"/>
      <c r="P12" s="35"/>
      <c r="Q12" s="36"/>
      <c r="R12" s="36"/>
      <c r="S12" s="36"/>
      <c r="T12" s="36"/>
      <c r="U12" s="36"/>
      <c r="V12" s="34"/>
      <c r="W12" s="37"/>
    </row>
    <row r="13" spans="1:23" x14ac:dyDescent="0.25">
      <c r="A13" s="32"/>
      <c r="B13" s="33"/>
      <c r="C13" s="34"/>
      <c r="D13" s="35"/>
      <c r="E13" s="34"/>
      <c r="F13" s="34"/>
      <c r="G13" s="34"/>
      <c r="H13" s="34"/>
      <c r="I13" s="34"/>
      <c r="J13" s="34"/>
      <c r="K13" s="38"/>
      <c r="M13" s="32"/>
      <c r="N13" s="33"/>
      <c r="O13" s="34"/>
      <c r="P13" s="35"/>
      <c r="Q13" s="34"/>
      <c r="R13" s="34"/>
      <c r="S13" s="34"/>
      <c r="T13" s="34"/>
      <c r="U13" s="34"/>
      <c r="V13" s="34"/>
      <c r="W13" s="38"/>
    </row>
    <row r="14" spans="1:23" x14ac:dyDescent="0.25">
      <c r="A14" s="32" t="s">
        <v>51</v>
      </c>
      <c r="B14" s="34" t="s">
        <v>32</v>
      </c>
      <c r="C14" s="34" t="s">
        <v>45</v>
      </c>
      <c r="D14" s="34" t="s">
        <v>56</v>
      </c>
      <c r="E14" s="34" t="s">
        <v>41</v>
      </c>
      <c r="F14" s="59">
        <v>0.52700000000000002</v>
      </c>
      <c r="G14" s="59">
        <v>0.95028822600157981</v>
      </c>
      <c r="H14" s="41"/>
      <c r="I14" s="34"/>
      <c r="J14" s="39"/>
      <c r="K14" s="10"/>
      <c r="L14" s="42"/>
      <c r="M14" s="32" t="s">
        <v>51</v>
      </c>
      <c r="N14" s="34" t="s">
        <v>32</v>
      </c>
      <c r="O14" s="34" t="s">
        <v>45</v>
      </c>
      <c r="P14" s="34" t="s">
        <v>56</v>
      </c>
      <c r="Q14" s="34" t="s">
        <v>41</v>
      </c>
      <c r="R14" s="59">
        <f>F14</f>
        <v>0.52700000000000002</v>
      </c>
      <c r="S14" s="34">
        <v>0.99029999999999996</v>
      </c>
      <c r="T14" s="34">
        <v>0.1618</v>
      </c>
      <c r="U14" s="34" t="s">
        <v>45</v>
      </c>
      <c r="V14" s="39">
        <f>((R14-S14)/S14)*100</f>
        <v>-46.783802888013724</v>
      </c>
      <c r="W14" s="10">
        <v>-2.86</v>
      </c>
    </row>
    <row r="15" spans="1:23" x14ac:dyDescent="0.25">
      <c r="A15" s="32" t="s">
        <v>52</v>
      </c>
      <c r="B15" s="34" t="s">
        <v>32</v>
      </c>
      <c r="C15" s="34" t="s">
        <v>46</v>
      </c>
      <c r="D15" s="34" t="s">
        <v>57</v>
      </c>
      <c r="E15" s="34" t="s">
        <v>41</v>
      </c>
      <c r="F15" s="41">
        <v>0.94</v>
      </c>
      <c r="G15" s="41">
        <v>1.0598036458802005</v>
      </c>
      <c r="H15" s="41"/>
      <c r="I15" s="34"/>
      <c r="J15" s="39"/>
      <c r="K15" s="10"/>
      <c r="L15" s="42"/>
      <c r="M15" s="32" t="s">
        <v>52</v>
      </c>
      <c r="N15" s="34" t="s">
        <v>32</v>
      </c>
      <c r="O15" s="34" t="s">
        <v>46</v>
      </c>
      <c r="P15" s="34" t="s">
        <v>57</v>
      </c>
      <c r="Q15" s="34" t="s">
        <v>41</v>
      </c>
      <c r="R15" s="41">
        <f t="shared" ref="R15:R27" si="0">F15</f>
        <v>0.94</v>
      </c>
      <c r="S15" s="34">
        <v>1.01</v>
      </c>
      <c r="T15" s="34">
        <v>8.8999999999999996E-2</v>
      </c>
      <c r="U15" s="34" t="s">
        <v>45</v>
      </c>
      <c r="V15" s="39">
        <f t="shared" ref="V15:V21" si="1">((R15-S15)/S15)*100</f>
        <v>-6.9306930693069368</v>
      </c>
      <c r="W15" s="10">
        <v>-0.78</v>
      </c>
    </row>
    <row r="16" spans="1:23" x14ac:dyDescent="0.25">
      <c r="A16" s="32" t="s">
        <v>53</v>
      </c>
      <c r="B16" s="34" t="s">
        <v>32</v>
      </c>
      <c r="C16" s="34" t="s">
        <v>18</v>
      </c>
      <c r="D16" s="34" t="s">
        <v>58</v>
      </c>
      <c r="E16" s="34" t="s">
        <v>41</v>
      </c>
      <c r="F16" s="41">
        <v>8.24</v>
      </c>
      <c r="G16" s="40"/>
      <c r="H16" s="41"/>
      <c r="I16" s="34"/>
      <c r="J16" s="39"/>
      <c r="K16" s="10"/>
      <c r="L16" s="42"/>
      <c r="M16" s="32" t="s">
        <v>53</v>
      </c>
      <c r="N16" s="34" t="s">
        <v>32</v>
      </c>
      <c r="O16" s="34" t="s">
        <v>18</v>
      </c>
      <c r="P16" s="34" t="s">
        <v>58</v>
      </c>
      <c r="Q16" s="34" t="s">
        <v>41</v>
      </c>
      <c r="R16" s="41">
        <f t="shared" si="0"/>
        <v>8.24</v>
      </c>
      <c r="S16" s="34">
        <v>5.944</v>
      </c>
      <c r="T16" s="34">
        <v>0.50700000000000001</v>
      </c>
      <c r="U16" s="34" t="s">
        <v>45</v>
      </c>
      <c r="V16" s="39">
        <f t="shared" si="1"/>
        <v>38.627187079407811</v>
      </c>
      <c r="W16" s="10">
        <v>4.53</v>
      </c>
    </row>
    <row r="17" spans="1:23" x14ac:dyDescent="0.25">
      <c r="A17" s="32" t="s">
        <v>26</v>
      </c>
      <c r="B17" s="34" t="s">
        <v>32</v>
      </c>
      <c r="C17" s="34" t="s">
        <v>19</v>
      </c>
      <c r="D17" s="54" t="s">
        <v>33</v>
      </c>
      <c r="E17" s="54" t="s">
        <v>41</v>
      </c>
      <c r="F17" s="55">
        <v>167</v>
      </c>
      <c r="G17" s="55">
        <v>179.28322935101033</v>
      </c>
      <c r="H17" s="57">
        <f t="shared" ref="H17:H25" si="2">0.15*G17</f>
        <v>26.892484402651551</v>
      </c>
      <c r="I17" s="34">
        <v>4</v>
      </c>
      <c r="J17" s="55">
        <f t="shared" ref="J17:J25" si="3">((F17-G17)/G17)*100</f>
        <v>-6.8512985824020198</v>
      </c>
      <c r="K17" s="10">
        <v>-0.45675323882680136</v>
      </c>
      <c r="L17" s="42"/>
      <c r="M17" s="32" t="s">
        <v>26</v>
      </c>
      <c r="N17" s="34" t="s">
        <v>32</v>
      </c>
      <c r="O17" s="34" t="s">
        <v>19</v>
      </c>
      <c r="P17" s="34" t="s">
        <v>33</v>
      </c>
      <c r="Q17" s="34" t="s">
        <v>41</v>
      </c>
      <c r="R17" s="55">
        <f t="shared" si="0"/>
        <v>167</v>
      </c>
      <c r="S17" s="34">
        <v>178.2</v>
      </c>
      <c r="T17" s="34">
        <v>10.6</v>
      </c>
      <c r="U17" s="34" t="s">
        <v>45</v>
      </c>
      <c r="V17" s="39">
        <f t="shared" si="1"/>
        <v>-6.285072951739612</v>
      </c>
      <c r="W17" s="10">
        <v>-1.06</v>
      </c>
    </row>
    <row r="18" spans="1:23" x14ac:dyDescent="0.25">
      <c r="A18" s="32" t="s">
        <v>27</v>
      </c>
      <c r="B18" s="34" t="s">
        <v>32</v>
      </c>
      <c r="C18" s="34" t="s">
        <v>20</v>
      </c>
      <c r="D18" s="54" t="s">
        <v>34</v>
      </c>
      <c r="E18" s="54" t="s">
        <v>41</v>
      </c>
      <c r="F18" s="56">
        <v>35.4</v>
      </c>
      <c r="G18" s="56">
        <v>43.445534009218434</v>
      </c>
      <c r="H18" s="57">
        <f t="shared" si="2"/>
        <v>6.516830101382765</v>
      </c>
      <c r="I18" s="34">
        <v>4</v>
      </c>
      <c r="J18" s="55">
        <f t="shared" si="3"/>
        <v>-18.518667551678163</v>
      </c>
      <c r="K18" s="10">
        <v>-1.24</v>
      </c>
      <c r="L18" s="42"/>
      <c r="M18" s="32" t="s">
        <v>27</v>
      </c>
      <c r="N18" s="34" t="s">
        <v>32</v>
      </c>
      <c r="O18" s="34" t="s">
        <v>20</v>
      </c>
      <c r="P18" s="34" t="s">
        <v>34</v>
      </c>
      <c r="Q18" s="34" t="s">
        <v>41</v>
      </c>
      <c r="R18" s="56">
        <f t="shared" si="0"/>
        <v>35.4</v>
      </c>
      <c r="S18" s="34">
        <v>41.96</v>
      </c>
      <c r="T18" s="34">
        <v>6.26</v>
      </c>
      <c r="U18" s="34" t="s">
        <v>45</v>
      </c>
      <c r="V18" s="39">
        <f t="shared" si="1"/>
        <v>-15.633937082936134</v>
      </c>
      <c r="W18" s="10">
        <v>-1.05</v>
      </c>
    </row>
    <row r="19" spans="1:23" x14ac:dyDescent="0.25">
      <c r="A19" s="32" t="s">
        <v>28</v>
      </c>
      <c r="B19" s="34" t="s">
        <v>32</v>
      </c>
      <c r="C19" s="34" t="s">
        <v>21</v>
      </c>
      <c r="D19" s="54" t="s">
        <v>35</v>
      </c>
      <c r="E19" s="54" t="s">
        <v>41</v>
      </c>
      <c r="F19" s="55">
        <v>120</v>
      </c>
      <c r="G19" s="55">
        <v>135.10303748362779</v>
      </c>
      <c r="H19" s="57">
        <f t="shared" si="2"/>
        <v>20.265455622544167</v>
      </c>
      <c r="I19" s="34">
        <v>4</v>
      </c>
      <c r="J19" s="55">
        <f t="shared" si="3"/>
        <v>-11.178902980222055</v>
      </c>
      <c r="K19" s="10">
        <v>-0.74526019868147042</v>
      </c>
      <c r="L19" s="42"/>
      <c r="M19" s="32" t="s">
        <v>28</v>
      </c>
      <c r="N19" s="34" t="s">
        <v>32</v>
      </c>
      <c r="O19" s="34" t="s">
        <v>21</v>
      </c>
      <c r="P19" s="34" t="s">
        <v>35</v>
      </c>
      <c r="Q19" s="34" t="s">
        <v>41</v>
      </c>
      <c r="R19" s="55">
        <f t="shared" si="0"/>
        <v>120</v>
      </c>
      <c r="S19" s="34">
        <v>129.30000000000001</v>
      </c>
      <c r="T19" s="34">
        <v>6.6</v>
      </c>
      <c r="U19" s="34" t="s">
        <v>45</v>
      </c>
      <c r="V19" s="39">
        <f t="shared" si="1"/>
        <v>-7.1925754060324909</v>
      </c>
      <c r="W19" s="10">
        <v>-1.4</v>
      </c>
    </row>
    <row r="20" spans="1:23" x14ac:dyDescent="0.25">
      <c r="A20" s="32" t="s">
        <v>44</v>
      </c>
      <c r="B20" s="34" t="s">
        <v>32</v>
      </c>
      <c r="C20" s="34" t="s">
        <v>22</v>
      </c>
      <c r="D20" s="34" t="s">
        <v>59</v>
      </c>
      <c r="E20" s="34" t="s">
        <v>41</v>
      </c>
      <c r="F20" s="40">
        <v>13.2</v>
      </c>
      <c r="G20" s="41">
        <v>8.1315806312926817</v>
      </c>
      <c r="H20" s="41"/>
      <c r="I20" s="34"/>
      <c r="J20" s="39"/>
      <c r="K20" s="10"/>
      <c r="L20" s="42"/>
      <c r="M20" s="32" t="s">
        <v>44</v>
      </c>
      <c r="N20" s="34" t="s">
        <v>32</v>
      </c>
      <c r="O20" s="34" t="s">
        <v>22</v>
      </c>
      <c r="P20" s="34" t="s">
        <v>59</v>
      </c>
      <c r="Q20" s="34" t="s">
        <v>41</v>
      </c>
      <c r="R20" s="40">
        <f t="shared" si="0"/>
        <v>13.2</v>
      </c>
      <c r="S20" s="34">
        <v>8.3279999999999994</v>
      </c>
      <c r="T20" s="34">
        <v>1.105</v>
      </c>
      <c r="U20" s="34" t="s">
        <v>45</v>
      </c>
      <c r="V20" s="39">
        <f t="shared" si="1"/>
        <v>58.501440922190206</v>
      </c>
      <c r="W20" s="10">
        <v>4.41</v>
      </c>
    </row>
    <row r="21" spans="1:23" x14ac:dyDescent="0.25">
      <c r="A21" s="32" t="s">
        <v>29</v>
      </c>
      <c r="B21" s="34" t="s">
        <v>32</v>
      </c>
      <c r="C21" s="34" t="s">
        <v>23</v>
      </c>
      <c r="D21" s="54" t="s">
        <v>36</v>
      </c>
      <c r="E21" s="54" t="s">
        <v>41</v>
      </c>
      <c r="F21" s="56">
        <v>94.5</v>
      </c>
      <c r="G21" s="55">
        <v>103.54817181079217</v>
      </c>
      <c r="H21" s="57">
        <f t="shared" si="2"/>
        <v>15.532225771618824</v>
      </c>
      <c r="I21" s="34">
        <v>4</v>
      </c>
      <c r="J21" s="55">
        <f t="shared" si="3"/>
        <v>-8.7381280157465184</v>
      </c>
      <c r="K21" s="10">
        <v>-0.58254186771643457</v>
      </c>
      <c r="L21" s="42"/>
      <c r="M21" s="32" t="s">
        <v>29</v>
      </c>
      <c r="N21" s="34" t="s">
        <v>32</v>
      </c>
      <c r="O21" s="34" t="s">
        <v>23</v>
      </c>
      <c r="P21" s="34" t="s">
        <v>36</v>
      </c>
      <c r="Q21" s="34" t="s">
        <v>41</v>
      </c>
      <c r="R21" s="56">
        <f t="shared" si="0"/>
        <v>94.5</v>
      </c>
      <c r="S21" s="34">
        <v>98.64</v>
      </c>
      <c r="T21" s="34">
        <v>5.34</v>
      </c>
      <c r="U21" s="34" t="s">
        <v>45</v>
      </c>
      <c r="V21" s="39">
        <f t="shared" si="1"/>
        <v>-4.1970802919708037</v>
      </c>
      <c r="W21" s="10">
        <v>-0.78</v>
      </c>
    </row>
    <row r="22" spans="1:23" x14ac:dyDescent="0.25">
      <c r="A22" s="32" t="s">
        <v>30</v>
      </c>
      <c r="B22" s="34" t="s">
        <v>32</v>
      </c>
      <c r="C22" s="34" t="s">
        <v>24</v>
      </c>
      <c r="D22" s="34" t="s">
        <v>37</v>
      </c>
      <c r="E22" s="34" t="s">
        <v>41</v>
      </c>
      <c r="F22" s="39">
        <v>171</v>
      </c>
      <c r="G22" s="39">
        <v>254.6967665496866</v>
      </c>
      <c r="H22" s="41"/>
      <c r="I22" s="34"/>
      <c r="J22" s="39"/>
      <c r="K22" s="10"/>
      <c r="L22" s="42"/>
      <c r="M22" s="32" t="s">
        <v>30</v>
      </c>
      <c r="N22" s="34" t="s">
        <v>32</v>
      </c>
      <c r="O22" s="34" t="s">
        <v>24</v>
      </c>
      <c r="P22" s="34" t="s">
        <v>37</v>
      </c>
      <c r="Q22" s="34" t="s">
        <v>41</v>
      </c>
      <c r="R22" s="39">
        <f t="shared" si="0"/>
        <v>171</v>
      </c>
      <c r="S22" s="34">
        <v>217</v>
      </c>
      <c r="T22" s="34">
        <v>9.6999999999999993</v>
      </c>
      <c r="U22" s="34" t="s">
        <v>45</v>
      </c>
      <c r="V22" s="39">
        <f t="shared" ref="V22:V27" si="4">((R22-S22)/S22)*100</f>
        <v>-21.198156682027651</v>
      </c>
      <c r="W22" s="10">
        <v>-4.76</v>
      </c>
    </row>
    <row r="23" spans="1:23" x14ac:dyDescent="0.25">
      <c r="A23" s="32" t="s">
        <v>31</v>
      </c>
      <c r="B23" s="34" t="s">
        <v>32</v>
      </c>
      <c r="C23" s="34" t="s">
        <v>25</v>
      </c>
      <c r="D23" s="54" t="s">
        <v>38</v>
      </c>
      <c r="E23" s="54" t="s">
        <v>41</v>
      </c>
      <c r="F23" s="55">
        <v>145</v>
      </c>
      <c r="G23" s="55">
        <v>173.81511268084427</v>
      </c>
      <c r="H23" s="57">
        <f t="shared" si="2"/>
        <v>26.072266902126639</v>
      </c>
      <c r="I23" s="34">
        <v>4</v>
      </c>
      <c r="J23" s="55">
        <f t="shared" si="3"/>
        <v>-16.578024911880927</v>
      </c>
      <c r="K23" s="10">
        <v>-1.1052016607920618</v>
      </c>
      <c r="L23" s="42"/>
      <c r="M23" s="32" t="s">
        <v>31</v>
      </c>
      <c r="N23" s="34" t="s">
        <v>32</v>
      </c>
      <c r="O23" s="34" t="s">
        <v>25</v>
      </c>
      <c r="P23" s="34" t="s">
        <v>38</v>
      </c>
      <c r="Q23" s="34" t="s">
        <v>41</v>
      </c>
      <c r="R23" s="55">
        <f t="shared" si="0"/>
        <v>145</v>
      </c>
      <c r="S23" s="34">
        <v>161.30000000000001</v>
      </c>
      <c r="T23" s="34">
        <v>14.8</v>
      </c>
      <c r="U23" s="34" t="s">
        <v>45</v>
      </c>
      <c r="V23" s="39">
        <f t="shared" si="4"/>
        <v>-10.105393676379423</v>
      </c>
      <c r="W23" s="10">
        <v>-1.1000000000000001</v>
      </c>
    </row>
    <row r="24" spans="1:23" x14ac:dyDescent="0.25">
      <c r="A24" s="32" t="s">
        <v>42</v>
      </c>
      <c r="B24" s="34" t="s">
        <v>32</v>
      </c>
      <c r="C24" s="34" t="s">
        <v>47</v>
      </c>
      <c r="D24" s="54" t="s">
        <v>39</v>
      </c>
      <c r="E24" s="54" t="s">
        <v>41</v>
      </c>
      <c r="F24" s="55">
        <v>212</v>
      </c>
      <c r="G24" s="55">
        <v>252.15169921113406</v>
      </c>
      <c r="H24" s="57">
        <f t="shared" si="2"/>
        <v>37.822754881670107</v>
      </c>
      <c r="I24" s="34">
        <v>4</v>
      </c>
      <c r="J24" s="55">
        <f t="shared" si="3"/>
        <v>-15.923628251068756</v>
      </c>
      <c r="K24" s="10">
        <v>-1.0615752167379171</v>
      </c>
      <c r="L24" s="42"/>
      <c r="M24" s="32" t="s">
        <v>42</v>
      </c>
      <c r="N24" s="34" t="s">
        <v>32</v>
      </c>
      <c r="O24" s="34" t="s">
        <v>47</v>
      </c>
      <c r="P24" s="34" t="s">
        <v>39</v>
      </c>
      <c r="Q24" s="34" t="s">
        <v>41</v>
      </c>
      <c r="R24" s="55">
        <f t="shared" si="0"/>
        <v>212</v>
      </c>
      <c r="S24" s="34">
        <v>236.8</v>
      </c>
      <c r="T24" s="34">
        <v>13.4</v>
      </c>
      <c r="U24" s="34" t="s">
        <v>45</v>
      </c>
      <c r="V24" s="39">
        <f t="shared" si="4"/>
        <v>-10.472972972972977</v>
      </c>
      <c r="W24" s="10">
        <v>-1.85</v>
      </c>
    </row>
    <row r="25" spans="1:23" x14ac:dyDescent="0.25">
      <c r="A25" s="32" t="s">
        <v>43</v>
      </c>
      <c r="B25" s="34" t="s">
        <v>32</v>
      </c>
      <c r="C25" s="34" t="s">
        <v>48</v>
      </c>
      <c r="D25" s="54" t="s">
        <v>40</v>
      </c>
      <c r="E25" s="54" t="s">
        <v>41</v>
      </c>
      <c r="F25" s="55">
        <v>246</v>
      </c>
      <c r="G25" s="55">
        <v>288.59234180189367</v>
      </c>
      <c r="H25" s="57">
        <f t="shared" si="2"/>
        <v>43.288851270284049</v>
      </c>
      <c r="I25" s="34">
        <v>4</v>
      </c>
      <c r="J25" s="55">
        <f t="shared" si="3"/>
        <v>-14.7586528235498</v>
      </c>
      <c r="K25" s="10">
        <v>-0.98391018823665333</v>
      </c>
      <c r="L25" s="42"/>
      <c r="M25" s="32" t="s">
        <v>43</v>
      </c>
      <c r="N25" s="34" t="s">
        <v>32</v>
      </c>
      <c r="O25" s="34" t="s">
        <v>48</v>
      </c>
      <c r="P25" s="34" t="s">
        <v>40</v>
      </c>
      <c r="Q25" s="34" t="s">
        <v>41</v>
      </c>
      <c r="R25" s="55">
        <f t="shared" si="0"/>
        <v>246</v>
      </c>
      <c r="S25" s="34">
        <v>269.89999999999998</v>
      </c>
      <c r="T25" s="34">
        <v>16.100000000000001</v>
      </c>
      <c r="U25" s="34" t="s">
        <v>45</v>
      </c>
      <c r="V25" s="39">
        <f t="shared" si="4"/>
        <v>-8.8551315301963616</v>
      </c>
      <c r="W25" s="10">
        <v>-1.48</v>
      </c>
    </row>
    <row r="26" spans="1:23" x14ac:dyDescent="0.25">
      <c r="A26" s="32" t="s">
        <v>54</v>
      </c>
      <c r="B26" s="34" t="s">
        <v>32</v>
      </c>
      <c r="C26" s="34" t="s">
        <v>49</v>
      </c>
      <c r="D26" s="34" t="s">
        <v>60</v>
      </c>
      <c r="E26" s="34" t="s">
        <v>41</v>
      </c>
      <c r="F26" s="41">
        <v>5.75</v>
      </c>
      <c r="G26" s="40"/>
      <c r="H26" s="41"/>
      <c r="I26" s="34"/>
      <c r="J26" s="39"/>
      <c r="K26" s="10"/>
      <c r="L26" s="42"/>
      <c r="M26" s="32" t="s">
        <v>54</v>
      </c>
      <c r="N26" s="34" t="s">
        <v>32</v>
      </c>
      <c r="O26" s="34" t="s">
        <v>49</v>
      </c>
      <c r="P26" s="34" t="s">
        <v>60</v>
      </c>
      <c r="Q26" s="34" t="s">
        <v>41</v>
      </c>
      <c r="R26" s="41">
        <f t="shared" si="0"/>
        <v>5.75</v>
      </c>
      <c r="S26" s="34">
        <v>5.4660000000000002</v>
      </c>
      <c r="T26" s="34">
        <v>0.52400000000000002</v>
      </c>
      <c r="U26" s="34" t="s">
        <v>45</v>
      </c>
      <c r="V26" s="39">
        <f t="shared" si="4"/>
        <v>5.1957555799487709</v>
      </c>
      <c r="W26" s="10">
        <v>0.54</v>
      </c>
    </row>
    <row r="27" spans="1:23" ht="15.75" thickBot="1" x14ac:dyDescent="0.3">
      <c r="A27" s="43" t="s">
        <v>55</v>
      </c>
      <c r="B27" s="44" t="s">
        <v>32</v>
      </c>
      <c r="C27" s="44" t="s">
        <v>50</v>
      </c>
      <c r="D27" s="44" t="s">
        <v>61</v>
      </c>
      <c r="E27" s="44" t="s">
        <v>41</v>
      </c>
      <c r="F27" s="46">
        <v>25.2</v>
      </c>
      <c r="G27" s="46">
        <v>13.20431901576732</v>
      </c>
      <c r="H27" s="47"/>
      <c r="I27" s="44"/>
      <c r="J27" s="45"/>
      <c r="K27" s="11"/>
      <c r="L27" s="42"/>
      <c r="M27" s="43" t="s">
        <v>55</v>
      </c>
      <c r="N27" s="44" t="s">
        <v>32</v>
      </c>
      <c r="O27" s="44" t="s">
        <v>50</v>
      </c>
      <c r="P27" s="44" t="s">
        <v>61</v>
      </c>
      <c r="Q27" s="44" t="s">
        <v>41</v>
      </c>
      <c r="R27" s="46">
        <f t="shared" si="0"/>
        <v>25.2</v>
      </c>
      <c r="S27" s="44">
        <v>24.67</v>
      </c>
      <c r="T27" s="44">
        <v>14.06</v>
      </c>
      <c r="U27" s="44" t="s">
        <v>45</v>
      </c>
      <c r="V27" s="45">
        <f t="shared" si="4"/>
        <v>2.1483583299554012</v>
      </c>
      <c r="W27" s="11">
        <v>0.04</v>
      </c>
    </row>
    <row r="29" spans="1:23" x14ac:dyDescent="0.25">
      <c r="G29" s="20"/>
      <c r="H29" s="20"/>
    </row>
    <row r="30" spans="1:23" x14ac:dyDescent="0.25">
      <c r="G30" s="20"/>
      <c r="H30" s="20"/>
    </row>
    <row r="31" spans="1:23" x14ac:dyDescent="0.25">
      <c r="G31" s="20"/>
      <c r="H31" s="20"/>
    </row>
    <row r="32" spans="1:23" x14ac:dyDescent="0.25">
      <c r="G32" s="48"/>
      <c r="H32" s="20"/>
    </row>
    <row r="33" spans="5:8" x14ac:dyDescent="0.25">
      <c r="G33" s="48"/>
      <c r="H33" s="20"/>
    </row>
    <row r="34" spans="5:8" x14ac:dyDescent="0.25">
      <c r="G34" s="48"/>
      <c r="H34" s="20"/>
    </row>
    <row r="35" spans="5:8" x14ac:dyDescent="0.25">
      <c r="G35" s="48"/>
      <c r="H35" s="20"/>
    </row>
    <row r="36" spans="5:8" x14ac:dyDescent="0.25">
      <c r="G36" s="48"/>
      <c r="H36" s="20"/>
    </row>
    <row r="37" spans="5:8" x14ac:dyDescent="0.25">
      <c r="G37" s="48"/>
      <c r="H37" s="20"/>
    </row>
    <row r="38" spans="5:8" x14ac:dyDescent="0.25">
      <c r="G38" s="48"/>
      <c r="H38" s="20"/>
    </row>
    <row r="39" spans="5:8" x14ac:dyDescent="0.25">
      <c r="G39" s="48"/>
      <c r="H39" s="20"/>
    </row>
    <row r="40" spans="5:8" x14ac:dyDescent="0.25">
      <c r="G40" s="20"/>
      <c r="H40" s="20"/>
    </row>
    <row r="41" spans="5:8" x14ac:dyDescent="0.25">
      <c r="G41" s="20"/>
      <c r="H41" s="20"/>
    </row>
    <row r="48" spans="5:8" x14ac:dyDescent="0.25">
      <c r="E48" s="12" t="s">
        <v>13</v>
      </c>
    </row>
  </sheetData>
  <sheetProtection algorithmName="SHA-512" hashValue="kw2BZYY0sJsxBu/+8pYd0jFwa9iR+bZjUQ6nOAahHISZ2jL3iUMHZQJEqBmSe+DyA9rJHXYbPcYg/MY0iemBLA==" saltValue="x+iTuBMNULLRRk6m3wB10Q==" spinCount="100000" sheet="1" objects="1" scenarios="1" selectLockedCells="1" selectUnlockedCells="1"/>
  <mergeCells count="3">
    <mergeCell ref="A2:K2"/>
    <mergeCell ref="A8:K8"/>
    <mergeCell ref="M8:W8"/>
  </mergeCells>
  <phoneticPr fontId="15" type="noConversion"/>
  <conditionalFormatting sqref="K17:K19 K23:K25 K21">
    <cfRule type="cellIs" dxfId="17" priority="4" stopIfTrue="1" operator="between">
      <formula>-2</formula>
      <formula>2</formula>
    </cfRule>
    <cfRule type="cellIs" dxfId="16" priority="5" stopIfTrue="1" operator="between">
      <formula>-3</formula>
      <formula>3</formula>
    </cfRule>
    <cfRule type="cellIs" dxfId="15" priority="6" operator="notBetween">
      <formula>-3</formula>
      <formula>3</formula>
    </cfRule>
  </conditionalFormatting>
  <conditionalFormatting sqref="W17:W19 W23:W25 W21">
    <cfRule type="cellIs" dxfId="14" priority="1" stopIfTrue="1" operator="between">
      <formula>-2</formula>
      <formula>2</formula>
    </cfRule>
    <cfRule type="cellIs" dxfId="13" priority="2" stopIfTrue="1" operator="between">
      <formula>-3</formula>
      <formula>3</formula>
    </cfRule>
    <cfRule type="cellIs" dxfId="12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8"/>
  <sheetViews>
    <sheetView topLeftCell="A2" zoomScaleNormal="100" zoomScalePageLayoutView="85" workbookViewId="0">
      <selection activeCell="E6" sqref="E6:F6"/>
    </sheetView>
  </sheetViews>
  <sheetFormatPr defaultRowHeight="15" x14ac:dyDescent="0.25"/>
  <cols>
    <col min="1" max="1" width="10" style="12" customWidth="1"/>
    <col min="2" max="2" width="11.5703125" style="13" customWidth="1"/>
    <col min="3" max="3" width="4.7109375" style="13" customWidth="1"/>
    <col min="4" max="4" width="11.140625" style="12" bestFit="1" customWidth="1"/>
    <col min="5" max="5" width="12.42578125" style="12" customWidth="1"/>
    <col min="6" max="6" width="11" style="12" customWidth="1"/>
    <col min="7" max="7" width="10.85546875" style="12" customWidth="1"/>
    <col min="8" max="8" width="8" style="12" customWidth="1"/>
    <col min="9" max="9" width="9.5703125" style="12" customWidth="1"/>
    <col min="10" max="10" width="12.7109375" style="12" customWidth="1"/>
    <col min="11" max="11" width="9" style="12" customWidth="1"/>
    <col min="12" max="13" width="9.140625" style="12"/>
    <col min="14" max="15" width="9.42578125" style="12" bestFit="1" customWidth="1"/>
    <col min="16" max="16" width="10.28515625" style="12" bestFit="1" customWidth="1"/>
    <col min="17" max="17" width="9.140625" style="12"/>
    <col min="18" max="18" width="11.85546875" style="12" customWidth="1"/>
    <col min="19" max="20" width="9.140625" style="12"/>
    <col min="21" max="21" width="9.42578125" style="12" bestFit="1" customWidth="1"/>
    <col min="22" max="22" width="11.7109375" style="12" bestFit="1" customWidth="1"/>
    <col min="23" max="23" width="9.42578125" style="12" bestFit="1" customWidth="1"/>
    <col min="24" max="16384" width="9.140625" style="12"/>
  </cols>
  <sheetData>
    <row r="1" spans="1:23" s="2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63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23" s="53" customFormat="1" ht="12.75" x14ac:dyDescent="0.2">
      <c r="A3" s="4"/>
      <c r="B3" s="5"/>
      <c r="C3" s="5"/>
      <c r="D3" s="58">
        <v>45618</v>
      </c>
      <c r="E3" s="5"/>
      <c r="F3" s="5"/>
      <c r="G3" s="5"/>
      <c r="H3" s="5" t="s">
        <v>67</v>
      </c>
      <c r="I3" s="5"/>
      <c r="J3" s="5"/>
      <c r="K3" s="6" t="s">
        <v>17</v>
      </c>
    </row>
    <row r="4" spans="1:23" s="53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14" t="s">
        <v>7</v>
      </c>
      <c r="B6" s="49">
        <v>904</v>
      </c>
      <c r="C6" s="16"/>
      <c r="D6" s="17"/>
      <c r="E6" s="17"/>
      <c r="F6" s="18"/>
      <c r="G6" s="17"/>
      <c r="H6" s="17"/>
      <c r="I6" s="17"/>
      <c r="J6" s="17"/>
      <c r="K6" s="19"/>
    </row>
    <row r="7" spans="1:23" ht="16.5" thickTop="1" thickBot="1" x14ac:dyDescent="0.3">
      <c r="A7" s="20"/>
      <c r="B7" s="21"/>
      <c r="C7" s="22"/>
      <c r="D7" s="20"/>
      <c r="E7" s="20"/>
      <c r="F7" s="21"/>
      <c r="G7" s="20"/>
      <c r="H7" s="20"/>
      <c r="I7" s="20"/>
      <c r="J7" s="20"/>
      <c r="K7" s="20"/>
    </row>
    <row r="8" spans="1:23" ht="16.5" thickTop="1" thickBot="1" x14ac:dyDescent="0.3">
      <c r="A8" s="66" t="s">
        <v>14</v>
      </c>
      <c r="B8" s="67"/>
      <c r="C8" s="67"/>
      <c r="D8" s="67"/>
      <c r="E8" s="67"/>
      <c r="F8" s="67"/>
      <c r="G8" s="67"/>
      <c r="H8" s="67"/>
      <c r="I8" s="67"/>
      <c r="J8" s="67"/>
      <c r="K8" s="68"/>
      <c r="M8" s="66" t="s">
        <v>15</v>
      </c>
      <c r="N8" s="67"/>
      <c r="O8" s="67"/>
      <c r="P8" s="67"/>
      <c r="Q8" s="67"/>
      <c r="R8" s="67"/>
      <c r="S8" s="67"/>
      <c r="T8" s="67"/>
      <c r="U8" s="67"/>
      <c r="V8" s="67"/>
      <c r="W8" s="68"/>
    </row>
    <row r="9" spans="1:23" ht="15.75" thickTop="1" x14ac:dyDescent="0.25">
      <c r="A9" s="20"/>
    </row>
    <row r="10" spans="1:23" ht="15.75" thickBot="1" x14ac:dyDescent="0.3"/>
    <row r="11" spans="1:23" s="30" customFormat="1" ht="30.75" thickBot="1" x14ac:dyDescent="0.3">
      <c r="A11" s="23" t="s">
        <v>1</v>
      </c>
      <c r="B11" s="24" t="s">
        <v>10</v>
      </c>
      <c r="C11" s="24" t="s">
        <v>2</v>
      </c>
      <c r="D11" s="24" t="s">
        <v>3</v>
      </c>
      <c r="E11" s="24" t="s">
        <v>4</v>
      </c>
      <c r="F11" s="25" t="s">
        <v>11</v>
      </c>
      <c r="G11" s="26" t="s">
        <v>16</v>
      </c>
      <c r="H11" s="27" t="s">
        <v>8</v>
      </c>
      <c r="I11" s="28" t="s">
        <v>9</v>
      </c>
      <c r="J11" s="28" t="s">
        <v>5</v>
      </c>
      <c r="K11" s="29" t="s">
        <v>6</v>
      </c>
      <c r="M11" s="23" t="s">
        <v>1</v>
      </c>
      <c r="N11" s="24" t="s">
        <v>10</v>
      </c>
      <c r="O11" s="24" t="s">
        <v>2</v>
      </c>
      <c r="P11" s="24" t="s">
        <v>3</v>
      </c>
      <c r="Q11" s="24" t="s">
        <v>4</v>
      </c>
      <c r="R11" s="25" t="s">
        <v>11</v>
      </c>
      <c r="S11" s="31" t="s">
        <v>0</v>
      </c>
      <c r="T11" s="27" t="s">
        <v>8</v>
      </c>
      <c r="U11" s="28" t="s">
        <v>9</v>
      </c>
      <c r="V11" s="28" t="s">
        <v>5</v>
      </c>
      <c r="W11" s="29" t="s">
        <v>6</v>
      </c>
    </row>
    <row r="12" spans="1:23" x14ac:dyDescent="0.25">
      <c r="A12" s="32"/>
      <c r="B12" s="33"/>
      <c r="C12" s="34"/>
      <c r="D12" s="35"/>
      <c r="E12" s="36"/>
      <c r="F12" s="36"/>
      <c r="G12" s="36"/>
      <c r="H12" s="36"/>
      <c r="I12" s="36"/>
      <c r="J12" s="36"/>
      <c r="K12" s="37"/>
      <c r="M12" s="32"/>
      <c r="N12" s="33"/>
      <c r="O12" s="34"/>
      <c r="P12" s="35"/>
      <c r="Q12" s="36"/>
      <c r="R12" s="36"/>
      <c r="S12" s="36"/>
      <c r="T12" s="36"/>
      <c r="U12" s="36"/>
      <c r="V12" s="34"/>
      <c r="W12" s="37"/>
    </row>
    <row r="13" spans="1:23" x14ac:dyDescent="0.25">
      <c r="A13" s="32"/>
      <c r="B13" s="33"/>
      <c r="C13" s="34"/>
      <c r="D13" s="35"/>
      <c r="E13" s="34"/>
      <c r="F13" s="34"/>
      <c r="G13" s="34"/>
      <c r="H13" s="34"/>
      <c r="I13" s="34"/>
      <c r="J13" s="34"/>
      <c r="K13" s="38"/>
      <c r="M13" s="32"/>
      <c r="N13" s="33"/>
      <c r="O13" s="34"/>
      <c r="P13" s="35"/>
      <c r="Q13" s="34"/>
      <c r="R13" s="34"/>
      <c r="S13" s="34"/>
      <c r="T13" s="34"/>
      <c r="U13" s="34"/>
      <c r="V13" s="34"/>
      <c r="W13" s="38"/>
    </row>
    <row r="14" spans="1:23" x14ac:dyDescent="0.25">
      <c r="A14" s="32" t="s">
        <v>51</v>
      </c>
      <c r="B14" s="34" t="s">
        <v>32</v>
      </c>
      <c r="C14" s="34" t="s">
        <v>45</v>
      </c>
      <c r="D14" s="34" t="s">
        <v>56</v>
      </c>
      <c r="E14" s="34" t="s">
        <v>41</v>
      </c>
      <c r="F14" s="41">
        <v>0.88</v>
      </c>
      <c r="G14" s="59">
        <v>0.95028822600157981</v>
      </c>
      <c r="H14" s="41"/>
      <c r="I14" s="34"/>
      <c r="J14" s="39"/>
      <c r="K14" s="10"/>
      <c r="L14" s="42"/>
      <c r="M14" s="32" t="s">
        <v>51</v>
      </c>
      <c r="N14" s="34" t="s">
        <v>32</v>
      </c>
      <c r="O14" s="34" t="s">
        <v>45</v>
      </c>
      <c r="P14" s="34" t="s">
        <v>56</v>
      </c>
      <c r="Q14" s="34" t="s">
        <v>41</v>
      </c>
      <c r="R14" s="41">
        <f>F14</f>
        <v>0.88</v>
      </c>
      <c r="S14" s="34">
        <v>0.99029999999999996</v>
      </c>
      <c r="T14" s="34">
        <v>0.1618</v>
      </c>
      <c r="U14" s="34" t="s">
        <v>45</v>
      </c>
      <c r="V14" s="39">
        <f>((R14-S14)/S14)*100</f>
        <v>-11.138038978087444</v>
      </c>
      <c r="W14" s="10">
        <v>-0.68</v>
      </c>
    </row>
    <row r="15" spans="1:23" x14ac:dyDescent="0.25">
      <c r="A15" s="32" t="s">
        <v>52</v>
      </c>
      <c r="B15" s="34" t="s">
        <v>32</v>
      </c>
      <c r="C15" s="34" t="s">
        <v>46</v>
      </c>
      <c r="D15" s="34" t="s">
        <v>57</v>
      </c>
      <c r="E15" s="34" t="s">
        <v>41</v>
      </c>
      <c r="F15" s="41">
        <v>8.9300000000000004E-2</v>
      </c>
      <c r="G15" s="41">
        <v>1.0598036458802005</v>
      </c>
      <c r="H15" s="41"/>
      <c r="I15" s="34"/>
      <c r="J15" s="39"/>
      <c r="K15" s="10"/>
      <c r="L15" s="42"/>
      <c r="M15" s="32" t="s">
        <v>52</v>
      </c>
      <c r="N15" s="34" t="s">
        <v>32</v>
      </c>
      <c r="O15" s="34" t="s">
        <v>46</v>
      </c>
      <c r="P15" s="34" t="s">
        <v>57</v>
      </c>
      <c r="Q15" s="34" t="s">
        <v>41</v>
      </c>
      <c r="R15" s="41">
        <f t="shared" ref="R15:R27" si="0">F15</f>
        <v>8.9300000000000004E-2</v>
      </c>
      <c r="S15" s="34">
        <v>1.01</v>
      </c>
      <c r="T15" s="34">
        <v>8.8999999999999996E-2</v>
      </c>
      <c r="U15" s="34" t="s">
        <v>45</v>
      </c>
      <c r="V15" s="39">
        <f t="shared" ref="V15:V21" si="1">((R15-S15)/S15)*100</f>
        <v>-91.158415841584144</v>
      </c>
      <c r="W15" s="10">
        <v>-10.36</v>
      </c>
    </row>
    <row r="16" spans="1:23" x14ac:dyDescent="0.25">
      <c r="A16" s="32" t="s">
        <v>53</v>
      </c>
      <c r="B16" s="34" t="s">
        <v>32</v>
      </c>
      <c r="C16" s="34" t="s">
        <v>18</v>
      </c>
      <c r="D16" s="34" t="s">
        <v>58</v>
      </c>
      <c r="E16" s="34" t="s">
        <v>41</v>
      </c>
      <c r="F16" s="41">
        <v>3.11</v>
      </c>
      <c r="G16" s="40"/>
      <c r="H16" s="41"/>
      <c r="I16" s="34"/>
      <c r="J16" s="39"/>
      <c r="K16" s="10"/>
      <c r="L16" s="42"/>
      <c r="M16" s="32" t="s">
        <v>53</v>
      </c>
      <c r="N16" s="34" t="s">
        <v>32</v>
      </c>
      <c r="O16" s="34" t="s">
        <v>18</v>
      </c>
      <c r="P16" s="34" t="s">
        <v>58</v>
      </c>
      <c r="Q16" s="34" t="s">
        <v>41</v>
      </c>
      <c r="R16" s="41">
        <f t="shared" si="0"/>
        <v>3.11</v>
      </c>
      <c r="S16" s="34">
        <v>5.944</v>
      </c>
      <c r="T16" s="34">
        <v>0.50700000000000001</v>
      </c>
      <c r="U16" s="34" t="s">
        <v>45</v>
      </c>
      <c r="V16" s="39">
        <f t="shared" si="1"/>
        <v>-47.678331090174972</v>
      </c>
      <c r="W16" s="10">
        <v>-5.59</v>
      </c>
    </row>
    <row r="17" spans="1:23" x14ac:dyDescent="0.25">
      <c r="A17" s="32" t="s">
        <v>26</v>
      </c>
      <c r="B17" s="34" t="s">
        <v>32</v>
      </c>
      <c r="C17" s="34" t="s">
        <v>19</v>
      </c>
      <c r="D17" s="54" t="s">
        <v>33</v>
      </c>
      <c r="E17" s="54" t="s">
        <v>41</v>
      </c>
      <c r="F17" s="55">
        <v>178</v>
      </c>
      <c r="G17" s="55">
        <v>179.28322935101033</v>
      </c>
      <c r="H17" s="57">
        <f t="shared" ref="H17:H25" si="2">0.15*G17</f>
        <v>26.892484402651551</v>
      </c>
      <c r="I17" s="34">
        <v>4</v>
      </c>
      <c r="J17" s="55">
        <f t="shared" ref="J17:J25" si="3">((F17-G17)/G17)*100</f>
        <v>-0.71575537525484811</v>
      </c>
      <c r="K17" s="10">
        <v>-4.7717025016989878E-2</v>
      </c>
      <c r="L17" s="42"/>
      <c r="M17" s="32" t="s">
        <v>26</v>
      </c>
      <c r="N17" s="34" t="s">
        <v>32</v>
      </c>
      <c r="O17" s="34" t="s">
        <v>19</v>
      </c>
      <c r="P17" s="34" t="s">
        <v>33</v>
      </c>
      <c r="Q17" s="34" t="s">
        <v>41</v>
      </c>
      <c r="R17" s="55">
        <f t="shared" si="0"/>
        <v>178</v>
      </c>
      <c r="S17" s="34">
        <v>178.2</v>
      </c>
      <c r="T17" s="34">
        <v>10.6</v>
      </c>
      <c r="U17" s="34" t="s">
        <v>45</v>
      </c>
      <c r="V17" s="39">
        <f t="shared" si="1"/>
        <v>-0.11223344556677253</v>
      </c>
      <c r="W17" s="10">
        <v>-0.02</v>
      </c>
    </row>
    <row r="18" spans="1:23" x14ac:dyDescent="0.25">
      <c r="A18" s="32" t="s">
        <v>27</v>
      </c>
      <c r="B18" s="34" t="s">
        <v>32</v>
      </c>
      <c r="C18" s="34" t="s">
        <v>20</v>
      </c>
      <c r="D18" s="54" t="s">
        <v>34</v>
      </c>
      <c r="E18" s="54" t="s">
        <v>41</v>
      </c>
      <c r="F18" s="56">
        <v>22.1</v>
      </c>
      <c r="G18" s="56">
        <v>43.445534009218434</v>
      </c>
      <c r="H18" s="57">
        <f t="shared" si="2"/>
        <v>6.516830101382765</v>
      </c>
      <c r="I18" s="34">
        <v>4</v>
      </c>
      <c r="J18" s="55">
        <f t="shared" si="3"/>
        <v>-49.131710533674784</v>
      </c>
      <c r="K18" s="10">
        <v>-3.2754473689116521</v>
      </c>
      <c r="L18" s="42"/>
      <c r="M18" s="32" t="s">
        <v>27</v>
      </c>
      <c r="N18" s="34" t="s">
        <v>32</v>
      </c>
      <c r="O18" s="34" t="s">
        <v>20</v>
      </c>
      <c r="P18" s="34" t="s">
        <v>34</v>
      </c>
      <c r="Q18" s="34" t="s">
        <v>41</v>
      </c>
      <c r="R18" s="56">
        <f t="shared" si="0"/>
        <v>22.1</v>
      </c>
      <c r="S18" s="34">
        <v>41.96</v>
      </c>
      <c r="T18" s="34">
        <v>6.26</v>
      </c>
      <c r="U18" s="34" t="s">
        <v>45</v>
      </c>
      <c r="V18" s="39">
        <f t="shared" si="1"/>
        <v>-47.330791229742609</v>
      </c>
      <c r="W18" s="10">
        <v>-3.17</v>
      </c>
    </row>
    <row r="19" spans="1:23" x14ac:dyDescent="0.25">
      <c r="A19" s="32" t="s">
        <v>28</v>
      </c>
      <c r="B19" s="34" t="s">
        <v>32</v>
      </c>
      <c r="C19" s="34" t="s">
        <v>21</v>
      </c>
      <c r="D19" s="54" t="s">
        <v>35</v>
      </c>
      <c r="E19" s="54" t="s">
        <v>41</v>
      </c>
      <c r="F19" s="56">
        <v>93</v>
      </c>
      <c r="G19" s="55">
        <v>135.10303748362779</v>
      </c>
      <c r="H19" s="57">
        <f t="shared" si="2"/>
        <v>20.265455622544167</v>
      </c>
      <c r="I19" s="34">
        <v>4</v>
      </c>
      <c r="J19" s="55">
        <f t="shared" si="3"/>
        <v>-31.163649809672094</v>
      </c>
      <c r="K19" s="10">
        <v>-2.0775766539781397</v>
      </c>
      <c r="L19" s="42"/>
      <c r="M19" s="32" t="s">
        <v>28</v>
      </c>
      <c r="N19" s="34" t="s">
        <v>32</v>
      </c>
      <c r="O19" s="34" t="s">
        <v>21</v>
      </c>
      <c r="P19" s="34" t="s">
        <v>35</v>
      </c>
      <c r="Q19" s="34" t="s">
        <v>41</v>
      </c>
      <c r="R19" s="56">
        <f t="shared" si="0"/>
        <v>93</v>
      </c>
      <c r="S19" s="34">
        <v>129.30000000000001</v>
      </c>
      <c r="T19" s="34">
        <v>6.6</v>
      </c>
      <c r="U19" s="34" t="s">
        <v>45</v>
      </c>
      <c r="V19" s="39">
        <f t="shared" si="1"/>
        <v>-28.07424593967518</v>
      </c>
      <c r="W19" s="10">
        <v>-5.49</v>
      </c>
    </row>
    <row r="20" spans="1:23" x14ac:dyDescent="0.25">
      <c r="A20" s="32" t="s">
        <v>44</v>
      </c>
      <c r="B20" s="34" t="s">
        <v>32</v>
      </c>
      <c r="C20" s="34" t="s">
        <v>22</v>
      </c>
      <c r="D20" s="34" t="s">
        <v>59</v>
      </c>
      <c r="E20" s="34" t="s">
        <v>41</v>
      </c>
      <c r="F20" s="41">
        <v>4.0999999999999996</v>
      </c>
      <c r="G20" s="41">
        <v>8.1315806312926817</v>
      </c>
      <c r="H20" s="41"/>
      <c r="I20" s="34"/>
      <c r="J20" s="39"/>
      <c r="K20" s="10"/>
      <c r="L20" s="42"/>
      <c r="M20" s="32" t="s">
        <v>44</v>
      </c>
      <c r="N20" s="34" t="s">
        <v>32</v>
      </c>
      <c r="O20" s="34" t="s">
        <v>22</v>
      </c>
      <c r="P20" s="34" t="s">
        <v>59</v>
      </c>
      <c r="Q20" s="34" t="s">
        <v>41</v>
      </c>
      <c r="R20" s="41">
        <f t="shared" si="0"/>
        <v>4.0999999999999996</v>
      </c>
      <c r="S20" s="34">
        <v>8.3279999999999994</v>
      </c>
      <c r="T20" s="34">
        <v>1.105</v>
      </c>
      <c r="U20" s="34" t="s">
        <v>45</v>
      </c>
      <c r="V20" s="39">
        <f t="shared" si="1"/>
        <v>-50.768491834774252</v>
      </c>
      <c r="W20" s="10">
        <v>-3.83</v>
      </c>
    </row>
    <row r="21" spans="1:23" x14ac:dyDescent="0.25">
      <c r="A21" s="32" t="s">
        <v>29</v>
      </c>
      <c r="B21" s="34" t="s">
        <v>32</v>
      </c>
      <c r="C21" s="34" t="s">
        <v>23</v>
      </c>
      <c r="D21" s="54" t="s">
        <v>36</v>
      </c>
      <c r="E21" s="54" t="s">
        <v>41</v>
      </c>
      <c r="F21" s="56">
        <v>35.1</v>
      </c>
      <c r="G21" s="55">
        <v>103.54817181079217</v>
      </c>
      <c r="H21" s="57">
        <f t="shared" si="2"/>
        <v>15.532225771618824</v>
      </c>
      <c r="I21" s="34">
        <v>4</v>
      </c>
      <c r="J21" s="55">
        <f t="shared" si="3"/>
        <v>-66.102733262991549</v>
      </c>
      <c r="K21" s="10">
        <v>-4.4068488841994373</v>
      </c>
      <c r="L21" s="42"/>
      <c r="M21" s="32" t="s">
        <v>29</v>
      </c>
      <c r="N21" s="34" t="s">
        <v>32</v>
      </c>
      <c r="O21" s="34" t="s">
        <v>23</v>
      </c>
      <c r="P21" s="34" t="s">
        <v>36</v>
      </c>
      <c r="Q21" s="34" t="s">
        <v>41</v>
      </c>
      <c r="R21" s="56">
        <f t="shared" si="0"/>
        <v>35.1</v>
      </c>
      <c r="S21" s="34">
        <v>98.64</v>
      </c>
      <c r="T21" s="34">
        <v>5.34</v>
      </c>
      <c r="U21" s="34" t="s">
        <v>45</v>
      </c>
      <c r="V21" s="39">
        <f t="shared" si="1"/>
        <v>-64.416058394160586</v>
      </c>
      <c r="W21" s="10">
        <v>-11.9</v>
      </c>
    </row>
    <row r="22" spans="1:23" x14ac:dyDescent="0.25">
      <c r="A22" s="32" t="s">
        <v>30</v>
      </c>
      <c r="B22" s="34" t="s">
        <v>32</v>
      </c>
      <c r="C22" s="34" t="s">
        <v>24</v>
      </c>
      <c r="D22" s="34" t="s">
        <v>37</v>
      </c>
      <c r="E22" s="34" t="s">
        <v>41</v>
      </c>
      <c r="F22" s="39">
        <v>145</v>
      </c>
      <c r="G22" s="39">
        <v>254.6967665496866</v>
      </c>
      <c r="H22" s="41"/>
      <c r="I22" s="34"/>
      <c r="J22" s="39"/>
      <c r="K22" s="10"/>
      <c r="L22" s="42"/>
      <c r="M22" s="32" t="s">
        <v>30</v>
      </c>
      <c r="N22" s="34" t="s">
        <v>32</v>
      </c>
      <c r="O22" s="34" t="s">
        <v>24</v>
      </c>
      <c r="P22" s="34" t="s">
        <v>37</v>
      </c>
      <c r="Q22" s="34" t="s">
        <v>41</v>
      </c>
      <c r="R22" s="39">
        <f t="shared" si="0"/>
        <v>145</v>
      </c>
      <c r="S22" s="34">
        <v>217</v>
      </c>
      <c r="T22" s="34">
        <v>9.6999999999999993</v>
      </c>
      <c r="U22" s="34" t="s">
        <v>45</v>
      </c>
      <c r="V22" s="39">
        <f t="shared" ref="V22:V27" si="4">((R22-S22)/S22)*100</f>
        <v>-33.179723502304149</v>
      </c>
      <c r="W22" s="10">
        <v>-7.45</v>
      </c>
    </row>
    <row r="23" spans="1:23" x14ac:dyDescent="0.25">
      <c r="A23" s="32" t="s">
        <v>31</v>
      </c>
      <c r="B23" s="34" t="s">
        <v>32</v>
      </c>
      <c r="C23" s="34" t="s">
        <v>25</v>
      </c>
      <c r="D23" s="54" t="s">
        <v>38</v>
      </c>
      <c r="E23" s="54" t="s">
        <v>41</v>
      </c>
      <c r="F23" s="56">
        <v>84.8</v>
      </c>
      <c r="G23" s="55">
        <v>173.81511268084427</v>
      </c>
      <c r="H23" s="57">
        <f t="shared" si="2"/>
        <v>26.072266902126639</v>
      </c>
      <c r="I23" s="34">
        <v>4</v>
      </c>
      <c r="J23" s="55">
        <f t="shared" si="3"/>
        <v>-51.212527672603471</v>
      </c>
      <c r="K23" s="10">
        <v>-3.4141685115068978</v>
      </c>
      <c r="L23" s="42"/>
      <c r="M23" s="32" t="s">
        <v>31</v>
      </c>
      <c r="N23" s="34" t="s">
        <v>32</v>
      </c>
      <c r="O23" s="34" t="s">
        <v>25</v>
      </c>
      <c r="P23" s="34" t="s">
        <v>38</v>
      </c>
      <c r="Q23" s="34" t="s">
        <v>41</v>
      </c>
      <c r="R23" s="56">
        <f t="shared" si="0"/>
        <v>84.8</v>
      </c>
      <c r="S23" s="34">
        <v>161.30000000000001</v>
      </c>
      <c r="T23" s="34">
        <v>14.8</v>
      </c>
      <c r="U23" s="34" t="s">
        <v>45</v>
      </c>
      <c r="V23" s="39">
        <f t="shared" si="4"/>
        <v>-47.42715437073776</v>
      </c>
      <c r="W23" s="10">
        <v>-5.16</v>
      </c>
    </row>
    <row r="24" spans="1:23" x14ac:dyDescent="0.25">
      <c r="A24" s="32" t="s">
        <v>42</v>
      </c>
      <c r="B24" s="34" t="s">
        <v>32</v>
      </c>
      <c r="C24" s="34" t="s">
        <v>47</v>
      </c>
      <c r="D24" s="54" t="s">
        <v>39</v>
      </c>
      <c r="E24" s="54" t="s">
        <v>41</v>
      </c>
      <c r="F24" s="55">
        <v>123</v>
      </c>
      <c r="G24" s="55">
        <v>252.15169921113406</v>
      </c>
      <c r="H24" s="57">
        <f t="shared" si="2"/>
        <v>37.822754881670107</v>
      </c>
      <c r="I24" s="34">
        <v>4</v>
      </c>
      <c r="J24" s="55">
        <f t="shared" si="3"/>
        <v>-51.219840919252157</v>
      </c>
      <c r="K24" s="10">
        <v>-3.4146560612834773</v>
      </c>
      <c r="L24" s="42"/>
      <c r="M24" s="32" t="s">
        <v>42</v>
      </c>
      <c r="N24" s="34" t="s">
        <v>32</v>
      </c>
      <c r="O24" s="34" t="s">
        <v>47</v>
      </c>
      <c r="P24" s="34" t="s">
        <v>39</v>
      </c>
      <c r="Q24" s="34" t="s">
        <v>41</v>
      </c>
      <c r="R24" s="55">
        <f t="shared" si="0"/>
        <v>123</v>
      </c>
      <c r="S24" s="34">
        <v>236.8</v>
      </c>
      <c r="T24" s="34">
        <v>13.4</v>
      </c>
      <c r="U24" s="34" t="s">
        <v>45</v>
      </c>
      <c r="V24" s="39">
        <f t="shared" si="4"/>
        <v>-48.057432432432435</v>
      </c>
      <c r="W24" s="10">
        <v>-8.51</v>
      </c>
    </row>
    <row r="25" spans="1:23" x14ac:dyDescent="0.25">
      <c r="A25" s="32" t="s">
        <v>43</v>
      </c>
      <c r="B25" s="34" t="s">
        <v>32</v>
      </c>
      <c r="C25" s="34" t="s">
        <v>48</v>
      </c>
      <c r="D25" s="54" t="s">
        <v>40</v>
      </c>
      <c r="E25" s="54" t="s">
        <v>41</v>
      </c>
      <c r="F25" s="55">
        <v>102</v>
      </c>
      <c r="G25" s="55">
        <v>288.59234180189367</v>
      </c>
      <c r="H25" s="57">
        <f t="shared" si="2"/>
        <v>43.288851270284049</v>
      </c>
      <c r="I25" s="34">
        <v>4</v>
      </c>
      <c r="J25" s="55">
        <f t="shared" si="3"/>
        <v>-64.656026780496262</v>
      </c>
      <c r="K25" s="10">
        <v>-4.3104017853664169</v>
      </c>
      <c r="L25" s="42"/>
      <c r="M25" s="32" t="s">
        <v>43</v>
      </c>
      <c r="N25" s="34" t="s">
        <v>32</v>
      </c>
      <c r="O25" s="34" t="s">
        <v>48</v>
      </c>
      <c r="P25" s="34" t="s">
        <v>40</v>
      </c>
      <c r="Q25" s="34" t="s">
        <v>41</v>
      </c>
      <c r="R25" s="55">
        <f t="shared" si="0"/>
        <v>102</v>
      </c>
      <c r="S25" s="34">
        <v>269.89999999999998</v>
      </c>
      <c r="T25" s="34">
        <v>16.100000000000001</v>
      </c>
      <c r="U25" s="34" t="s">
        <v>45</v>
      </c>
      <c r="V25" s="39">
        <f t="shared" si="4"/>
        <v>-62.208225268618001</v>
      </c>
      <c r="W25" s="10">
        <v>-10.4</v>
      </c>
    </row>
    <row r="26" spans="1:23" x14ac:dyDescent="0.25">
      <c r="A26" s="32" t="s">
        <v>54</v>
      </c>
      <c r="B26" s="34" t="s">
        <v>32</v>
      </c>
      <c r="C26" s="34" t="s">
        <v>49</v>
      </c>
      <c r="D26" s="34" t="s">
        <v>60</v>
      </c>
      <c r="E26" s="34" t="s">
        <v>41</v>
      </c>
      <c r="F26" s="41">
        <v>2.0699999999999998</v>
      </c>
      <c r="G26" s="40"/>
      <c r="H26" s="41"/>
      <c r="I26" s="34"/>
      <c r="J26" s="39"/>
      <c r="K26" s="10"/>
      <c r="L26" s="42"/>
      <c r="M26" s="32" t="s">
        <v>54</v>
      </c>
      <c r="N26" s="34" t="s">
        <v>32</v>
      </c>
      <c r="O26" s="34" t="s">
        <v>49</v>
      </c>
      <c r="P26" s="34" t="s">
        <v>60</v>
      </c>
      <c r="Q26" s="34" t="s">
        <v>41</v>
      </c>
      <c r="R26" s="41">
        <f t="shared" si="0"/>
        <v>2.0699999999999998</v>
      </c>
      <c r="S26" s="34">
        <v>5.4660000000000002</v>
      </c>
      <c r="T26" s="34">
        <v>0.52400000000000002</v>
      </c>
      <c r="U26" s="34" t="s">
        <v>45</v>
      </c>
      <c r="V26" s="39">
        <f t="shared" si="4"/>
        <v>-62.129527991218445</v>
      </c>
      <c r="W26" s="10">
        <v>-6.48</v>
      </c>
    </row>
    <row r="27" spans="1:23" ht="15.75" thickBot="1" x14ac:dyDescent="0.3">
      <c r="A27" s="43" t="s">
        <v>55</v>
      </c>
      <c r="B27" s="44" t="s">
        <v>32</v>
      </c>
      <c r="C27" s="44" t="s">
        <v>50</v>
      </c>
      <c r="D27" s="44" t="s">
        <v>61</v>
      </c>
      <c r="E27" s="44" t="s">
        <v>41</v>
      </c>
      <c r="F27" s="46">
        <v>20.9</v>
      </c>
      <c r="G27" s="46">
        <v>13.20431901576732</v>
      </c>
      <c r="H27" s="47"/>
      <c r="I27" s="44"/>
      <c r="J27" s="45"/>
      <c r="K27" s="11"/>
      <c r="L27" s="42"/>
      <c r="M27" s="43" t="s">
        <v>55</v>
      </c>
      <c r="N27" s="44" t="s">
        <v>32</v>
      </c>
      <c r="O27" s="44" t="s">
        <v>50</v>
      </c>
      <c r="P27" s="44" t="s">
        <v>61</v>
      </c>
      <c r="Q27" s="44" t="s">
        <v>41</v>
      </c>
      <c r="R27" s="46">
        <f t="shared" si="0"/>
        <v>20.9</v>
      </c>
      <c r="S27" s="44">
        <v>24.67</v>
      </c>
      <c r="T27" s="44">
        <v>14.06</v>
      </c>
      <c r="U27" s="44" t="s">
        <v>45</v>
      </c>
      <c r="V27" s="45">
        <f t="shared" si="4"/>
        <v>-15.281718686663975</v>
      </c>
      <c r="W27" s="11">
        <v>-0.27</v>
      </c>
    </row>
    <row r="29" spans="1:23" x14ac:dyDescent="0.25">
      <c r="G29" s="20"/>
      <c r="H29" s="20"/>
    </row>
    <row r="30" spans="1:23" x14ac:dyDescent="0.25">
      <c r="G30" s="20"/>
      <c r="H30" s="20"/>
    </row>
    <row r="31" spans="1:23" x14ac:dyDescent="0.25">
      <c r="G31" s="20"/>
      <c r="H31" s="20"/>
    </row>
    <row r="32" spans="1:23" x14ac:dyDescent="0.25">
      <c r="G32" s="48"/>
      <c r="H32" s="20"/>
    </row>
    <row r="33" spans="5:8" x14ac:dyDescent="0.25">
      <c r="G33" s="48"/>
      <c r="H33" s="20"/>
    </row>
    <row r="34" spans="5:8" x14ac:dyDescent="0.25">
      <c r="G34" s="48"/>
      <c r="H34" s="20"/>
    </row>
    <row r="35" spans="5:8" x14ac:dyDescent="0.25">
      <c r="G35" s="48"/>
      <c r="H35" s="20"/>
    </row>
    <row r="36" spans="5:8" x14ac:dyDescent="0.25">
      <c r="G36" s="48"/>
      <c r="H36" s="20"/>
    </row>
    <row r="37" spans="5:8" x14ac:dyDescent="0.25">
      <c r="G37" s="48"/>
      <c r="H37" s="20"/>
    </row>
    <row r="38" spans="5:8" x14ac:dyDescent="0.25">
      <c r="G38" s="48"/>
      <c r="H38" s="20"/>
    </row>
    <row r="39" spans="5:8" x14ac:dyDescent="0.25">
      <c r="G39" s="48"/>
      <c r="H39" s="20"/>
    </row>
    <row r="40" spans="5:8" x14ac:dyDescent="0.25">
      <c r="G40" s="20"/>
      <c r="H40" s="20"/>
    </row>
    <row r="41" spans="5:8" x14ac:dyDescent="0.25">
      <c r="G41" s="20"/>
      <c r="H41" s="20"/>
    </row>
    <row r="48" spans="5:8" x14ac:dyDescent="0.25">
      <c r="E48" s="12" t="s">
        <v>13</v>
      </c>
    </row>
  </sheetData>
  <sheetProtection algorithmName="SHA-512" hashValue="QjhmXKQ9nBrqB4+2LDNWuAuOGUv0Nu1WW7zrYVilS6ZkfWjUxN5zBVClU8xt+frPyoaABc1CvXrB98tngqofbA==" saltValue="xzPTAcyM5uaXn28vkS0ENQ==" spinCount="100000" sheet="1" objects="1" scenarios="1" selectLockedCells="1" selectUnlockedCells="1"/>
  <mergeCells count="3">
    <mergeCell ref="A2:K2"/>
    <mergeCell ref="A8:K8"/>
    <mergeCell ref="M8:W8"/>
  </mergeCells>
  <phoneticPr fontId="15" type="noConversion"/>
  <conditionalFormatting sqref="K17:K19 K23:K25 K21">
    <cfRule type="cellIs" dxfId="11" priority="4" stopIfTrue="1" operator="between">
      <formula>-2</formula>
      <formula>2</formula>
    </cfRule>
    <cfRule type="cellIs" dxfId="10" priority="5" stopIfTrue="1" operator="between">
      <formula>-3</formula>
      <formula>3</formula>
    </cfRule>
    <cfRule type="cellIs" dxfId="9" priority="6" operator="notBetween">
      <formula>-3</formula>
      <formula>3</formula>
    </cfRule>
  </conditionalFormatting>
  <conditionalFormatting sqref="W17:W19 W23:W25 W21">
    <cfRule type="cellIs" dxfId="8" priority="1" stopIfTrue="1" operator="between">
      <formula>-2</formula>
      <formula>2</formula>
    </cfRule>
    <cfRule type="cellIs" dxfId="7" priority="2" stopIfTrue="1" operator="between">
      <formula>-3</formula>
      <formula>3</formula>
    </cfRule>
    <cfRule type="cellIs" dxfId="6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  <pageSetUpPr fitToPage="1"/>
  </sheetPr>
  <dimension ref="A1:Y48"/>
  <sheetViews>
    <sheetView topLeftCell="A2" zoomScaleNormal="100" zoomScalePageLayoutView="85" workbookViewId="0">
      <selection activeCell="E6" sqref="E6:F6"/>
    </sheetView>
  </sheetViews>
  <sheetFormatPr defaultRowHeight="15" x14ac:dyDescent="0.25"/>
  <cols>
    <col min="1" max="1" width="10" style="12" customWidth="1"/>
    <col min="2" max="2" width="11.5703125" style="13" customWidth="1"/>
    <col min="3" max="3" width="4.7109375" style="13" customWidth="1"/>
    <col min="4" max="4" width="11.140625" style="12" bestFit="1" customWidth="1"/>
    <col min="5" max="5" width="12.42578125" style="12" customWidth="1"/>
    <col min="6" max="6" width="11" style="12" customWidth="1"/>
    <col min="7" max="7" width="10.85546875" style="12" customWidth="1"/>
    <col min="8" max="8" width="8" style="12" customWidth="1"/>
    <col min="9" max="9" width="9.5703125" style="12" customWidth="1"/>
    <col min="10" max="10" width="12.7109375" style="12" customWidth="1"/>
    <col min="11" max="11" width="9" style="12" customWidth="1"/>
    <col min="12" max="13" width="9.140625" style="12"/>
    <col min="14" max="15" width="9.42578125" style="12" bestFit="1" customWidth="1"/>
    <col min="16" max="16" width="10.28515625" style="12" bestFit="1" customWidth="1"/>
    <col min="17" max="17" width="9.140625" style="12"/>
    <col min="18" max="18" width="11.85546875" style="12" customWidth="1"/>
    <col min="19" max="20" width="9.140625" style="12"/>
    <col min="21" max="21" width="9.42578125" style="12" bestFit="1" customWidth="1"/>
    <col min="22" max="22" width="11.7109375" style="12" bestFit="1" customWidth="1"/>
    <col min="23" max="23" width="9.42578125" style="12" bestFit="1" customWidth="1"/>
    <col min="24" max="16384" width="9.140625" style="12"/>
  </cols>
  <sheetData>
    <row r="1" spans="1:23" s="2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63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23" s="53" customFormat="1" ht="12.75" x14ac:dyDescent="0.2">
      <c r="A3" s="4"/>
      <c r="B3" s="5"/>
      <c r="C3" s="5"/>
      <c r="D3" s="58">
        <v>45618</v>
      </c>
      <c r="E3" s="5"/>
      <c r="F3" s="5"/>
      <c r="G3" s="5"/>
      <c r="H3" s="5" t="s">
        <v>67</v>
      </c>
      <c r="I3" s="5"/>
      <c r="J3" s="5"/>
      <c r="K3" s="6" t="s">
        <v>17</v>
      </c>
    </row>
    <row r="4" spans="1:23" s="53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14" t="s">
        <v>7</v>
      </c>
      <c r="B6" s="15">
        <v>928</v>
      </c>
      <c r="C6" s="16"/>
      <c r="D6" s="17"/>
      <c r="E6" s="17"/>
      <c r="F6" s="18"/>
      <c r="G6" s="17"/>
      <c r="H6" s="17"/>
      <c r="I6" s="17"/>
      <c r="J6" s="17"/>
      <c r="K6" s="19"/>
    </row>
    <row r="7" spans="1:23" ht="16.5" thickTop="1" thickBot="1" x14ac:dyDescent="0.3">
      <c r="A7" s="20"/>
      <c r="B7" s="21"/>
      <c r="C7" s="22"/>
      <c r="D7" s="20"/>
      <c r="E7" s="20"/>
      <c r="F7" s="21"/>
      <c r="G7" s="20"/>
      <c r="H7" s="20"/>
      <c r="I7" s="20"/>
      <c r="J7" s="20"/>
      <c r="K7" s="20"/>
    </row>
    <row r="8" spans="1:23" ht="16.5" thickTop="1" thickBot="1" x14ac:dyDescent="0.3">
      <c r="A8" s="66" t="s">
        <v>14</v>
      </c>
      <c r="B8" s="67"/>
      <c r="C8" s="67"/>
      <c r="D8" s="67"/>
      <c r="E8" s="67"/>
      <c r="F8" s="67"/>
      <c r="G8" s="67"/>
      <c r="H8" s="67"/>
      <c r="I8" s="67"/>
      <c r="J8" s="67"/>
      <c r="K8" s="68"/>
      <c r="M8" s="66" t="s">
        <v>15</v>
      </c>
      <c r="N8" s="67"/>
      <c r="O8" s="67"/>
      <c r="P8" s="67"/>
      <c r="Q8" s="67"/>
      <c r="R8" s="67"/>
      <c r="S8" s="67"/>
      <c r="T8" s="67"/>
      <c r="U8" s="67"/>
      <c r="V8" s="67"/>
      <c r="W8" s="68"/>
    </row>
    <row r="9" spans="1:23" ht="15.75" thickTop="1" x14ac:dyDescent="0.25">
      <c r="A9" s="20"/>
    </row>
    <row r="10" spans="1:23" ht="15.75" thickBot="1" x14ac:dyDescent="0.3"/>
    <row r="11" spans="1:23" s="30" customFormat="1" ht="30.75" thickBot="1" x14ac:dyDescent="0.3">
      <c r="A11" s="23" t="s">
        <v>1</v>
      </c>
      <c r="B11" s="24" t="s">
        <v>10</v>
      </c>
      <c r="C11" s="24" t="s">
        <v>2</v>
      </c>
      <c r="D11" s="24" t="s">
        <v>3</v>
      </c>
      <c r="E11" s="24" t="s">
        <v>4</v>
      </c>
      <c r="F11" s="25" t="s">
        <v>11</v>
      </c>
      <c r="G11" s="26" t="s">
        <v>16</v>
      </c>
      <c r="H11" s="27" t="s">
        <v>8</v>
      </c>
      <c r="I11" s="28" t="s">
        <v>9</v>
      </c>
      <c r="J11" s="28" t="s">
        <v>5</v>
      </c>
      <c r="K11" s="29" t="s">
        <v>6</v>
      </c>
      <c r="M11" s="23" t="s">
        <v>1</v>
      </c>
      <c r="N11" s="24" t="s">
        <v>10</v>
      </c>
      <c r="O11" s="24" t="s">
        <v>2</v>
      </c>
      <c r="P11" s="24" t="s">
        <v>3</v>
      </c>
      <c r="Q11" s="24" t="s">
        <v>4</v>
      </c>
      <c r="R11" s="25" t="s">
        <v>11</v>
      </c>
      <c r="S11" s="31" t="s">
        <v>0</v>
      </c>
      <c r="T11" s="27" t="s">
        <v>8</v>
      </c>
      <c r="U11" s="28" t="s">
        <v>9</v>
      </c>
      <c r="V11" s="28" t="s">
        <v>5</v>
      </c>
      <c r="W11" s="29" t="s">
        <v>6</v>
      </c>
    </row>
    <row r="12" spans="1:23" x14ac:dyDescent="0.25">
      <c r="A12" s="32"/>
      <c r="B12" s="33"/>
      <c r="C12" s="34"/>
      <c r="D12" s="35"/>
      <c r="E12" s="36"/>
      <c r="F12" s="36"/>
      <c r="G12" s="36"/>
      <c r="H12" s="36"/>
      <c r="I12" s="36"/>
      <c r="J12" s="36"/>
      <c r="K12" s="37"/>
      <c r="M12" s="32"/>
      <c r="N12" s="33"/>
      <c r="O12" s="34"/>
      <c r="P12" s="35"/>
      <c r="Q12" s="36"/>
      <c r="R12" s="36"/>
      <c r="S12" s="36"/>
      <c r="T12" s="36"/>
      <c r="U12" s="36"/>
      <c r="V12" s="34"/>
      <c r="W12" s="37"/>
    </row>
    <row r="13" spans="1:23" x14ac:dyDescent="0.25">
      <c r="A13" s="32"/>
      <c r="B13" s="33"/>
      <c r="C13" s="34"/>
      <c r="D13" s="35"/>
      <c r="E13" s="34"/>
      <c r="F13" s="34"/>
      <c r="G13" s="34"/>
      <c r="H13" s="34"/>
      <c r="I13" s="34"/>
      <c r="J13" s="34"/>
      <c r="K13" s="38"/>
      <c r="M13" s="32"/>
      <c r="N13" s="33"/>
      <c r="O13" s="34"/>
      <c r="P13" s="35"/>
      <c r="Q13" s="34"/>
      <c r="R13" s="34"/>
      <c r="S13" s="34"/>
      <c r="T13" s="34"/>
      <c r="U13" s="34"/>
      <c r="V13" s="34"/>
      <c r="W13" s="38"/>
    </row>
    <row r="14" spans="1:23" x14ac:dyDescent="0.25">
      <c r="A14" s="32" t="s">
        <v>51</v>
      </c>
      <c r="B14" s="34" t="s">
        <v>32</v>
      </c>
      <c r="C14" s="34" t="s">
        <v>45</v>
      </c>
      <c r="D14" s="34" t="s">
        <v>56</v>
      </c>
      <c r="E14" s="34" t="s">
        <v>41</v>
      </c>
      <c r="F14" s="59">
        <v>0.91700000000000004</v>
      </c>
      <c r="G14" s="59">
        <v>0.95028822600157981</v>
      </c>
      <c r="H14" s="41"/>
      <c r="I14" s="34"/>
      <c r="J14" s="39"/>
      <c r="K14" s="10"/>
      <c r="L14" s="42"/>
      <c r="M14" s="32" t="s">
        <v>51</v>
      </c>
      <c r="N14" s="34" t="s">
        <v>32</v>
      </c>
      <c r="O14" s="34" t="s">
        <v>45</v>
      </c>
      <c r="P14" s="34" t="s">
        <v>56</v>
      </c>
      <c r="Q14" s="34" t="s">
        <v>41</v>
      </c>
      <c r="R14" s="59">
        <f>F14</f>
        <v>0.91700000000000004</v>
      </c>
      <c r="S14" s="34">
        <v>0.99029999999999996</v>
      </c>
      <c r="T14" s="34">
        <v>0.1618</v>
      </c>
      <c r="U14" s="34" t="s">
        <v>45</v>
      </c>
      <c r="V14" s="39">
        <f>((R14-S14)/S14)*100</f>
        <v>-7.4017974351206632</v>
      </c>
      <c r="W14" s="10">
        <v>-0.45</v>
      </c>
    </row>
    <row r="15" spans="1:23" x14ac:dyDescent="0.25">
      <c r="A15" s="32" t="s">
        <v>52</v>
      </c>
      <c r="B15" s="34" t="s">
        <v>32</v>
      </c>
      <c r="C15" s="34" t="s">
        <v>46</v>
      </c>
      <c r="D15" s="34" t="s">
        <v>57</v>
      </c>
      <c r="E15" s="34" t="s">
        <v>41</v>
      </c>
      <c r="F15" s="41">
        <v>1</v>
      </c>
      <c r="G15" s="41">
        <v>1.0598036458802005</v>
      </c>
      <c r="H15" s="41"/>
      <c r="I15" s="34"/>
      <c r="J15" s="39"/>
      <c r="K15" s="10"/>
      <c r="L15" s="42"/>
      <c r="M15" s="32" t="s">
        <v>52</v>
      </c>
      <c r="N15" s="34" t="s">
        <v>32</v>
      </c>
      <c r="O15" s="34" t="s">
        <v>46</v>
      </c>
      <c r="P15" s="34" t="s">
        <v>57</v>
      </c>
      <c r="Q15" s="34" t="s">
        <v>41</v>
      </c>
      <c r="R15" s="41">
        <f t="shared" ref="R15:R27" si="0">F15</f>
        <v>1</v>
      </c>
      <c r="S15" s="34">
        <v>1.01</v>
      </c>
      <c r="T15" s="34">
        <v>8.8999999999999996E-2</v>
      </c>
      <c r="U15" s="34" t="s">
        <v>45</v>
      </c>
      <c r="V15" s="39">
        <f t="shared" ref="V15:V21" si="1">((R15-S15)/S15)*100</f>
        <v>-0.99009900990099098</v>
      </c>
      <c r="W15" s="10">
        <v>-0.11</v>
      </c>
    </row>
    <row r="16" spans="1:23" x14ac:dyDescent="0.25">
      <c r="A16" s="32" t="s">
        <v>53</v>
      </c>
      <c r="B16" s="34" t="s">
        <v>32</v>
      </c>
      <c r="C16" s="34" t="s">
        <v>18</v>
      </c>
      <c r="D16" s="34" t="s">
        <v>58</v>
      </c>
      <c r="E16" s="34" t="s">
        <v>41</v>
      </c>
      <c r="F16" s="41">
        <v>5.78</v>
      </c>
      <c r="G16" s="40"/>
      <c r="H16" s="41"/>
      <c r="I16" s="34"/>
      <c r="J16" s="39"/>
      <c r="K16" s="10"/>
      <c r="L16" s="42"/>
      <c r="M16" s="32" t="s">
        <v>53</v>
      </c>
      <c r="N16" s="34" t="s">
        <v>32</v>
      </c>
      <c r="O16" s="34" t="s">
        <v>18</v>
      </c>
      <c r="P16" s="34" t="s">
        <v>58</v>
      </c>
      <c r="Q16" s="34" t="s">
        <v>41</v>
      </c>
      <c r="R16" s="41">
        <f t="shared" si="0"/>
        <v>5.78</v>
      </c>
      <c r="S16" s="34">
        <v>5.944</v>
      </c>
      <c r="T16" s="34">
        <v>0.50700000000000001</v>
      </c>
      <c r="U16" s="34" t="s">
        <v>45</v>
      </c>
      <c r="V16" s="39">
        <f t="shared" si="1"/>
        <v>-2.7590847913862668</v>
      </c>
      <c r="W16" s="10">
        <v>-0.32</v>
      </c>
    </row>
    <row r="17" spans="1:25" x14ac:dyDescent="0.25">
      <c r="A17" s="32" t="s">
        <v>26</v>
      </c>
      <c r="B17" s="34" t="s">
        <v>32</v>
      </c>
      <c r="C17" s="34" t="s">
        <v>19</v>
      </c>
      <c r="D17" s="54" t="s">
        <v>33</v>
      </c>
      <c r="E17" s="54" t="s">
        <v>41</v>
      </c>
      <c r="F17" s="55">
        <v>165</v>
      </c>
      <c r="G17" s="55">
        <v>179.28322935101033</v>
      </c>
      <c r="H17" s="57">
        <f t="shared" ref="H17:H25" si="2">0.15*G17</f>
        <v>26.892484402651551</v>
      </c>
      <c r="I17" s="34">
        <v>4</v>
      </c>
      <c r="J17" s="55">
        <f t="shared" ref="J17:J25" si="3">((F17-G17)/G17)*100</f>
        <v>-7.9668518927924143</v>
      </c>
      <c r="K17" s="10">
        <v>-0.53112345951949436</v>
      </c>
      <c r="L17" s="42"/>
      <c r="M17" s="32" t="s">
        <v>26</v>
      </c>
      <c r="N17" s="34" t="s">
        <v>32</v>
      </c>
      <c r="O17" s="34" t="s">
        <v>19</v>
      </c>
      <c r="P17" s="34" t="s">
        <v>33</v>
      </c>
      <c r="Q17" s="34" t="s">
        <v>41</v>
      </c>
      <c r="R17" s="55">
        <f t="shared" si="0"/>
        <v>165</v>
      </c>
      <c r="S17" s="34">
        <v>178.2</v>
      </c>
      <c r="T17" s="34">
        <v>10.6</v>
      </c>
      <c r="U17" s="34" t="s">
        <v>45</v>
      </c>
      <c r="V17" s="39">
        <f t="shared" si="1"/>
        <v>-7.4074074074074012</v>
      </c>
      <c r="W17" s="10">
        <v>-1.25</v>
      </c>
    </row>
    <row r="18" spans="1:25" x14ac:dyDescent="0.25">
      <c r="A18" s="32" t="s">
        <v>27</v>
      </c>
      <c r="B18" s="34" t="s">
        <v>32</v>
      </c>
      <c r="C18" s="34" t="s">
        <v>20</v>
      </c>
      <c r="D18" s="54" t="s">
        <v>34</v>
      </c>
      <c r="E18" s="54" t="s">
        <v>41</v>
      </c>
      <c r="F18" s="56">
        <v>39.299999999999997</v>
      </c>
      <c r="G18" s="56">
        <v>43.445534009218434</v>
      </c>
      <c r="H18" s="57">
        <f t="shared" si="2"/>
        <v>6.516830101382765</v>
      </c>
      <c r="I18" s="34">
        <v>4</v>
      </c>
      <c r="J18" s="55">
        <f t="shared" si="3"/>
        <v>-9.5419105870325414</v>
      </c>
      <c r="K18" s="10">
        <v>-0.63612737246883611</v>
      </c>
      <c r="L18" s="42"/>
      <c r="M18" s="32" t="s">
        <v>27</v>
      </c>
      <c r="N18" s="34" t="s">
        <v>32</v>
      </c>
      <c r="O18" s="34" t="s">
        <v>20</v>
      </c>
      <c r="P18" s="34" t="s">
        <v>34</v>
      </c>
      <c r="Q18" s="34" t="s">
        <v>41</v>
      </c>
      <c r="R18" s="56">
        <f t="shared" si="0"/>
        <v>39.299999999999997</v>
      </c>
      <c r="S18" s="34">
        <v>41.96</v>
      </c>
      <c r="T18" s="34">
        <v>6.26</v>
      </c>
      <c r="U18" s="34" t="s">
        <v>45</v>
      </c>
      <c r="V18" s="39">
        <f t="shared" si="1"/>
        <v>-6.3393708293613056</v>
      </c>
      <c r="W18" s="10">
        <v>-0.43</v>
      </c>
    </row>
    <row r="19" spans="1:25" x14ac:dyDescent="0.25">
      <c r="A19" s="32" t="s">
        <v>28</v>
      </c>
      <c r="B19" s="34" t="s">
        <v>32</v>
      </c>
      <c r="C19" s="34" t="s">
        <v>21</v>
      </c>
      <c r="D19" s="54" t="s">
        <v>35</v>
      </c>
      <c r="E19" s="54" t="s">
        <v>41</v>
      </c>
      <c r="F19" s="55">
        <v>130</v>
      </c>
      <c r="G19" s="55">
        <v>135.10303748362779</v>
      </c>
      <c r="H19" s="57">
        <f t="shared" si="2"/>
        <v>20.265455622544167</v>
      </c>
      <c r="I19" s="34">
        <v>4</v>
      </c>
      <c r="J19" s="55">
        <f t="shared" si="3"/>
        <v>-3.7771448952405597</v>
      </c>
      <c r="K19" s="10">
        <v>-0.25180965968270402</v>
      </c>
      <c r="L19" s="42"/>
      <c r="M19" s="32" t="s">
        <v>28</v>
      </c>
      <c r="N19" s="34" t="s">
        <v>32</v>
      </c>
      <c r="O19" s="34" t="s">
        <v>21</v>
      </c>
      <c r="P19" s="34" t="s">
        <v>35</v>
      </c>
      <c r="Q19" s="34" t="s">
        <v>41</v>
      </c>
      <c r="R19" s="55">
        <f t="shared" si="0"/>
        <v>130</v>
      </c>
      <c r="S19" s="34">
        <v>129.30000000000001</v>
      </c>
      <c r="T19" s="34">
        <v>6.6</v>
      </c>
      <c r="U19" s="34" t="s">
        <v>45</v>
      </c>
      <c r="V19" s="39">
        <f t="shared" si="1"/>
        <v>0.54137664346480163</v>
      </c>
      <c r="W19" s="10">
        <v>0.11</v>
      </c>
    </row>
    <row r="20" spans="1:25" x14ac:dyDescent="0.25">
      <c r="A20" s="32" t="s">
        <v>44</v>
      </c>
      <c r="B20" s="34" t="s">
        <v>32</v>
      </c>
      <c r="C20" s="34" t="s">
        <v>22</v>
      </c>
      <c r="D20" s="34" t="s">
        <v>59</v>
      </c>
      <c r="E20" s="34" t="s">
        <v>41</v>
      </c>
      <c r="F20" s="41">
        <v>9.11</v>
      </c>
      <c r="G20" s="41">
        <v>8.1315806312926817</v>
      </c>
      <c r="H20" s="41"/>
      <c r="I20" s="34"/>
      <c r="J20" s="39"/>
      <c r="K20" s="10"/>
      <c r="L20" s="42"/>
      <c r="M20" s="32" t="s">
        <v>44</v>
      </c>
      <c r="N20" s="34" t="s">
        <v>32</v>
      </c>
      <c r="O20" s="34" t="s">
        <v>22</v>
      </c>
      <c r="P20" s="34" t="s">
        <v>59</v>
      </c>
      <c r="Q20" s="34" t="s">
        <v>41</v>
      </c>
      <c r="R20" s="41">
        <f t="shared" si="0"/>
        <v>9.11</v>
      </c>
      <c r="S20" s="34">
        <v>8.3279999999999994</v>
      </c>
      <c r="T20" s="34">
        <v>1.105</v>
      </c>
      <c r="U20" s="34" t="s">
        <v>45</v>
      </c>
      <c r="V20" s="39">
        <f t="shared" si="1"/>
        <v>9.3900096061479346</v>
      </c>
      <c r="W20" s="10">
        <v>0.71</v>
      </c>
    </row>
    <row r="21" spans="1:25" x14ac:dyDescent="0.25">
      <c r="A21" s="32" t="s">
        <v>29</v>
      </c>
      <c r="B21" s="34" t="s">
        <v>32</v>
      </c>
      <c r="C21" s="34" t="s">
        <v>23</v>
      </c>
      <c r="D21" s="54" t="s">
        <v>36</v>
      </c>
      <c r="E21" s="54" t="s">
        <v>41</v>
      </c>
      <c r="F21" s="55">
        <v>103</v>
      </c>
      <c r="G21" s="55">
        <v>103.54817181079217</v>
      </c>
      <c r="H21" s="57">
        <f t="shared" si="2"/>
        <v>15.532225771618824</v>
      </c>
      <c r="I21" s="34">
        <v>4</v>
      </c>
      <c r="J21" s="55">
        <f t="shared" si="3"/>
        <v>-0.52938820763906225</v>
      </c>
      <c r="K21" s="10">
        <v>-3.5292547175937487E-2</v>
      </c>
      <c r="L21" s="42"/>
      <c r="M21" s="32" t="s">
        <v>29</v>
      </c>
      <c r="N21" s="34" t="s">
        <v>32</v>
      </c>
      <c r="O21" s="34" t="s">
        <v>23</v>
      </c>
      <c r="P21" s="34" t="s">
        <v>36</v>
      </c>
      <c r="Q21" s="34" t="s">
        <v>41</v>
      </c>
      <c r="R21" s="55">
        <f t="shared" si="0"/>
        <v>103</v>
      </c>
      <c r="S21" s="34">
        <v>98.64</v>
      </c>
      <c r="T21" s="34">
        <v>5.34</v>
      </c>
      <c r="U21" s="34" t="s">
        <v>45</v>
      </c>
      <c r="V21" s="39">
        <f t="shared" si="1"/>
        <v>4.4201135442011346</v>
      </c>
      <c r="W21" s="10">
        <v>0.82</v>
      </c>
    </row>
    <row r="22" spans="1:25" x14ac:dyDescent="0.25">
      <c r="A22" s="32" t="s">
        <v>30</v>
      </c>
      <c r="B22" s="34" t="s">
        <v>32</v>
      </c>
      <c r="C22" s="34" t="s">
        <v>24</v>
      </c>
      <c r="D22" s="34" t="s">
        <v>37</v>
      </c>
      <c r="E22" s="34" t="s">
        <v>41</v>
      </c>
      <c r="F22" s="39">
        <v>221</v>
      </c>
      <c r="G22" s="39">
        <v>254.6967665496866</v>
      </c>
      <c r="H22" s="41"/>
      <c r="I22" s="34"/>
      <c r="J22" s="39"/>
      <c r="K22" s="10"/>
      <c r="L22" s="42"/>
      <c r="M22" s="32" t="s">
        <v>30</v>
      </c>
      <c r="N22" s="34" t="s">
        <v>32</v>
      </c>
      <c r="O22" s="34" t="s">
        <v>24</v>
      </c>
      <c r="P22" s="34" t="s">
        <v>37</v>
      </c>
      <c r="Q22" s="34" t="s">
        <v>41</v>
      </c>
      <c r="R22" s="39">
        <f t="shared" si="0"/>
        <v>221</v>
      </c>
      <c r="S22" s="34">
        <v>217</v>
      </c>
      <c r="T22" s="34">
        <v>9.6999999999999993</v>
      </c>
      <c r="U22" s="34" t="s">
        <v>45</v>
      </c>
      <c r="V22" s="39">
        <f t="shared" ref="V22:V26" si="4">((R22-S22)/S22)*100</f>
        <v>1.8433179723502304</v>
      </c>
      <c r="W22" s="10">
        <v>0.41</v>
      </c>
    </row>
    <row r="23" spans="1:25" x14ac:dyDescent="0.25">
      <c r="A23" s="32" t="s">
        <v>31</v>
      </c>
      <c r="B23" s="34" t="s">
        <v>32</v>
      </c>
      <c r="C23" s="34" t="s">
        <v>25</v>
      </c>
      <c r="D23" s="54" t="s">
        <v>38</v>
      </c>
      <c r="E23" s="54" t="s">
        <v>41</v>
      </c>
      <c r="F23" s="55">
        <v>177</v>
      </c>
      <c r="G23" s="55">
        <v>173.81511268084427</v>
      </c>
      <c r="H23" s="57">
        <f t="shared" si="2"/>
        <v>26.072266902126639</v>
      </c>
      <c r="I23" s="34">
        <v>4</v>
      </c>
      <c r="J23" s="55">
        <f t="shared" si="3"/>
        <v>1.8323420041177658</v>
      </c>
      <c r="K23" s="10">
        <v>0.12215613360785105</v>
      </c>
      <c r="L23" s="42"/>
      <c r="M23" s="32" t="s">
        <v>31</v>
      </c>
      <c r="N23" s="34" t="s">
        <v>32</v>
      </c>
      <c r="O23" s="34" t="s">
        <v>25</v>
      </c>
      <c r="P23" s="34" t="s">
        <v>38</v>
      </c>
      <c r="Q23" s="34" t="s">
        <v>41</v>
      </c>
      <c r="R23" s="55">
        <f t="shared" si="0"/>
        <v>177</v>
      </c>
      <c r="S23" s="34">
        <v>161.30000000000001</v>
      </c>
      <c r="T23" s="34">
        <v>14.8</v>
      </c>
      <c r="U23" s="34" t="s">
        <v>45</v>
      </c>
      <c r="V23" s="39">
        <f t="shared" si="4"/>
        <v>9.7334159950402892</v>
      </c>
      <c r="W23" s="10">
        <v>1.06</v>
      </c>
    </row>
    <row r="24" spans="1:25" x14ac:dyDescent="0.25">
      <c r="A24" s="32" t="s">
        <v>42</v>
      </c>
      <c r="B24" s="34" t="s">
        <v>32</v>
      </c>
      <c r="C24" s="34" t="s">
        <v>47</v>
      </c>
      <c r="D24" s="54" t="s">
        <v>39</v>
      </c>
      <c r="E24" s="54" t="s">
        <v>41</v>
      </c>
      <c r="F24" s="55">
        <v>231</v>
      </c>
      <c r="G24" s="55">
        <v>252.15169921113406</v>
      </c>
      <c r="H24" s="57">
        <f t="shared" si="2"/>
        <v>37.822754881670107</v>
      </c>
      <c r="I24" s="34">
        <v>4</v>
      </c>
      <c r="J24" s="55">
        <f t="shared" si="3"/>
        <v>-8.388481726400391</v>
      </c>
      <c r="K24" s="10">
        <v>-0.55923211509335935</v>
      </c>
      <c r="L24" s="42"/>
      <c r="M24" s="32" t="s">
        <v>42</v>
      </c>
      <c r="N24" s="34" t="s">
        <v>32</v>
      </c>
      <c r="O24" s="34" t="s">
        <v>47</v>
      </c>
      <c r="P24" s="34" t="s">
        <v>39</v>
      </c>
      <c r="Q24" s="34" t="s">
        <v>41</v>
      </c>
      <c r="R24" s="55">
        <f t="shared" si="0"/>
        <v>231</v>
      </c>
      <c r="S24" s="34">
        <v>236.8</v>
      </c>
      <c r="T24" s="34">
        <v>13.4</v>
      </c>
      <c r="U24" s="34" t="s">
        <v>45</v>
      </c>
      <c r="V24" s="39">
        <f t="shared" si="4"/>
        <v>-2.449324324324329</v>
      </c>
      <c r="W24" s="10">
        <v>-0.43</v>
      </c>
    </row>
    <row r="25" spans="1:25" x14ac:dyDescent="0.25">
      <c r="A25" s="32" t="s">
        <v>43</v>
      </c>
      <c r="B25" s="34" t="s">
        <v>32</v>
      </c>
      <c r="C25" s="34" t="s">
        <v>48</v>
      </c>
      <c r="D25" s="54" t="s">
        <v>40</v>
      </c>
      <c r="E25" s="54" t="s">
        <v>41</v>
      </c>
      <c r="F25" s="55">
        <v>262</v>
      </c>
      <c r="G25" s="55">
        <v>288.59234180189367</v>
      </c>
      <c r="H25" s="57">
        <f t="shared" si="2"/>
        <v>43.288851270284049</v>
      </c>
      <c r="I25" s="34">
        <v>4</v>
      </c>
      <c r="J25" s="55">
        <f t="shared" si="3"/>
        <v>-9.2145001616668587</v>
      </c>
      <c r="K25" s="10">
        <v>-0.61430001077779062</v>
      </c>
      <c r="L25" s="42"/>
      <c r="M25" s="32" t="s">
        <v>43</v>
      </c>
      <c r="N25" s="34" t="s">
        <v>32</v>
      </c>
      <c r="O25" s="34" t="s">
        <v>48</v>
      </c>
      <c r="P25" s="34" t="s">
        <v>40</v>
      </c>
      <c r="Q25" s="34" t="s">
        <v>41</v>
      </c>
      <c r="R25" s="55">
        <f t="shared" si="0"/>
        <v>262</v>
      </c>
      <c r="S25" s="34">
        <v>269.89999999999998</v>
      </c>
      <c r="T25" s="34">
        <v>16.100000000000001</v>
      </c>
      <c r="U25" s="34" t="s">
        <v>45</v>
      </c>
      <c r="V25" s="39">
        <f t="shared" si="4"/>
        <v>-2.9270100037050679</v>
      </c>
      <c r="W25" s="10">
        <v>-0.49</v>
      </c>
    </row>
    <row r="26" spans="1:25" x14ac:dyDescent="0.25">
      <c r="A26" s="32" t="s">
        <v>54</v>
      </c>
      <c r="B26" s="34" t="s">
        <v>32</v>
      </c>
      <c r="C26" s="34" t="s">
        <v>49</v>
      </c>
      <c r="D26" s="34" t="s">
        <v>60</v>
      </c>
      <c r="E26" s="34" t="s">
        <v>41</v>
      </c>
      <c r="F26" s="41">
        <v>5.96</v>
      </c>
      <c r="G26" s="40"/>
      <c r="H26" s="41"/>
      <c r="I26" s="34"/>
      <c r="J26" s="39"/>
      <c r="K26" s="10"/>
      <c r="L26" s="42"/>
      <c r="M26" s="32" t="s">
        <v>54</v>
      </c>
      <c r="N26" s="34" t="s">
        <v>32</v>
      </c>
      <c r="O26" s="34" t="s">
        <v>49</v>
      </c>
      <c r="P26" s="34" t="s">
        <v>60</v>
      </c>
      <c r="Q26" s="34" t="s">
        <v>41</v>
      </c>
      <c r="R26" s="41">
        <f t="shared" si="0"/>
        <v>5.96</v>
      </c>
      <c r="S26" s="34">
        <v>5.4660000000000002</v>
      </c>
      <c r="T26" s="34">
        <v>0.52400000000000002</v>
      </c>
      <c r="U26" s="34" t="s">
        <v>45</v>
      </c>
      <c r="V26" s="39">
        <f t="shared" si="4"/>
        <v>9.0376875228686391</v>
      </c>
      <c r="W26" s="10">
        <v>0.94</v>
      </c>
    </row>
    <row r="27" spans="1:25" ht="15.75" thickBot="1" x14ac:dyDescent="0.3">
      <c r="A27" s="43" t="s">
        <v>55</v>
      </c>
      <c r="B27" s="44" t="s">
        <v>32</v>
      </c>
      <c r="C27" s="44" t="s">
        <v>50</v>
      </c>
      <c r="D27" s="44" t="s">
        <v>61</v>
      </c>
      <c r="E27" s="44" t="s">
        <v>41</v>
      </c>
      <c r="F27" s="45" t="s">
        <v>65</v>
      </c>
      <c r="G27" s="46">
        <v>13.20431901576732</v>
      </c>
      <c r="H27" s="47"/>
      <c r="I27" s="44"/>
      <c r="J27" s="45"/>
      <c r="K27" s="11"/>
      <c r="L27" s="42"/>
      <c r="M27" s="43" t="s">
        <v>55</v>
      </c>
      <c r="N27" s="44" t="s">
        <v>32</v>
      </c>
      <c r="O27" s="44" t="s">
        <v>50</v>
      </c>
      <c r="P27" s="44" t="s">
        <v>61</v>
      </c>
      <c r="Q27" s="44" t="s">
        <v>41</v>
      </c>
      <c r="R27" s="45" t="str">
        <f t="shared" si="0"/>
        <v>&lt;50</v>
      </c>
      <c r="S27" s="44">
        <v>24.67</v>
      </c>
      <c r="T27" s="44">
        <v>14.06</v>
      </c>
      <c r="U27" s="44" t="s">
        <v>45</v>
      </c>
      <c r="V27" s="45"/>
      <c r="W27" s="11">
        <v>1.8015647226173541</v>
      </c>
      <c r="Y27" s="62"/>
    </row>
    <row r="29" spans="1:25" x14ac:dyDescent="0.25">
      <c r="G29" s="20"/>
      <c r="H29" s="20"/>
    </row>
    <row r="30" spans="1:25" x14ac:dyDescent="0.25">
      <c r="G30" s="20"/>
      <c r="H30" s="20"/>
    </row>
    <row r="31" spans="1:25" x14ac:dyDescent="0.25">
      <c r="G31" s="20"/>
      <c r="H31" s="20"/>
    </row>
    <row r="32" spans="1:25" x14ac:dyDescent="0.25">
      <c r="G32" s="48"/>
      <c r="H32" s="20"/>
    </row>
    <row r="33" spans="5:8" x14ac:dyDescent="0.25">
      <c r="G33" s="48"/>
      <c r="H33" s="20"/>
    </row>
    <row r="34" spans="5:8" x14ac:dyDescent="0.25">
      <c r="G34" s="48"/>
      <c r="H34" s="20"/>
    </row>
    <row r="35" spans="5:8" x14ac:dyDescent="0.25">
      <c r="G35" s="48"/>
      <c r="H35" s="20"/>
    </row>
    <row r="36" spans="5:8" x14ac:dyDescent="0.25">
      <c r="G36" s="48"/>
      <c r="H36" s="20"/>
    </row>
    <row r="37" spans="5:8" x14ac:dyDescent="0.25">
      <c r="G37" s="48"/>
      <c r="H37" s="20"/>
    </row>
    <row r="38" spans="5:8" x14ac:dyDescent="0.25">
      <c r="G38" s="48"/>
      <c r="H38" s="20"/>
    </row>
    <row r="39" spans="5:8" x14ac:dyDescent="0.25">
      <c r="G39" s="48"/>
      <c r="H39" s="20"/>
    </row>
    <row r="40" spans="5:8" x14ac:dyDescent="0.25">
      <c r="G40" s="20"/>
      <c r="H40" s="20"/>
    </row>
    <row r="41" spans="5:8" x14ac:dyDescent="0.25">
      <c r="G41" s="20"/>
      <c r="H41" s="20"/>
    </row>
    <row r="48" spans="5:8" x14ac:dyDescent="0.25">
      <c r="E48" s="12" t="s">
        <v>13</v>
      </c>
    </row>
  </sheetData>
  <sheetProtection algorithmName="SHA-512" hashValue="KwQDNiwqq2d8JVZ+5WpCopHKcq4v/ZkD1rPjsqrhx7UGx3swq866HDAwpNjyFq/fHIUrijsvmieRTie6G3hL/A==" saltValue="mcrMG6e2SrK5eoUSEdOaMw==" spinCount="100000" sheet="1" objects="1" scenarios="1" selectLockedCells="1" selectUnlockedCells="1"/>
  <mergeCells count="3">
    <mergeCell ref="A2:K2"/>
    <mergeCell ref="A8:K8"/>
    <mergeCell ref="M8:W8"/>
  </mergeCells>
  <phoneticPr fontId="15" type="noConversion"/>
  <conditionalFormatting sqref="K17:K19 K23:K25 K21">
    <cfRule type="cellIs" dxfId="5" priority="4" stopIfTrue="1" operator="between">
      <formula>-2</formula>
      <formula>2</formula>
    </cfRule>
    <cfRule type="cellIs" dxfId="4" priority="5" stopIfTrue="1" operator="between">
      <formula>-3</formula>
      <formula>3</formula>
    </cfRule>
    <cfRule type="cellIs" dxfId="3" priority="6" operator="notBetween">
      <formula>-3</formula>
      <formula>3</formula>
    </cfRule>
  </conditionalFormatting>
  <conditionalFormatting sqref="W17:W19 W23:W25 W21">
    <cfRule type="cellIs" dxfId="2" priority="1" stopIfTrue="1" operator="between">
      <formula>-2</formula>
      <formula>2</formula>
    </cfRule>
    <cfRule type="cellIs" dxfId="1" priority="2" stopIfTrue="1" operator="between">
      <formula>-3</formula>
      <formula>3</formula>
    </cfRule>
    <cfRule type="cellIs" dxfId="0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E" ma:contentTypeID="0x0101007463A7E0612B5D45B0910A71122E5AB60009900140BD7E58459C0BB6DA7212B78E" ma:contentTypeVersion="13" ma:contentTypeDescription="Ringtesten" ma:contentTypeScope="" ma:versionID="49ed29876247567c56126a8d63cd64c2">
  <xsd:schema xmlns:xsd="http://www.w3.org/2001/XMLSchema" xmlns:xs="http://www.w3.org/2001/XMLSchema" xmlns:p="http://schemas.microsoft.com/office/2006/metadata/properties" xmlns:ns2="eba2475f-4c5c-418a-90c2-2b36802fc485" xmlns:ns3="08cda046-0f15-45eb-a9d5-77306d3264cd" xmlns:ns4="dda9e79c-c62e-445e-b991-197574827cb3" targetNamespace="http://schemas.microsoft.com/office/2006/metadata/properties" ma:root="true" ma:fieldsID="06f7ec14707f088d23d46046f658d37f" ns2:_="" ns3:_="" ns4:_="">
    <xsd:import namespace="eba2475f-4c5c-418a-90c2-2b36802fc485"/>
    <xsd:import namespace="08cda046-0f15-45eb-a9d5-77306d3264cd"/>
    <xsd:import namespace="dda9e79c-c62e-445e-b991-197574827cb3"/>
    <xsd:element name="properties">
      <xsd:complexType>
        <xsd:sequence>
          <xsd:element name="documentManagement">
            <xsd:complexType>
              <xsd:all>
                <xsd:element ref="ns2:Ringtest" minOccurs="0"/>
                <xsd:element ref="ns3:Jaar"/>
                <xsd:element ref="ns3:DEEL" minOccurs="0"/>
                <xsd:element ref="ns4:Publicatiedatum"/>
                <xsd:element ref="ns2:Distributie_x0020_datum" minOccurs="0"/>
                <xsd:element ref="ns3:MediaServiceMetadata" minOccurs="0"/>
                <xsd:element ref="ns3:MediaServiceFastMetadata" minOccurs="0"/>
                <xsd:element ref="ns3:Public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475f-4c5c-418a-90c2-2b36802fc485" elementFormDefault="qualified">
    <xsd:import namespace="http://schemas.microsoft.com/office/2006/documentManagement/types"/>
    <xsd:import namespace="http://schemas.microsoft.com/office/infopath/2007/PartnerControls"/>
    <xsd:element name="Ringtest" ma:index="2" nillable="true" ma:displayName="Ringtest" ma:description="Keuzelijst ringtesten" ma:format="Dropdown" ma:internalName="Ringtest" ma:readOnly="false">
      <xsd:simpleType>
        <xsd:restriction base="dms:Choice">
          <xsd:enumeration value="VKL"/>
          <xsd:enumeration value="LABS"/>
        </xsd:restriction>
      </xsd:simpleType>
    </xsd:element>
    <xsd:element name="Distributie_x0020_datum" ma:index="6" nillable="true" ma:displayName="Distributie datum" ma:default="25 januari 2012" ma:format="Dropdown" ma:internalName="Distributie_x0020_datum" ma:readOnly="false">
      <xsd:simpleType>
        <xsd:restriction base="dms:Choice">
          <xsd:enumeration value="25 januari 2012"/>
          <xsd:enumeration value="14-15 februari 2012"/>
          <xsd:enumeration value="2 maart 2012"/>
          <xsd:enumeration value="14 maart 2012"/>
          <xsd:enumeration value="25 april 2012"/>
          <xsd:enumeration value="26 april 2012"/>
          <xsd:enumeration value="23 mei 2012"/>
          <xsd:enumeration value="13 juni 2012"/>
          <xsd:enumeration value="27 juni 2012"/>
          <xsd:enumeration value="29-30 augustus 2012"/>
          <xsd:enumeration value="3 oktober 201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da046-0f15-45eb-a9d5-77306d3264cd" elementFormDefault="qualified">
    <xsd:import namespace="http://schemas.microsoft.com/office/2006/documentManagement/types"/>
    <xsd:import namespace="http://schemas.microsoft.com/office/infopath/2007/PartnerControls"/>
    <xsd:element name="Jaar" ma:index="3" ma:displayName="Datum ringtest" ma:internalName="Jaar" ma:readOnly="false">
      <xsd:simpleType>
        <xsd:restriction base="dms:Text">
          <xsd:maxLength value="255"/>
        </xsd:restriction>
      </xsd:simpleType>
    </xsd:element>
    <xsd:element name="DEEL" ma:index="4" nillable="true" ma:displayName="Deel" ma:default="Rapport" ma:format="Dropdown" ma:internalName="DEEL" ma:readOnly="false">
      <xsd:simpleType>
        <xsd:restriction base="dms:Choice">
          <xsd:enumeration value="Rapport"/>
          <xsd:enumeration value="Deel 1"/>
          <xsd:enumeration value="Deel 2"/>
          <xsd:enumeration value="Deel 3"/>
          <xsd:enumeration value="Deel 4"/>
          <xsd:enumeration value="Deel 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PublicURL" ma:index="15" nillable="true" ma:displayName="PublicURL" ma:internalName="Public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e79c-c62e-445e-b991-197574827cb3" elementFormDefault="qualified">
    <xsd:import namespace="http://schemas.microsoft.com/office/2006/documentManagement/types"/>
    <xsd:import namespace="http://schemas.microsoft.com/office/infopath/2007/PartnerControls"/>
    <xsd:element name="Publicatiedatum" ma:index="5" ma:displayName="Publicatiedatum" ma:default="[today]" ma:format="DateOnly" ma:internalName="Publicatiedatum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URL xmlns="08cda046-0f15-45eb-a9d5-77306d3264cd">https://reflabos.vito.be/ree/LABS_2024-7_Deel2.xlsx</PublicURL>
    <DEEL xmlns="08cda046-0f15-45eb-a9d5-77306d3264cd">Deel 2</DEEL>
    <Ringtest xmlns="eba2475f-4c5c-418a-90c2-2b36802fc485">LABS</Ringtest>
    <Jaar xmlns="08cda046-0f15-45eb-a9d5-77306d3264cd">2024</Jaar>
    <Publicatiedatum xmlns="dda9e79c-c62e-445e-b991-197574827cb3">2025-02-03T13:13:29+00:00</Publicatiedatum>
    <Distributie_x0020_datum xmlns="eba2475f-4c5c-418a-90c2-2b36802fc485">25 januari 2012</Distributie_x0020_datum>
  </documentManagement>
</p:properties>
</file>

<file path=customXml/itemProps1.xml><?xml version="1.0" encoding="utf-8"?>
<ds:datastoreItem xmlns:ds="http://schemas.openxmlformats.org/officeDocument/2006/customXml" ds:itemID="{55A11457-56EB-49A8-9284-3387A7EC4190}"/>
</file>

<file path=customXml/itemProps2.xml><?xml version="1.0" encoding="utf-8"?>
<ds:datastoreItem xmlns:ds="http://schemas.openxmlformats.org/officeDocument/2006/customXml" ds:itemID="{C0D745B7-AD37-450F-A4E2-4A7F4CC83114}"/>
</file>

<file path=customXml/itemProps3.xml><?xml version="1.0" encoding="utf-8"?>
<ds:datastoreItem xmlns:ds="http://schemas.openxmlformats.org/officeDocument/2006/customXml" ds:itemID="{C8D146D7-D2C0-461F-A75D-680FFB8F42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223</vt:lpstr>
      <vt:lpstr>295</vt:lpstr>
      <vt:lpstr>339</vt:lpstr>
      <vt:lpstr>509</vt:lpstr>
      <vt:lpstr>551</vt:lpstr>
      <vt:lpstr>591</vt:lpstr>
      <vt:lpstr>744</vt:lpstr>
      <vt:lpstr>904</vt:lpstr>
      <vt:lpstr>928</vt:lpstr>
      <vt:lpstr>'223'!Print_Area</vt:lpstr>
      <vt:lpstr>'295'!Print_Area</vt:lpstr>
      <vt:lpstr>'339'!Print_Area</vt:lpstr>
      <vt:lpstr>'509'!Print_Area</vt:lpstr>
      <vt:lpstr>'551'!Print_Area</vt:lpstr>
      <vt:lpstr>'591'!Print_Area</vt:lpstr>
      <vt:lpstr>'744'!Print_Area</vt:lpstr>
      <vt:lpstr>'904'!Print_Area</vt:lpstr>
      <vt:lpstr>'928'!Print_Area</vt:lpstr>
      <vt:lpstr>'223'!Print_Titles</vt:lpstr>
      <vt:lpstr>'295'!Print_Titles</vt:lpstr>
      <vt:lpstr>'339'!Print_Titles</vt:lpstr>
      <vt:lpstr>'509'!Print_Titles</vt:lpstr>
      <vt:lpstr>'551'!Print_Titles</vt:lpstr>
      <vt:lpstr>'591'!Print_Titles</vt:lpstr>
      <vt:lpstr>'744'!Print_Titles</vt:lpstr>
      <vt:lpstr>'904'!Print_Titles</vt:lpstr>
      <vt:lpstr>'928'!Print_Titles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LABS 2024-7</dc:title>
  <dc:creator>dceustet</dc:creator>
  <cp:lastModifiedBy>Bart Baeyens</cp:lastModifiedBy>
  <cp:lastPrinted>2024-11-22T10:24:32Z</cp:lastPrinted>
  <dcterms:created xsi:type="dcterms:W3CDTF">2012-03-19T07:59:52Z</dcterms:created>
  <dcterms:modified xsi:type="dcterms:W3CDTF">2025-01-07T12:14:13Z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0x0101007463A7E0612B5D45B0910A71122E5AB60009900140BD7E58459C0BB6DA7212B78E</vt:lpwstr>
  </property>
</Properties>
</file>