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Dienst_REE\Ringtesten\E0003 (L15W4) ringtesten LNElucht (LABS)\LABS2024\9. Rapportering\eindrapport\bijlagen\Deel 3 per parameter\"/>
    </mc:Choice>
  </mc:AlternateContent>
  <xr:revisionPtr revIDLastSave="0" documentId="13_ncr:1_{E262FC07-3284-48FE-85FF-82F28E404835}" xr6:coauthVersionLast="47" xr6:coauthVersionMax="47" xr10:uidLastSave="{00000000-0000-0000-0000-000000000000}"/>
  <bookViews>
    <workbookView xWindow="-120" yWindow="-120" windowWidth="29040" windowHeight="15840" tabRatio="849" xr2:uid="{00000000-000D-0000-FFFF-FFFF00000000}"/>
  </bookViews>
  <sheets>
    <sheet name="Arseen" sheetId="33" r:id="rId1"/>
    <sheet name="Cobalt" sheetId="30" r:id="rId2"/>
    <sheet name="Nikkel" sheetId="35" r:id="rId3"/>
    <sheet name="Lood" sheetId="29" r:id="rId4"/>
    <sheet name="Koper" sheetId="31" r:id="rId5"/>
    <sheet name="Mangaan" sheetId="32" r:id="rId6"/>
    <sheet name="Vanadium" sheetId="26" r:id="rId7"/>
  </sheets>
  <definedNames>
    <definedName name="_xlnm.Print_Area" localSheetId="0">Arseen!$A$1:$W$28</definedName>
    <definedName name="_xlnm.Print_Area" localSheetId="1">Cobalt!$A$1:$W$27</definedName>
    <definedName name="_xlnm.Print_Area" localSheetId="4">Koper!$A$1:$W$25</definedName>
    <definedName name="_xlnm.Print_Area" localSheetId="3">Lood!$A$1:$W$29</definedName>
    <definedName name="_xlnm.Print_Area" localSheetId="5">Mangaan!$A$1:$W$26</definedName>
    <definedName name="_xlnm.Print_Area" localSheetId="2">Nikkel!$A$1:$W$28</definedName>
    <definedName name="_xlnm.Print_Area" localSheetId="6">Vanadium!$A$1:$W$26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5" i="35" l="1"/>
  <c r="D5" i="29"/>
  <c r="D5" i="31"/>
  <c r="D5" i="32"/>
  <c r="D5" i="26"/>
  <c r="D5" i="30"/>
  <c r="D5" i="33"/>
  <c r="F11" i="32"/>
  <c r="H11" i="32" s="1"/>
  <c r="I11" i="32"/>
  <c r="I11" i="33"/>
  <c r="I19" i="35"/>
  <c r="F19" i="35"/>
  <c r="H19" i="35" s="1"/>
  <c r="I18" i="35"/>
  <c r="F18" i="35"/>
  <c r="H18" i="35" s="1"/>
  <c r="I17" i="35"/>
  <c r="H17" i="35"/>
  <c r="F17" i="35"/>
  <c r="I16" i="35"/>
  <c r="F16" i="35"/>
  <c r="H16" i="35" s="1"/>
  <c r="I15" i="35"/>
  <c r="F15" i="35"/>
  <c r="H15" i="35" s="1"/>
  <c r="I14" i="35"/>
  <c r="F14" i="35"/>
  <c r="H14" i="35" s="1"/>
  <c r="I13" i="35"/>
  <c r="F13" i="35"/>
  <c r="H13" i="35" s="1"/>
  <c r="I12" i="35"/>
  <c r="F12" i="35"/>
  <c r="H12" i="35" s="1"/>
  <c r="I11" i="35"/>
  <c r="F11" i="35"/>
  <c r="H11" i="35" s="1"/>
  <c r="I19" i="29"/>
  <c r="F19" i="29"/>
  <c r="H19" i="29" s="1"/>
  <c r="I18" i="29"/>
  <c r="F18" i="29"/>
  <c r="H18" i="29" s="1"/>
  <c r="I17" i="29"/>
  <c r="F17" i="29"/>
  <c r="H17" i="29" s="1"/>
  <c r="I16" i="29"/>
  <c r="F16" i="29"/>
  <c r="H16" i="29" s="1"/>
  <c r="I15" i="29"/>
  <c r="F15" i="29"/>
  <c r="H15" i="29" s="1"/>
  <c r="I14" i="29"/>
  <c r="F14" i="29"/>
  <c r="H14" i="29" s="1"/>
  <c r="I13" i="29"/>
  <c r="F13" i="29"/>
  <c r="H13" i="29" s="1"/>
  <c r="I12" i="29"/>
  <c r="F12" i="29"/>
  <c r="H12" i="29" s="1"/>
  <c r="I11" i="29"/>
  <c r="F11" i="29"/>
  <c r="H11" i="29" s="1"/>
  <c r="I19" i="31"/>
  <c r="F19" i="31"/>
  <c r="H19" i="31" s="1"/>
  <c r="I18" i="31"/>
  <c r="F18" i="31"/>
  <c r="H18" i="31" s="1"/>
  <c r="I17" i="31"/>
  <c r="F17" i="31"/>
  <c r="H17" i="31" s="1"/>
  <c r="I16" i="31"/>
  <c r="F16" i="31"/>
  <c r="H16" i="31" s="1"/>
  <c r="I15" i="31"/>
  <c r="F15" i="31"/>
  <c r="H15" i="31" s="1"/>
  <c r="I14" i="31"/>
  <c r="F14" i="31"/>
  <c r="H14" i="31" s="1"/>
  <c r="I13" i="31"/>
  <c r="F13" i="31"/>
  <c r="H13" i="31" s="1"/>
  <c r="I12" i="31"/>
  <c r="F12" i="31"/>
  <c r="H12" i="31" s="1"/>
  <c r="I11" i="31"/>
  <c r="F11" i="31"/>
  <c r="H11" i="31" s="1"/>
  <c r="I19" i="32"/>
  <c r="F19" i="32"/>
  <c r="H19" i="32" s="1"/>
  <c r="I18" i="32"/>
  <c r="F18" i="32"/>
  <c r="H18" i="32" s="1"/>
  <c r="I17" i="32"/>
  <c r="F17" i="32"/>
  <c r="H17" i="32" s="1"/>
  <c r="I16" i="32"/>
  <c r="F16" i="32"/>
  <c r="H16" i="32" s="1"/>
  <c r="I15" i="32"/>
  <c r="F15" i="32"/>
  <c r="H15" i="32" s="1"/>
  <c r="I14" i="32"/>
  <c r="H14" i="32"/>
  <c r="F14" i="32"/>
  <c r="I13" i="32"/>
  <c r="F13" i="32"/>
  <c r="H13" i="32" s="1"/>
  <c r="I12" i="32"/>
  <c r="F12" i="32"/>
  <c r="H12" i="32" s="1"/>
  <c r="I19" i="26"/>
  <c r="F19" i="26"/>
  <c r="H19" i="26" s="1"/>
  <c r="I18" i="26"/>
  <c r="F18" i="26"/>
  <c r="H18" i="26" s="1"/>
  <c r="I17" i="26"/>
  <c r="F17" i="26"/>
  <c r="H17" i="26" s="1"/>
  <c r="I16" i="26"/>
  <c r="F16" i="26"/>
  <c r="H16" i="26" s="1"/>
  <c r="I15" i="26"/>
  <c r="F15" i="26"/>
  <c r="H15" i="26" s="1"/>
  <c r="I14" i="26"/>
  <c r="F14" i="26"/>
  <c r="H14" i="26" s="1"/>
  <c r="I13" i="26"/>
  <c r="F13" i="26"/>
  <c r="H13" i="26" s="1"/>
  <c r="I12" i="26"/>
  <c r="F12" i="26"/>
  <c r="H12" i="26" s="1"/>
  <c r="I11" i="26"/>
  <c r="H11" i="26"/>
  <c r="F11" i="26"/>
  <c r="I19" i="30"/>
  <c r="F19" i="30"/>
  <c r="H19" i="30" s="1"/>
  <c r="I18" i="30"/>
  <c r="H18" i="30"/>
  <c r="F18" i="30"/>
  <c r="I17" i="30"/>
  <c r="F17" i="30"/>
  <c r="H17" i="30" s="1"/>
  <c r="I16" i="30"/>
  <c r="F16" i="30"/>
  <c r="H16" i="30" s="1"/>
  <c r="I15" i="30"/>
  <c r="F15" i="30"/>
  <c r="H15" i="30" s="1"/>
  <c r="I14" i="30"/>
  <c r="F14" i="30"/>
  <c r="H14" i="30" s="1"/>
  <c r="I13" i="30"/>
  <c r="F13" i="30"/>
  <c r="H13" i="30" s="1"/>
  <c r="I12" i="30"/>
  <c r="F12" i="30"/>
  <c r="H12" i="30" s="1"/>
  <c r="I11" i="30"/>
  <c r="F11" i="30"/>
  <c r="H11" i="30" s="1"/>
  <c r="F11" i="33"/>
  <c r="H11" i="33" s="1"/>
  <c r="F12" i="33" l="1"/>
  <c r="H12" i="33" s="1"/>
  <c r="F13" i="33"/>
  <c r="H13" i="33" s="1"/>
  <c r="F14" i="33"/>
  <c r="H14" i="33" s="1"/>
  <c r="F15" i="33"/>
  <c r="H15" i="33" s="1"/>
  <c r="F16" i="33"/>
  <c r="H16" i="33" s="1"/>
  <c r="F17" i="33"/>
  <c r="H17" i="33" s="1"/>
  <c r="F18" i="33"/>
  <c r="H18" i="33" s="1"/>
  <c r="F19" i="33"/>
  <c r="H19" i="33" s="1"/>
  <c r="I17" i="33" l="1"/>
  <c r="I18" i="33"/>
  <c r="I19" i="33"/>
  <c r="I12" i="33" l="1"/>
  <c r="I13" i="33"/>
  <c r="I14" i="33"/>
  <c r="I15" i="33"/>
  <c r="I16" i="33"/>
</calcChain>
</file>

<file path=xl/sharedStrings.xml><?xml version="1.0" encoding="utf-8"?>
<sst xmlns="http://schemas.openxmlformats.org/spreadsheetml/2006/main" count="127" uniqueCount="24">
  <si>
    <t>Labonr.</t>
  </si>
  <si>
    <t/>
  </si>
  <si>
    <t>%</t>
  </si>
  <si>
    <t>Referentiewaarde:</t>
  </si>
  <si>
    <r>
      <t>mg/Nm</t>
    </r>
    <r>
      <rPr>
        <vertAlign val="superscript"/>
        <sz val="12"/>
        <color theme="1"/>
        <rFont val="Calibri"/>
        <family val="2"/>
        <scheme val="minor"/>
      </rPr>
      <t>3</t>
    </r>
  </si>
  <si>
    <t>Parameter:</t>
  </si>
  <si>
    <t>Aantal Labo's:</t>
  </si>
  <si>
    <t>Z-Score 
(statistisch)</t>
  </si>
  <si>
    <t>Resultaat</t>
  </si>
  <si>
    <t>Statistisch gemiddelde:</t>
  </si>
  <si>
    <t>Statistisch standaard afw. abs.:</t>
  </si>
  <si>
    <t>Statistisch standaard afw. rel.:</t>
  </si>
  <si>
    <t xml:space="preserve"> </t>
  </si>
  <si>
    <t>Labo</t>
  </si>
  <si>
    <t>Gemiddelde</t>
  </si>
  <si>
    <t>%Afw 
(tov stat. gemid.)</t>
  </si>
  <si>
    <t>Arseen</t>
  </si>
  <si>
    <t>%Afw 
(tov ref.waarde)</t>
  </si>
  <si>
    <t>Vanadium</t>
  </si>
  <si>
    <t>Mangaan</t>
  </si>
  <si>
    <t>Koper</t>
  </si>
  <si>
    <t>Lood</t>
  </si>
  <si>
    <t>Nikkel</t>
  </si>
  <si>
    <t>Cobalt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</si>
</sst>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0.0"/>
    <numFmt numFmtId="166" formatCode="0.0%"/>
  </numFmts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mbria"/>
      <family val="1"/>
    </font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vertAlign val="superscript"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6">
    <xf numFmtId="0" fontId="0" fillId="0" borderId="0"/>
    <xf numFmtId="0" fontId="1" fillId="0" borderId="0"/>
    <xf numFmtId="0" fontId="2" fillId="0" borderId="0"/>
    <xf numFmtId="0" fontId="2" fillId="0" borderId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38">
    <xf numFmtId="0" fontId="0" fillId="0" borderId="0" xfId="0"/>
    <xf numFmtId="2" fontId="5" fillId="2" borderId="0" xfId="0" applyNumberFormat="1" applyFont="1" applyFill="1" applyAlignment="1" applyProtection="1">
      <alignment horizontal="center" vertical="center"/>
      <protection hidden="1"/>
    </xf>
    <xf numFmtId="2" fontId="7" fillId="2" borderId="0" xfId="1" applyNumberFormat="1" applyFont="1" applyFill="1" applyAlignment="1" applyProtection="1">
      <alignment horizontal="right" vertical="center"/>
      <protection hidden="1"/>
    </xf>
    <xf numFmtId="2" fontId="7" fillId="2" borderId="0" xfId="1" applyNumberFormat="1" applyFont="1" applyFill="1" applyAlignment="1" applyProtection="1">
      <alignment horizontal="center" vertical="center"/>
      <protection hidden="1"/>
    </xf>
    <xf numFmtId="2" fontId="4" fillId="2" borderId="0" xfId="1" applyNumberFormat="1" applyFont="1" applyFill="1" applyAlignment="1" applyProtection="1">
      <alignment horizontal="right" vertical="center"/>
      <protection hidden="1"/>
    </xf>
    <xf numFmtId="2" fontId="4" fillId="2" borderId="0" xfId="1" applyNumberFormat="1" applyFont="1" applyFill="1" applyAlignment="1" applyProtection="1">
      <alignment horizontal="center" vertical="center"/>
      <protection hidden="1"/>
    </xf>
    <xf numFmtId="9" fontId="4" fillId="2" borderId="0" xfId="5" applyFont="1" applyFill="1" applyAlignment="1" applyProtection="1">
      <alignment horizontal="center" vertical="center"/>
      <protection hidden="1"/>
    </xf>
    <xf numFmtId="2" fontId="5" fillId="2" borderId="0" xfId="0" applyNumberFormat="1" applyFont="1" applyFill="1" applyAlignment="1" applyProtection="1">
      <alignment horizontal="left" vertical="center"/>
      <protection hidden="1"/>
    </xf>
    <xf numFmtId="2" fontId="4" fillId="2" borderId="0" xfId="1" applyNumberFormat="1" applyFont="1" applyFill="1" applyAlignment="1" applyProtection="1">
      <alignment horizontal="center" vertical="center" wrapText="1"/>
      <protection hidden="1"/>
    </xf>
    <xf numFmtId="1" fontId="4" fillId="2" borderId="0" xfId="1" applyNumberFormat="1" applyFont="1" applyFill="1" applyAlignment="1" applyProtection="1">
      <alignment horizontal="center" vertical="center"/>
      <protection hidden="1"/>
    </xf>
    <xf numFmtId="165" fontId="5" fillId="2" borderId="0" xfId="0" applyNumberFormat="1" applyFont="1" applyFill="1" applyAlignment="1" applyProtection="1">
      <alignment horizontal="center" vertical="center"/>
      <protection hidden="1"/>
    </xf>
    <xf numFmtId="1" fontId="4" fillId="2" borderId="0" xfId="5" applyNumberFormat="1" applyFont="1" applyFill="1" applyBorder="1" applyAlignment="1" applyProtection="1">
      <alignment horizontal="center" vertical="center"/>
      <protection hidden="1"/>
    </xf>
    <xf numFmtId="164" fontId="5" fillId="2" borderId="0" xfId="5" applyNumberFormat="1" applyFont="1" applyFill="1" applyAlignment="1" applyProtection="1">
      <alignment horizontal="left" vertical="center"/>
      <protection hidden="1"/>
    </xf>
    <xf numFmtId="1" fontId="5" fillId="2" borderId="0" xfId="0" applyNumberFormat="1" applyFont="1" applyFill="1" applyAlignment="1" applyProtection="1">
      <alignment horizontal="center" vertical="center"/>
      <protection hidden="1"/>
    </xf>
    <xf numFmtId="0" fontId="5" fillId="2" borderId="0" xfId="0" applyFont="1" applyFill="1" applyAlignment="1" applyProtection="1">
      <alignment horizontal="center" vertical="center"/>
      <protection hidden="1"/>
    </xf>
    <xf numFmtId="49" fontId="10" fillId="0" borderId="0" xfId="0" applyNumberFormat="1" applyFont="1" applyAlignment="1" applyProtection="1">
      <alignment horizontal="left"/>
      <protection hidden="1"/>
    </xf>
    <xf numFmtId="2" fontId="6" fillId="2" borderId="0" xfId="0" applyNumberFormat="1" applyFont="1" applyFill="1" applyAlignment="1" applyProtection="1">
      <alignment horizontal="left" vertical="center"/>
      <protection hidden="1"/>
    </xf>
    <xf numFmtId="0" fontId="9" fillId="2" borderId="0" xfId="0" applyFont="1" applyFill="1" applyAlignment="1" applyProtection="1">
      <alignment horizontal="left" wrapText="1"/>
      <protection hidden="1"/>
    </xf>
    <xf numFmtId="0" fontId="0" fillId="2" borderId="0" xfId="0" applyFill="1" applyProtection="1">
      <protection hidden="1"/>
    </xf>
    <xf numFmtId="0" fontId="9" fillId="2" borderId="0" xfId="0" applyFont="1" applyFill="1" applyAlignment="1" applyProtection="1">
      <alignment horizontal="center" wrapText="1"/>
      <protection hidden="1"/>
    </xf>
    <xf numFmtId="0" fontId="9" fillId="2" borderId="0" xfId="0" applyFont="1" applyFill="1" applyAlignment="1" applyProtection="1">
      <alignment wrapText="1"/>
      <protection hidden="1"/>
    </xf>
    <xf numFmtId="0" fontId="11" fillId="2" borderId="0" xfId="0" applyFont="1" applyFill="1" applyAlignment="1" applyProtection="1">
      <alignment horizontal="center"/>
      <protection hidden="1"/>
    </xf>
    <xf numFmtId="49" fontId="0" fillId="2" borderId="0" xfId="0" applyNumberFormat="1" applyFill="1" applyAlignment="1">
      <alignment horizontal="center"/>
    </xf>
    <xf numFmtId="49" fontId="12" fillId="2" borderId="0" xfId="0" applyNumberFormat="1" applyFont="1" applyFill="1" applyAlignment="1">
      <alignment horizontal="center"/>
    </xf>
    <xf numFmtId="2" fontId="6" fillId="2" borderId="0" xfId="0" applyNumberFormat="1" applyFont="1" applyFill="1" applyAlignment="1" applyProtection="1">
      <alignment vertical="center"/>
      <protection hidden="1"/>
    </xf>
    <xf numFmtId="2" fontId="13" fillId="2" borderId="0" xfId="0" applyNumberFormat="1" applyFont="1" applyFill="1" applyAlignment="1">
      <alignment horizontal="center"/>
    </xf>
    <xf numFmtId="165" fontId="5" fillId="2" borderId="0" xfId="0" applyNumberFormat="1" applyFont="1" applyFill="1" applyAlignment="1" applyProtection="1">
      <alignment horizontal="right" vertical="center"/>
      <protection hidden="1"/>
    </xf>
    <xf numFmtId="2" fontId="5" fillId="2" borderId="0" xfId="0" applyNumberFormat="1" applyFont="1" applyFill="1" applyAlignment="1" applyProtection="1">
      <alignment horizontal="right" vertical="center"/>
      <protection hidden="1"/>
    </xf>
    <xf numFmtId="166" fontId="5" fillId="2" borderId="0" xfId="5" applyNumberFormat="1" applyFont="1" applyFill="1" applyBorder="1" applyAlignment="1" applyProtection="1">
      <alignment horizontal="right" vertical="center"/>
      <protection hidden="1"/>
    </xf>
    <xf numFmtId="1" fontId="4" fillId="2" borderId="0" xfId="1" applyNumberFormat="1" applyFont="1" applyFill="1" applyAlignment="1" applyProtection="1">
      <alignment horizontal="right" vertical="center"/>
      <protection hidden="1"/>
    </xf>
    <xf numFmtId="165" fontId="4" fillId="2" borderId="0" xfId="1" applyNumberFormat="1" applyFont="1" applyFill="1" applyAlignment="1" applyProtection="1">
      <alignment horizontal="right" vertical="center"/>
      <protection hidden="1"/>
    </xf>
    <xf numFmtId="1" fontId="5" fillId="2" borderId="0" xfId="5" applyNumberFormat="1" applyFont="1" applyFill="1" applyBorder="1" applyAlignment="1" applyProtection="1">
      <alignment horizontal="right" vertical="center"/>
      <protection hidden="1"/>
    </xf>
    <xf numFmtId="2" fontId="4" fillId="2" borderId="0" xfId="0" applyNumberFormat="1" applyFont="1" applyFill="1" applyAlignment="1" applyProtection="1">
      <alignment horizontal="right" vertical="center"/>
      <protection hidden="1"/>
    </xf>
    <xf numFmtId="165" fontId="5" fillId="2" borderId="0" xfId="5" applyNumberFormat="1" applyFont="1" applyFill="1" applyBorder="1" applyAlignment="1" applyProtection="1">
      <alignment horizontal="right" vertical="center"/>
      <protection hidden="1"/>
    </xf>
    <xf numFmtId="2" fontId="5" fillId="2" borderId="0" xfId="5" applyNumberFormat="1" applyFont="1" applyFill="1" applyBorder="1" applyAlignment="1" applyProtection="1">
      <alignment horizontal="right" vertical="center"/>
      <protection hidden="1"/>
    </xf>
    <xf numFmtId="2" fontId="4" fillId="2" borderId="0" xfId="1" applyNumberFormat="1" applyFont="1" applyFill="1" applyAlignment="1" applyProtection="1">
      <alignment horizontal="left" vertical="center"/>
      <protection hidden="1"/>
    </xf>
    <xf numFmtId="2" fontId="6" fillId="2" borderId="0" xfId="0" applyNumberFormat="1" applyFont="1" applyFill="1" applyAlignment="1" applyProtection="1">
      <alignment horizontal="left" vertical="center"/>
      <protection hidden="1"/>
    </xf>
    <xf numFmtId="2" fontId="7" fillId="2" borderId="0" xfId="1" applyNumberFormat="1" applyFont="1" applyFill="1" applyAlignment="1" applyProtection="1">
      <alignment horizontal="center" vertical="center"/>
      <protection hidden="1"/>
    </xf>
  </cellXfs>
  <cellStyles count="6">
    <cellStyle name="Normal" xfId="0" builtinId="0"/>
    <cellStyle name="Normal 2" xfId="1" xr:uid="{00000000-0005-0000-0000-000001000000}"/>
    <cellStyle name="Normal 3" xfId="2" xr:uid="{00000000-0005-0000-0000-000002000000}"/>
    <cellStyle name="Normal 4" xfId="3" xr:uid="{00000000-0005-0000-0000-000003000000}"/>
    <cellStyle name="Percent" xfId="5" builtinId="5"/>
    <cellStyle name="Percent 2" xfId="4" xr:uid="{00000000-0005-0000-0000-000005000000}"/>
  </cellStyles>
  <dxfs count="21"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C000"/>
        </patternFill>
      </fill>
    </dxf>
    <dxf>
      <fill>
        <patternFill>
          <bgColor rgb="FF90EE9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C000"/>
        </patternFill>
      </fill>
    </dxf>
    <dxf>
      <fill>
        <patternFill>
          <bgColor rgb="FF90EE9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C000"/>
        </patternFill>
      </fill>
    </dxf>
    <dxf>
      <fill>
        <patternFill>
          <bgColor rgb="FF90EE9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C000"/>
        </patternFill>
      </fill>
    </dxf>
    <dxf>
      <fill>
        <patternFill>
          <bgColor rgb="FF90EE9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C000"/>
        </patternFill>
      </fill>
    </dxf>
    <dxf>
      <fill>
        <patternFill>
          <bgColor rgb="FF90EE9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C000"/>
        </patternFill>
      </fill>
    </dxf>
    <dxf>
      <fill>
        <patternFill>
          <bgColor rgb="FF90EE9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C000"/>
        </patternFill>
      </fill>
    </dxf>
    <dxf>
      <fill>
        <patternFill>
          <bgColor rgb="FF90EE9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nl-BE"/>
              <a:t>Arseen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7.7632438245931371E-2"/>
          <c:y val="0.15543145510205567"/>
          <c:w val="0.74453108546063929"/>
          <c:h val="0.67369967205485626"/>
        </c:manualLayout>
      </c:layout>
      <c:lineChart>
        <c:grouping val="standard"/>
        <c:varyColors val="0"/>
        <c:ser>
          <c:idx val="0"/>
          <c:order val="0"/>
          <c:tx>
            <c:strRef>
              <c:f>Arseen!$H$10</c:f>
              <c:strCache>
                <c:ptCount val="1"/>
                <c:pt idx="0">
                  <c:v>Labo</c:v>
                </c:pt>
              </c:strCache>
            </c:strRef>
          </c:tx>
          <c:spPr>
            <a:ln>
              <a:noFill/>
            </a:ln>
          </c:spPr>
          <c:cat>
            <c:numRef>
              <c:f>Arseen!$C$11:$C$19</c:f>
              <c:numCache>
                <c:formatCode>General</c:formatCode>
                <c:ptCount val="9"/>
                <c:pt idx="0">
                  <c:v>223</c:v>
                </c:pt>
                <c:pt idx="1">
                  <c:v>295</c:v>
                </c:pt>
                <c:pt idx="2">
                  <c:v>339</c:v>
                </c:pt>
                <c:pt idx="3">
                  <c:v>509</c:v>
                </c:pt>
                <c:pt idx="4">
                  <c:v>551</c:v>
                </c:pt>
                <c:pt idx="5">
                  <c:v>591</c:v>
                </c:pt>
                <c:pt idx="6">
                  <c:v>744</c:v>
                </c:pt>
                <c:pt idx="7">
                  <c:v>904</c:v>
                </c:pt>
                <c:pt idx="8">
                  <c:v>928</c:v>
                </c:pt>
              </c:numCache>
            </c:numRef>
          </c:cat>
          <c:val>
            <c:numRef>
              <c:f>Arseen!$H$11:$H$19</c:f>
              <c:numCache>
                <c:formatCode>0.000</c:formatCode>
                <c:ptCount val="9"/>
                <c:pt idx="0">
                  <c:v>1.0430423452150193</c:v>
                </c:pt>
                <c:pt idx="1">
                  <c:v>1.0263090455591632</c:v>
                </c:pt>
                <c:pt idx="2">
                  <c:v>1.0653534114228271</c:v>
                </c:pt>
                <c:pt idx="3">
                  <c:v>1.0151535124552595</c:v>
                </c:pt>
                <c:pt idx="4">
                  <c:v>0.9694158267292533</c:v>
                </c:pt>
                <c:pt idx="5">
                  <c:v>0.98168691314354761</c:v>
                </c:pt>
                <c:pt idx="6">
                  <c:v>0.93148701417597979</c:v>
                </c:pt>
                <c:pt idx="7">
                  <c:v>0.99284244624745155</c:v>
                </c:pt>
                <c:pt idx="8">
                  <c:v>0.92033148107207585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181-4E48-88F4-A5D91BFD40A4}"/>
            </c:ext>
          </c:extLst>
        </c:ser>
        <c:ser>
          <c:idx val="1"/>
          <c:order val="1"/>
          <c:tx>
            <c:strRef>
              <c:f>Arseen!$I$10</c:f>
              <c:strCache>
                <c:ptCount val="1"/>
                <c:pt idx="0">
                  <c:v>Gemiddelde</c:v>
                </c:pt>
              </c:strCache>
            </c:strRef>
          </c:tx>
          <c:spPr>
            <a:ln w="28575">
              <a:solidFill>
                <a:srgbClr val="C00000"/>
              </a:solidFill>
            </a:ln>
          </c:spPr>
          <c:marker>
            <c:symbol val="none"/>
          </c:marker>
          <c:cat>
            <c:numRef>
              <c:f>Arseen!$C$11:$C$19</c:f>
              <c:numCache>
                <c:formatCode>General</c:formatCode>
                <c:ptCount val="9"/>
                <c:pt idx="0">
                  <c:v>223</c:v>
                </c:pt>
                <c:pt idx="1">
                  <c:v>295</c:v>
                </c:pt>
                <c:pt idx="2">
                  <c:v>339</c:v>
                </c:pt>
                <c:pt idx="3">
                  <c:v>509</c:v>
                </c:pt>
                <c:pt idx="4">
                  <c:v>551</c:v>
                </c:pt>
                <c:pt idx="5">
                  <c:v>591</c:v>
                </c:pt>
                <c:pt idx="6">
                  <c:v>744</c:v>
                </c:pt>
                <c:pt idx="7">
                  <c:v>904</c:v>
                </c:pt>
                <c:pt idx="8">
                  <c:v>928</c:v>
                </c:pt>
              </c:numCache>
            </c:numRef>
          </c:cat>
          <c:val>
            <c:numRef>
              <c:f>Arseen!$I$11:$I$19</c:f>
              <c:numCache>
                <c:formatCode>0.00</c:formatCode>
                <c:ptCount val="9"/>
                <c:pt idx="0">
                  <c:v>0.99395799955784181</c:v>
                </c:pt>
                <c:pt idx="1">
                  <c:v>0.99395799955784181</c:v>
                </c:pt>
                <c:pt idx="2">
                  <c:v>0.99395799955784181</c:v>
                </c:pt>
                <c:pt idx="3">
                  <c:v>0.99395799955784181</c:v>
                </c:pt>
                <c:pt idx="4">
                  <c:v>0.99395799955784181</c:v>
                </c:pt>
                <c:pt idx="5">
                  <c:v>0.99395799955784181</c:v>
                </c:pt>
                <c:pt idx="6">
                  <c:v>0.99395799955784181</c:v>
                </c:pt>
                <c:pt idx="7">
                  <c:v>0.99395799955784181</c:v>
                </c:pt>
                <c:pt idx="8">
                  <c:v>0.99395799955784181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58A-4AFC-85E4-750D2435FA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1672704"/>
        <c:axId val="361674624"/>
      </c:lineChart>
      <c:catAx>
        <c:axId val="3616727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nl-BE"/>
                  <a:t>Labo's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361674624"/>
        <c:crossesAt val="-25"/>
        <c:auto val="1"/>
        <c:lblAlgn val="ctr"/>
        <c:lblOffset val="100"/>
        <c:noMultiLvlLbl val="1"/>
      </c:catAx>
      <c:valAx>
        <c:axId val="361674624"/>
        <c:scaling>
          <c:orientation val="minMax"/>
          <c:min val="0.9"/>
        </c:scaling>
        <c:delete val="0"/>
        <c:axPos val="l"/>
        <c:majorGridlines/>
        <c:numFmt formatCode="0.00" sourceLinked="0"/>
        <c:majorTickMark val="none"/>
        <c:minorTickMark val="none"/>
        <c:tickLblPos val="nextTo"/>
        <c:crossAx val="361672704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nl-BE"/>
              <a:t>Cobalt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7.2645222222222222E-2"/>
          <c:y val="0.14844027777777777"/>
          <c:w val="0.7803377777777778"/>
          <c:h val="0.68837638888888886"/>
        </c:manualLayout>
      </c:layout>
      <c:lineChart>
        <c:grouping val="standard"/>
        <c:varyColors val="0"/>
        <c:ser>
          <c:idx val="0"/>
          <c:order val="0"/>
          <c:tx>
            <c:strRef>
              <c:f>Cobalt!$H$10</c:f>
              <c:strCache>
                <c:ptCount val="1"/>
                <c:pt idx="0">
                  <c:v>Labo</c:v>
                </c:pt>
              </c:strCache>
            </c:strRef>
          </c:tx>
          <c:spPr>
            <a:ln>
              <a:noFill/>
            </a:ln>
          </c:spPr>
          <c:cat>
            <c:numRef>
              <c:f>Cobalt!$C$11:$C$19</c:f>
              <c:numCache>
                <c:formatCode>General</c:formatCode>
                <c:ptCount val="9"/>
                <c:pt idx="0">
                  <c:v>223</c:v>
                </c:pt>
                <c:pt idx="1">
                  <c:v>295</c:v>
                </c:pt>
                <c:pt idx="2">
                  <c:v>339</c:v>
                </c:pt>
                <c:pt idx="3">
                  <c:v>509</c:v>
                </c:pt>
                <c:pt idx="4">
                  <c:v>551</c:v>
                </c:pt>
                <c:pt idx="5">
                  <c:v>591</c:v>
                </c:pt>
                <c:pt idx="6">
                  <c:v>744</c:v>
                </c:pt>
                <c:pt idx="7">
                  <c:v>904</c:v>
                </c:pt>
                <c:pt idx="8">
                  <c:v>928</c:v>
                </c:pt>
              </c:numCache>
            </c:numRef>
          </c:cat>
          <c:val>
            <c:numRef>
              <c:f>Cobalt!$H$11:$H$19</c:f>
              <c:numCache>
                <c:formatCode>0.000</c:formatCode>
                <c:ptCount val="9"/>
                <c:pt idx="0">
                  <c:v>0.97294235101428372</c:v>
                </c:pt>
                <c:pt idx="1">
                  <c:v>1.1347541496334086</c:v>
                </c:pt>
                <c:pt idx="2">
                  <c:v>0.96442594056064546</c:v>
                </c:pt>
                <c:pt idx="3">
                  <c:v>0.87696010346922659</c:v>
                </c:pt>
                <c:pt idx="4">
                  <c:v>0.88432564764534616</c:v>
                </c:pt>
                <c:pt idx="5">
                  <c:v>1.1738836030690434</c:v>
                </c:pt>
                <c:pt idx="6">
                  <c:v>0.81481332448321842</c:v>
                </c:pt>
                <c:pt idx="7">
                  <c:v>0.50868289466325212</c:v>
                </c:pt>
                <c:pt idx="8">
                  <c:v>0.90458089412967457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4A-4C54-ACD2-3B5E7B7AAE10}"/>
            </c:ext>
          </c:extLst>
        </c:ser>
        <c:ser>
          <c:idx val="1"/>
          <c:order val="1"/>
          <c:tx>
            <c:strRef>
              <c:f>Cobalt!$I$10</c:f>
              <c:strCache>
                <c:ptCount val="1"/>
                <c:pt idx="0">
                  <c:v>Gemiddelde</c:v>
                </c:pt>
              </c:strCache>
            </c:strRef>
          </c:tx>
          <c:spPr>
            <a:ln w="28575">
              <a:solidFill>
                <a:srgbClr val="C00000"/>
              </a:solidFill>
            </a:ln>
          </c:spPr>
          <c:marker>
            <c:symbol val="none"/>
          </c:marker>
          <c:cat>
            <c:numRef>
              <c:f>Cobalt!$C$11:$C$19</c:f>
              <c:numCache>
                <c:formatCode>General</c:formatCode>
                <c:ptCount val="9"/>
                <c:pt idx="0">
                  <c:v>223</c:v>
                </c:pt>
                <c:pt idx="1">
                  <c:v>295</c:v>
                </c:pt>
                <c:pt idx="2">
                  <c:v>339</c:v>
                </c:pt>
                <c:pt idx="3">
                  <c:v>509</c:v>
                </c:pt>
                <c:pt idx="4">
                  <c:v>551</c:v>
                </c:pt>
                <c:pt idx="5">
                  <c:v>591</c:v>
                </c:pt>
                <c:pt idx="6">
                  <c:v>744</c:v>
                </c:pt>
                <c:pt idx="7">
                  <c:v>904</c:v>
                </c:pt>
                <c:pt idx="8">
                  <c:v>928</c:v>
                </c:pt>
              </c:numCache>
            </c:numRef>
          </c:cat>
          <c:val>
            <c:numRef>
              <c:f>Cobalt!$I$11:$I$19</c:f>
              <c:numCache>
                <c:formatCode>0.00</c:formatCode>
                <c:ptCount val="9"/>
                <c:pt idx="0">
                  <c:v>0.96580698009366794</c:v>
                </c:pt>
                <c:pt idx="1">
                  <c:v>0.96580698009366794</c:v>
                </c:pt>
                <c:pt idx="2">
                  <c:v>0.96580698009366794</c:v>
                </c:pt>
                <c:pt idx="3">
                  <c:v>0.96580698009366794</c:v>
                </c:pt>
                <c:pt idx="4">
                  <c:v>0.96580698009366794</c:v>
                </c:pt>
                <c:pt idx="5">
                  <c:v>0.96580698009366794</c:v>
                </c:pt>
                <c:pt idx="6">
                  <c:v>0.96580698009366794</c:v>
                </c:pt>
                <c:pt idx="7">
                  <c:v>0.96580698009366794</c:v>
                </c:pt>
                <c:pt idx="8">
                  <c:v>0.96580698009366794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54A-4C54-ACD2-3B5E7B7AAE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2657280"/>
        <c:axId val="362659200"/>
      </c:lineChart>
      <c:catAx>
        <c:axId val="3626572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nl-BE"/>
                  <a:t>Labo's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362659200"/>
        <c:crossesAt val="-20"/>
        <c:auto val="1"/>
        <c:lblAlgn val="ctr"/>
        <c:lblOffset val="100"/>
        <c:noMultiLvlLbl val="1"/>
      </c:catAx>
      <c:valAx>
        <c:axId val="362659200"/>
        <c:scaling>
          <c:orientation val="minMax"/>
          <c:min val="0.4"/>
        </c:scaling>
        <c:delete val="0"/>
        <c:axPos val="l"/>
        <c:majorGridlines/>
        <c:numFmt formatCode="0.00" sourceLinked="0"/>
        <c:majorTickMark val="none"/>
        <c:minorTickMark val="none"/>
        <c:tickLblPos val="nextTo"/>
        <c:crossAx val="362657280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nl-BE"/>
              <a:t>Nikkel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8.5400598826955415E-2"/>
          <c:y val="0.14844027777777777"/>
          <c:w val="0.76987982445346781"/>
          <c:h val="0.68837638888888886"/>
        </c:manualLayout>
      </c:layout>
      <c:lineChart>
        <c:grouping val="standard"/>
        <c:varyColors val="0"/>
        <c:ser>
          <c:idx val="0"/>
          <c:order val="0"/>
          <c:tx>
            <c:strRef>
              <c:f>Nikkel!$H$10</c:f>
              <c:strCache>
                <c:ptCount val="1"/>
                <c:pt idx="0">
                  <c:v>Labo</c:v>
                </c:pt>
              </c:strCache>
            </c:strRef>
          </c:tx>
          <c:spPr>
            <a:ln>
              <a:noFill/>
            </a:ln>
          </c:spPr>
          <c:cat>
            <c:numRef>
              <c:f>Nikkel!$C$11:$C$19</c:f>
              <c:numCache>
                <c:formatCode>General</c:formatCode>
                <c:ptCount val="9"/>
                <c:pt idx="0">
                  <c:v>223</c:v>
                </c:pt>
                <c:pt idx="1">
                  <c:v>295</c:v>
                </c:pt>
                <c:pt idx="2">
                  <c:v>339</c:v>
                </c:pt>
                <c:pt idx="3">
                  <c:v>509</c:v>
                </c:pt>
                <c:pt idx="4">
                  <c:v>551</c:v>
                </c:pt>
                <c:pt idx="5">
                  <c:v>591</c:v>
                </c:pt>
                <c:pt idx="6">
                  <c:v>744</c:v>
                </c:pt>
                <c:pt idx="7">
                  <c:v>904</c:v>
                </c:pt>
                <c:pt idx="8">
                  <c:v>928</c:v>
                </c:pt>
              </c:numCache>
            </c:numRef>
          </c:cat>
          <c:val>
            <c:numRef>
              <c:f>Nikkel!$H$11:$H$19</c:f>
              <c:numCache>
                <c:formatCode>0.000</c:formatCode>
                <c:ptCount val="9"/>
                <c:pt idx="0">
                  <c:v>1.0095998027914761</c:v>
                </c:pt>
                <c:pt idx="1">
                  <c:v>0.96222855104759442</c:v>
                </c:pt>
                <c:pt idx="2">
                  <c:v>1.0066390995574834</c:v>
                </c:pt>
                <c:pt idx="3">
                  <c:v>0.97703206721755731</c:v>
                </c:pt>
                <c:pt idx="4">
                  <c:v>0.9370625735586573</c:v>
                </c:pt>
                <c:pt idx="5">
                  <c:v>0.91041624445272396</c:v>
                </c:pt>
                <c:pt idx="6">
                  <c:v>0.88821097019777939</c:v>
                </c:pt>
                <c:pt idx="7">
                  <c:v>0.68836350190327911</c:v>
                </c:pt>
                <c:pt idx="8">
                  <c:v>0.96222855104759442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1A-4935-8154-14B8710D4830}"/>
            </c:ext>
          </c:extLst>
        </c:ser>
        <c:ser>
          <c:idx val="1"/>
          <c:order val="1"/>
          <c:tx>
            <c:strRef>
              <c:f>Nikkel!$I$10</c:f>
              <c:strCache>
                <c:ptCount val="1"/>
                <c:pt idx="0">
                  <c:v>Gemiddelde</c:v>
                </c:pt>
              </c:strCache>
            </c:strRef>
          </c:tx>
          <c:spPr>
            <a:ln w="28575">
              <a:solidFill>
                <a:srgbClr val="C00000"/>
              </a:solidFill>
            </a:ln>
          </c:spPr>
          <c:marker>
            <c:symbol val="none"/>
          </c:marker>
          <c:cat>
            <c:numRef>
              <c:f>Nikkel!$C$11:$C$19</c:f>
              <c:numCache>
                <c:formatCode>General</c:formatCode>
                <c:ptCount val="9"/>
                <c:pt idx="0">
                  <c:v>223</c:v>
                </c:pt>
                <c:pt idx="1">
                  <c:v>295</c:v>
                </c:pt>
                <c:pt idx="2">
                  <c:v>339</c:v>
                </c:pt>
                <c:pt idx="3">
                  <c:v>509</c:v>
                </c:pt>
                <c:pt idx="4">
                  <c:v>551</c:v>
                </c:pt>
                <c:pt idx="5">
                  <c:v>591</c:v>
                </c:pt>
                <c:pt idx="6">
                  <c:v>744</c:v>
                </c:pt>
                <c:pt idx="7">
                  <c:v>904</c:v>
                </c:pt>
                <c:pt idx="8">
                  <c:v>928</c:v>
                </c:pt>
              </c:numCache>
            </c:numRef>
          </c:cat>
          <c:val>
            <c:numRef>
              <c:f>Nikkel!$I$11:$I$19</c:f>
              <c:numCache>
                <c:formatCode>0.00</c:formatCode>
                <c:ptCount val="9"/>
                <c:pt idx="0">
                  <c:v>0.95704732038810747</c:v>
                </c:pt>
                <c:pt idx="1">
                  <c:v>0.95704732038810747</c:v>
                </c:pt>
                <c:pt idx="2">
                  <c:v>0.95704732038810747</c:v>
                </c:pt>
                <c:pt idx="3">
                  <c:v>0.95704732038810747</c:v>
                </c:pt>
                <c:pt idx="4">
                  <c:v>0.95704732038810747</c:v>
                </c:pt>
                <c:pt idx="5">
                  <c:v>0.95704732038810747</c:v>
                </c:pt>
                <c:pt idx="6">
                  <c:v>0.95704732038810747</c:v>
                </c:pt>
                <c:pt idx="7">
                  <c:v>0.95704732038810747</c:v>
                </c:pt>
                <c:pt idx="8">
                  <c:v>0.95704732038810747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F1A-4935-8154-14B8710D48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1672704"/>
        <c:axId val="361674624"/>
      </c:lineChart>
      <c:catAx>
        <c:axId val="3616727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nl-BE"/>
                  <a:t>Labo's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361674624"/>
        <c:crossesAt val="-20"/>
        <c:auto val="1"/>
        <c:lblAlgn val="ctr"/>
        <c:lblOffset val="100"/>
        <c:noMultiLvlLbl val="1"/>
      </c:catAx>
      <c:valAx>
        <c:axId val="361674624"/>
        <c:scaling>
          <c:orientation val="minMax"/>
          <c:min val="0.60000000000000009"/>
        </c:scaling>
        <c:delete val="0"/>
        <c:axPos val="l"/>
        <c:majorGridlines/>
        <c:numFmt formatCode="0.00" sourceLinked="0"/>
        <c:majorTickMark val="none"/>
        <c:minorTickMark val="none"/>
        <c:tickLblPos val="nextTo"/>
        <c:crossAx val="361672704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nl-BE"/>
              <a:t>Lood</a:t>
            </a:r>
          </a:p>
        </c:rich>
      </c:tx>
      <c:layout>
        <c:manualLayout>
          <c:xMode val="edge"/>
          <c:yMode val="edge"/>
          <c:x val="0.46203357887670404"/>
          <c:y val="3.901238181917308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2522999999999999E-2"/>
          <c:y val="0.14844027777777777"/>
          <c:w val="0.77046000000000003"/>
          <c:h val="0.68837638888888886"/>
        </c:manualLayout>
      </c:layout>
      <c:lineChart>
        <c:grouping val="standard"/>
        <c:varyColors val="0"/>
        <c:ser>
          <c:idx val="0"/>
          <c:order val="0"/>
          <c:tx>
            <c:strRef>
              <c:f>Lood!$H$10</c:f>
              <c:strCache>
                <c:ptCount val="1"/>
                <c:pt idx="0">
                  <c:v>Labo</c:v>
                </c:pt>
              </c:strCache>
            </c:strRef>
          </c:tx>
          <c:spPr>
            <a:ln>
              <a:noFill/>
            </a:ln>
          </c:spPr>
          <c:cat>
            <c:numRef>
              <c:f>Lood!$C$11:$C$19</c:f>
              <c:numCache>
                <c:formatCode>General</c:formatCode>
                <c:ptCount val="9"/>
                <c:pt idx="0">
                  <c:v>223</c:v>
                </c:pt>
                <c:pt idx="1">
                  <c:v>295</c:v>
                </c:pt>
                <c:pt idx="2">
                  <c:v>339</c:v>
                </c:pt>
                <c:pt idx="3">
                  <c:v>509</c:v>
                </c:pt>
                <c:pt idx="4">
                  <c:v>551</c:v>
                </c:pt>
                <c:pt idx="5">
                  <c:v>591</c:v>
                </c:pt>
                <c:pt idx="6">
                  <c:v>744</c:v>
                </c:pt>
                <c:pt idx="7">
                  <c:v>904</c:v>
                </c:pt>
                <c:pt idx="8">
                  <c:v>928</c:v>
                </c:pt>
              </c:numCache>
            </c:numRef>
          </c:cat>
          <c:val>
            <c:numRef>
              <c:f>Lood!$H$11:$H$19</c:f>
              <c:numCache>
                <c:formatCode>0.000</c:formatCode>
                <c:ptCount val="9"/>
                <c:pt idx="0">
                  <c:v>0.9948026913331165</c:v>
                </c:pt>
                <c:pt idx="1">
                  <c:v>0.32158945365879804</c:v>
                </c:pt>
                <c:pt idx="2">
                  <c:v>0.96380262688132246</c:v>
                </c:pt>
                <c:pt idx="3">
                  <c:v>0.95897395640596517</c:v>
                </c:pt>
                <c:pt idx="4">
                  <c:v>0.9995347883989667</c:v>
                </c:pt>
                <c:pt idx="5">
                  <c:v>0.92131032669817814</c:v>
                </c:pt>
                <c:pt idx="6">
                  <c:v>0.91261871984253473</c:v>
                </c:pt>
                <c:pt idx="7">
                  <c:v>0.33897266737008452</c:v>
                </c:pt>
                <c:pt idx="8">
                  <c:v>0.99470611792360941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793-4596-B5DD-320C3F9E24DC}"/>
            </c:ext>
          </c:extLst>
        </c:ser>
        <c:ser>
          <c:idx val="1"/>
          <c:order val="1"/>
          <c:tx>
            <c:strRef>
              <c:f>Lood!$I$10</c:f>
              <c:strCache>
                <c:ptCount val="1"/>
                <c:pt idx="0">
                  <c:v>Gemiddelde</c:v>
                </c:pt>
              </c:strCache>
            </c:strRef>
          </c:tx>
          <c:spPr>
            <a:ln w="28575">
              <a:solidFill>
                <a:srgbClr val="C00000"/>
              </a:solidFill>
            </a:ln>
          </c:spPr>
          <c:marker>
            <c:symbol val="none"/>
          </c:marker>
          <c:cat>
            <c:numRef>
              <c:f>Lood!$C$11:$C$19</c:f>
              <c:numCache>
                <c:formatCode>General</c:formatCode>
                <c:ptCount val="9"/>
                <c:pt idx="0">
                  <c:v>223</c:v>
                </c:pt>
                <c:pt idx="1">
                  <c:v>295</c:v>
                </c:pt>
                <c:pt idx="2">
                  <c:v>339</c:v>
                </c:pt>
                <c:pt idx="3">
                  <c:v>509</c:v>
                </c:pt>
                <c:pt idx="4">
                  <c:v>551</c:v>
                </c:pt>
                <c:pt idx="5">
                  <c:v>591</c:v>
                </c:pt>
                <c:pt idx="6">
                  <c:v>744</c:v>
                </c:pt>
                <c:pt idx="7">
                  <c:v>904</c:v>
                </c:pt>
                <c:pt idx="8">
                  <c:v>928</c:v>
                </c:pt>
              </c:numCache>
            </c:numRef>
          </c:cat>
          <c:val>
            <c:numRef>
              <c:f>Lood!$I$11:$I$19</c:f>
              <c:numCache>
                <c:formatCode>0.00</c:formatCode>
                <c:ptCount val="9"/>
                <c:pt idx="0">
                  <c:v>0.95260011137849354</c:v>
                </c:pt>
                <c:pt idx="1">
                  <c:v>0.95260011137849354</c:v>
                </c:pt>
                <c:pt idx="2">
                  <c:v>0.95260011137849354</c:v>
                </c:pt>
                <c:pt idx="3">
                  <c:v>0.95260011137849354</c:v>
                </c:pt>
                <c:pt idx="4">
                  <c:v>0.95260011137849354</c:v>
                </c:pt>
                <c:pt idx="5">
                  <c:v>0.95260011137849354</c:v>
                </c:pt>
                <c:pt idx="6">
                  <c:v>0.95260011137849354</c:v>
                </c:pt>
                <c:pt idx="7">
                  <c:v>0.95260011137849354</c:v>
                </c:pt>
                <c:pt idx="8">
                  <c:v>0.95260011137849354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793-4596-B5DD-320C3F9E24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2649856"/>
        <c:axId val="362652032"/>
      </c:lineChart>
      <c:catAx>
        <c:axId val="3626498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nl-BE"/>
                  <a:t>Labo's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362652032"/>
        <c:crossesAt val="-15"/>
        <c:auto val="1"/>
        <c:lblAlgn val="ctr"/>
        <c:lblOffset val="100"/>
        <c:noMultiLvlLbl val="1"/>
      </c:catAx>
      <c:valAx>
        <c:axId val="362652032"/>
        <c:scaling>
          <c:orientation val="minMax"/>
          <c:min val="0.30000000000000004"/>
        </c:scaling>
        <c:delete val="0"/>
        <c:axPos val="l"/>
        <c:majorGridlines/>
        <c:numFmt formatCode="0.00" sourceLinked="0"/>
        <c:majorTickMark val="none"/>
        <c:minorTickMark val="none"/>
        <c:tickLblPos val="nextTo"/>
        <c:crossAx val="362649856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nl-BE" sz="1800" b="1" i="0" u="none" strike="noStrike" baseline="0">
                <a:effectLst/>
              </a:rPr>
              <a:t>Koper</a:t>
            </a:r>
            <a:endParaRPr lang="nl-BE" b="1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7.5467444444444448E-2"/>
          <c:y val="0.14844027777777777"/>
          <c:w val="0.77710033333333339"/>
          <c:h val="0.68837638888888886"/>
        </c:manualLayout>
      </c:layout>
      <c:lineChart>
        <c:grouping val="standard"/>
        <c:varyColors val="0"/>
        <c:ser>
          <c:idx val="0"/>
          <c:order val="0"/>
          <c:tx>
            <c:strRef>
              <c:f>Koper!$H$10</c:f>
              <c:strCache>
                <c:ptCount val="1"/>
                <c:pt idx="0">
                  <c:v>Labo</c:v>
                </c:pt>
              </c:strCache>
            </c:strRef>
          </c:tx>
          <c:spPr>
            <a:ln>
              <a:noFill/>
            </a:ln>
          </c:spPr>
          <c:cat>
            <c:numRef>
              <c:f>Koper!$C$11:$C$19</c:f>
              <c:numCache>
                <c:formatCode>General</c:formatCode>
                <c:ptCount val="9"/>
                <c:pt idx="0">
                  <c:v>223</c:v>
                </c:pt>
                <c:pt idx="1">
                  <c:v>295</c:v>
                </c:pt>
                <c:pt idx="2">
                  <c:v>339</c:v>
                </c:pt>
                <c:pt idx="3">
                  <c:v>509</c:v>
                </c:pt>
                <c:pt idx="4">
                  <c:v>551</c:v>
                </c:pt>
                <c:pt idx="5">
                  <c:v>591</c:v>
                </c:pt>
                <c:pt idx="6">
                  <c:v>744</c:v>
                </c:pt>
                <c:pt idx="7">
                  <c:v>904</c:v>
                </c:pt>
                <c:pt idx="8">
                  <c:v>928</c:v>
                </c:pt>
              </c:numCache>
            </c:numRef>
          </c:cat>
          <c:val>
            <c:numRef>
              <c:f>Koper!$H$11:$H$19</c:f>
              <c:numCache>
                <c:formatCode>0.000</c:formatCode>
                <c:ptCount val="9"/>
                <c:pt idx="0">
                  <c:v>0.9826533341414303</c:v>
                </c:pt>
                <c:pt idx="1">
                  <c:v>0.96654426308993135</c:v>
                </c:pt>
                <c:pt idx="2">
                  <c:v>0.94353130444493305</c:v>
                </c:pt>
                <c:pt idx="3">
                  <c:v>0.98380398207368014</c:v>
                </c:pt>
                <c:pt idx="4">
                  <c:v>0.87851969627281246</c:v>
                </c:pt>
                <c:pt idx="5">
                  <c:v>0.81696003189744204</c:v>
                </c:pt>
                <c:pt idx="6">
                  <c:v>0.83421975088119071</c:v>
                </c:pt>
                <c:pt idx="7">
                  <c:v>0.48787472327396531</c:v>
                </c:pt>
                <c:pt idx="8">
                  <c:v>1.0183234200411777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C1B-47CB-8B82-B9D6CED57115}"/>
            </c:ext>
          </c:extLst>
        </c:ser>
        <c:ser>
          <c:idx val="1"/>
          <c:order val="1"/>
          <c:tx>
            <c:strRef>
              <c:f>Koper!$I$10</c:f>
              <c:strCache>
                <c:ptCount val="1"/>
                <c:pt idx="0">
                  <c:v>Gemiddelde</c:v>
                </c:pt>
              </c:strCache>
            </c:strRef>
          </c:tx>
          <c:spPr>
            <a:ln w="28575">
              <a:solidFill>
                <a:srgbClr val="C00000"/>
              </a:solidFill>
            </a:ln>
          </c:spPr>
          <c:marker>
            <c:symbol val="none"/>
          </c:marker>
          <c:cat>
            <c:numRef>
              <c:f>Koper!$C$11:$C$19</c:f>
              <c:numCache>
                <c:formatCode>General</c:formatCode>
                <c:ptCount val="9"/>
                <c:pt idx="0">
                  <c:v>223</c:v>
                </c:pt>
                <c:pt idx="1">
                  <c:v>295</c:v>
                </c:pt>
                <c:pt idx="2">
                  <c:v>339</c:v>
                </c:pt>
                <c:pt idx="3">
                  <c:v>509</c:v>
                </c:pt>
                <c:pt idx="4">
                  <c:v>551</c:v>
                </c:pt>
                <c:pt idx="5">
                  <c:v>591</c:v>
                </c:pt>
                <c:pt idx="6">
                  <c:v>744</c:v>
                </c:pt>
                <c:pt idx="7">
                  <c:v>904</c:v>
                </c:pt>
                <c:pt idx="8">
                  <c:v>928</c:v>
                </c:pt>
              </c:numCache>
            </c:numRef>
          </c:cat>
          <c:val>
            <c:numRef>
              <c:f>Koper!$I$11:$I$19</c:f>
              <c:numCache>
                <c:formatCode>0.00</c:formatCode>
                <c:ptCount val="9"/>
                <c:pt idx="0">
                  <c:v>0.92799755735955913</c:v>
                </c:pt>
                <c:pt idx="1">
                  <c:v>0.92799755735955913</c:v>
                </c:pt>
                <c:pt idx="2">
                  <c:v>0.92799755735955913</c:v>
                </c:pt>
                <c:pt idx="3">
                  <c:v>0.92799755735955913</c:v>
                </c:pt>
                <c:pt idx="4">
                  <c:v>0.92799755735955913</c:v>
                </c:pt>
                <c:pt idx="5">
                  <c:v>0.92799755735955913</c:v>
                </c:pt>
                <c:pt idx="6">
                  <c:v>0.92799755735955913</c:v>
                </c:pt>
                <c:pt idx="7">
                  <c:v>0.92799755735955913</c:v>
                </c:pt>
                <c:pt idx="8">
                  <c:v>0.92799755735955913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C1B-47CB-8B82-B9D6CED571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2723200"/>
        <c:axId val="362729472"/>
      </c:lineChart>
      <c:catAx>
        <c:axId val="3627232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nl-BE"/>
                  <a:t>Labo's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362729472"/>
        <c:crossesAt val="-15"/>
        <c:auto val="1"/>
        <c:lblAlgn val="ctr"/>
        <c:lblOffset val="100"/>
        <c:noMultiLvlLbl val="1"/>
      </c:catAx>
      <c:valAx>
        <c:axId val="362729472"/>
        <c:scaling>
          <c:orientation val="minMax"/>
          <c:max val="1.2"/>
          <c:min val="0.4"/>
        </c:scaling>
        <c:delete val="0"/>
        <c:axPos val="l"/>
        <c:majorGridlines/>
        <c:numFmt formatCode="0.00" sourceLinked="0"/>
        <c:majorTickMark val="none"/>
        <c:minorTickMark val="none"/>
        <c:tickLblPos val="nextTo"/>
        <c:crossAx val="362723200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nl-BE" sz="1800" b="1" i="0" u="none" strike="noStrike" baseline="0">
                <a:effectLst/>
              </a:rPr>
              <a:t>Mangaan</a:t>
            </a:r>
            <a:endParaRPr lang="nl-BE" b="1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6.5589666666666671E-2"/>
          <c:y val="0.14844027777777777"/>
          <c:w val="0.78739333333333328"/>
          <c:h val="0.68837638888888886"/>
        </c:manualLayout>
      </c:layout>
      <c:lineChart>
        <c:grouping val="standard"/>
        <c:varyColors val="0"/>
        <c:ser>
          <c:idx val="0"/>
          <c:order val="0"/>
          <c:tx>
            <c:strRef>
              <c:f>Mangaan!$H$10</c:f>
              <c:strCache>
                <c:ptCount val="1"/>
                <c:pt idx="0">
                  <c:v>Labo</c:v>
                </c:pt>
              </c:strCache>
            </c:strRef>
          </c:tx>
          <c:spPr>
            <a:ln>
              <a:noFill/>
            </a:ln>
          </c:spPr>
          <c:cat>
            <c:numRef>
              <c:f>Mangaan!$C$11:$C$19</c:f>
              <c:numCache>
                <c:formatCode>General</c:formatCode>
                <c:ptCount val="9"/>
                <c:pt idx="0">
                  <c:v>223</c:v>
                </c:pt>
                <c:pt idx="1">
                  <c:v>295</c:v>
                </c:pt>
                <c:pt idx="2">
                  <c:v>339</c:v>
                </c:pt>
                <c:pt idx="3">
                  <c:v>509</c:v>
                </c:pt>
                <c:pt idx="4">
                  <c:v>551</c:v>
                </c:pt>
                <c:pt idx="5">
                  <c:v>591</c:v>
                </c:pt>
                <c:pt idx="6">
                  <c:v>744</c:v>
                </c:pt>
                <c:pt idx="7">
                  <c:v>904</c:v>
                </c:pt>
                <c:pt idx="8">
                  <c:v>928</c:v>
                </c:pt>
              </c:numCache>
            </c:numRef>
          </c:cat>
          <c:val>
            <c:numRef>
              <c:f>Mangaan!$H$11:$H$19</c:f>
              <c:numCache>
                <c:formatCode>0.000</c:formatCode>
                <c:ptCount val="9"/>
                <c:pt idx="0">
                  <c:v>0.93237523576291192</c:v>
                </c:pt>
                <c:pt idx="1">
                  <c:v>0.95180798206337258</c:v>
                </c:pt>
                <c:pt idx="2">
                  <c:v>0.99543251457461057</c:v>
                </c:pt>
                <c:pt idx="3">
                  <c:v>0.92404691591985755</c:v>
                </c:pt>
                <c:pt idx="4">
                  <c:v>0.92563326255662981</c:v>
                </c:pt>
                <c:pt idx="5">
                  <c:v>1.0073301143504028</c:v>
                </c:pt>
                <c:pt idx="6">
                  <c:v>0.84076371748931256</c:v>
                </c:pt>
                <c:pt idx="7">
                  <c:v>0.48780159080747842</c:v>
                </c:pt>
                <c:pt idx="8">
                  <c:v>0.91611518273599613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B3A-4332-8611-1366C07E8D1E}"/>
            </c:ext>
          </c:extLst>
        </c:ser>
        <c:ser>
          <c:idx val="1"/>
          <c:order val="1"/>
          <c:tx>
            <c:strRef>
              <c:f>Mangaan!$I$10</c:f>
              <c:strCache>
                <c:ptCount val="1"/>
                <c:pt idx="0">
                  <c:v>Gemiddelde</c:v>
                </c:pt>
              </c:strCache>
            </c:strRef>
          </c:tx>
          <c:spPr>
            <a:ln w="28575">
              <a:solidFill>
                <a:srgbClr val="C00000"/>
              </a:solidFill>
            </a:ln>
          </c:spPr>
          <c:marker>
            <c:symbol val="none"/>
          </c:marker>
          <c:cat>
            <c:numRef>
              <c:f>Mangaan!$C$11:$C$19</c:f>
              <c:numCache>
                <c:formatCode>General</c:formatCode>
                <c:ptCount val="9"/>
                <c:pt idx="0">
                  <c:v>223</c:v>
                </c:pt>
                <c:pt idx="1">
                  <c:v>295</c:v>
                </c:pt>
                <c:pt idx="2">
                  <c:v>339</c:v>
                </c:pt>
                <c:pt idx="3">
                  <c:v>509</c:v>
                </c:pt>
                <c:pt idx="4">
                  <c:v>551</c:v>
                </c:pt>
                <c:pt idx="5">
                  <c:v>591</c:v>
                </c:pt>
                <c:pt idx="6">
                  <c:v>744</c:v>
                </c:pt>
                <c:pt idx="7">
                  <c:v>904</c:v>
                </c:pt>
                <c:pt idx="8">
                  <c:v>928</c:v>
                </c:pt>
              </c:numCache>
            </c:numRef>
          </c:cat>
          <c:val>
            <c:numRef>
              <c:f>Mangaan!$I$11:$I$19</c:f>
              <c:numCache>
                <c:formatCode>0.00</c:formatCode>
                <c:ptCount val="9"/>
                <c:pt idx="0">
                  <c:v>0.93911720896919426</c:v>
                </c:pt>
                <c:pt idx="1">
                  <c:v>0.93911720896919426</c:v>
                </c:pt>
                <c:pt idx="2">
                  <c:v>0.93911720896919426</c:v>
                </c:pt>
                <c:pt idx="3">
                  <c:v>0.93911720896919426</c:v>
                </c:pt>
                <c:pt idx="4">
                  <c:v>0.93911720896919426</c:v>
                </c:pt>
                <c:pt idx="5">
                  <c:v>0.93911720896919426</c:v>
                </c:pt>
                <c:pt idx="6">
                  <c:v>0.93911720896919426</c:v>
                </c:pt>
                <c:pt idx="7">
                  <c:v>0.93911720896919426</c:v>
                </c:pt>
                <c:pt idx="8">
                  <c:v>0.93911720896919426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B3A-4332-8611-1366C07E8D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2796544"/>
        <c:axId val="362798464"/>
      </c:lineChart>
      <c:catAx>
        <c:axId val="3627965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nl-BE"/>
                  <a:t>Labo's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362798464"/>
        <c:crossesAt val="-60"/>
        <c:auto val="1"/>
        <c:lblAlgn val="ctr"/>
        <c:lblOffset val="100"/>
        <c:noMultiLvlLbl val="1"/>
      </c:catAx>
      <c:valAx>
        <c:axId val="362798464"/>
        <c:scaling>
          <c:orientation val="minMax"/>
          <c:min val="0.4"/>
        </c:scaling>
        <c:delete val="0"/>
        <c:axPos val="l"/>
        <c:majorGridlines/>
        <c:numFmt formatCode="0.00" sourceLinked="0"/>
        <c:majorTickMark val="none"/>
        <c:minorTickMark val="none"/>
        <c:tickLblPos val="nextTo"/>
        <c:crossAx val="362796544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nl-BE"/>
              <a:t>Vanadium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6.5589666666666671E-2"/>
          <c:y val="0.14844027777777777"/>
          <c:w val="0.78739333333333328"/>
          <c:h val="0.68837638888888886"/>
        </c:manualLayout>
      </c:layout>
      <c:lineChart>
        <c:grouping val="standard"/>
        <c:varyColors val="0"/>
        <c:ser>
          <c:idx val="0"/>
          <c:order val="0"/>
          <c:tx>
            <c:strRef>
              <c:f>Vanadium!$H$10</c:f>
              <c:strCache>
                <c:ptCount val="1"/>
                <c:pt idx="0">
                  <c:v>Labo</c:v>
                </c:pt>
              </c:strCache>
            </c:strRef>
          </c:tx>
          <c:spPr>
            <a:ln>
              <a:noFill/>
            </a:ln>
          </c:spPr>
          <c:cat>
            <c:numRef>
              <c:f>Vanadium!$C$11:$C$19</c:f>
              <c:numCache>
                <c:formatCode>General</c:formatCode>
                <c:ptCount val="9"/>
                <c:pt idx="0">
                  <c:v>223</c:v>
                </c:pt>
                <c:pt idx="1">
                  <c:v>295</c:v>
                </c:pt>
                <c:pt idx="2">
                  <c:v>339</c:v>
                </c:pt>
                <c:pt idx="3">
                  <c:v>509</c:v>
                </c:pt>
                <c:pt idx="4">
                  <c:v>551</c:v>
                </c:pt>
                <c:pt idx="5">
                  <c:v>591</c:v>
                </c:pt>
                <c:pt idx="6">
                  <c:v>744</c:v>
                </c:pt>
                <c:pt idx="7">
                  <c:v>904</c:v>
                </c:pt>
                <c:pt idx="8">
                  <c:v>928</c:v>
                </c:pt>
              </c:numCache>
            </c:numRef>
          </c:cat>
          <c:val>
            <c:numRef>
              <c:f>Vanadium!$H$11:$H$19</c:f>
              <c:numCache>
                <c:formatCode>0.000</c:formatCode>
                <c:ptCount val="9"/>
                <c:pt idx="0">
                  <c:v>0.96641511087446985</c:v>
                </c:pt>
                <c:pt idx="1">
                  <c:v>0.93211066627906936</c:v>
                </c:pt>
                <c:pt idx="2">
                  <c:v>0.99794747913892923</c:v>
                </c:pt>
                <c:pt idx="3">
                  <c:v>0.93557576169274614</c:v>
                </c:pt>
                <c:pt idx="4">
                  <c:v>0.89780622168366864</c:v>
                </c:pt>
                <c:pt idx="5">
                  <c:v>0.99101728831157543</c:v>
                </c:pt>
                <c:pt idx="6">
                  <c:v>0.852413471764502</c:v>
                </c:pt>
                <c:pt idx="7">
                  <c:v>0.35343973219503738</c:v>
                </c:pt>
                <c:pt idx="8">
                  <c:v>0.90785499838333139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4F-4879-BF63-1D90D98FF974}"/>
            </c:ext>
          </c:extLst>
        </c:ser>
        <c:ser>
          <c:idx val="1"/>
          <c:order val="1"/>
          <c:tx>
            <c:strRef>
              <c:f>Vanadium!$I$10</c:f>
              <c:strCache>
                <c:ptCount val="1"/>
                <c:pt idx="0">
                  <c:v>Gemiddelde</c:v>
                </c:pt>
              </c:strCache>
            </c:strRef>
          </c:tx>
          <c:spPr>
            <a:ln w="28575">
              <a:solidFill>
                <a:srgbClr val="C00000"/>
              </a:solidFill>
            </a:ln>
          </c:spPr>
          <c:marker>
            <c:symbol val="none"/>
          </c:marker>
          <c:cat>
            <c:numRef>
              <c:f>Vanadium!$C$11:$C$19</c:f>
              <c:numCache>
                <c:formatCode>General</c:formatCode>
                <c:ptCount val="9"/>
                <c:pt idx="0">
                  <c:v>223</c:v>
                </c:pt>
                <c:pt idx="1">
                  <c:v>295</c:v>
                </c:pt>
                <c:pt idx="2">
                  <c:v>339</c:v>
                </c:pt>
                <c:pt idx="3">
                  <c:v>509</c:v>
                </c:pt>
                <c:pt idx="4">
                  <c:v>551</c:v>
                </c:pt>
                <c:pt idx="5">
                  <c:v>591</c:v>
                </c:pt>
                <c:pt idx="6">
                  <c:v>744</c:v>
                </c:pt>
                <c:pt idx="7">
                  <c:v>904</c:v>
                </c:pt>
                <c:pt idx="8">
                  <c:v>928</c:v>
                </c:pt>
              </c:numCache>
            </c:numRef>
          </c:cat>
          <c:val>
            <c:numRef>
              <c:f>Vanadium!$I$11:$I$19</c:f>
              <c:numCache>
                <c:formatCode>0.00</c:formatCode>
                <c:ptCount val="9"/>
                <c:pt idx="0">
                  <c:v>0.93522925215137831</c:v>
                </c:pt>
                <c:pt idx="1">
                  <c:v>0.93522925215137831</c:v>
                </c:pt>
                <c:pt idx="2">
                  <c:v>0.93522925215137831</c:v>
                </c:pt>
                <c:pt idx="3">
                  <c:v>0.93522925215137831</c:v>
                </c:pt>
                <c:pt idx="4">
                  <c:v>0.93522925215137831</c:v>
                </c:pt>
                <c:pt idx="5">
                  <c:v>0.93522925215137831</c:v>
                </c:pt>
                <c:pt idx="6">
                  <c:v>0.93522925215137831</c:v>
                </c:pt>
                <c:pt idx="7">
                  <c:v>0.93522925215137831</c:v>
                </c:pt>
                <c:pt idx="8">
                  <c:v>0.93522925215137831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24F-4879-BF63-1D90D98FF9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2948096"/>
        <c:axId val="362950016"/>
      </c:lineChart>
      <c:catAx>
        <c:axId val="3629480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nl-BE"/>
                  <a:t>Labo's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362950016"/>
        <c:crossesAt val="-100"/>
        <c:auto val="1"/>
        <c:lblAlgn val="ctr"/>
        <c:lblOffset val="100"/>
        <c:noMultiLvlLbl val="1"/>
      </c:catAx>
      <c:valAx>
        <c:axId val="362950016"/>
        <c:scaling>
          <c:orientation val="minMax"/>
          <c:min val="0.30000000000000004"/>
        </c:scaling>
        <c:delete val="0"/>
        <c:axPos val="l"/>
        <c:majorGridlines/>
        <c:numFmt formatCode="0.00" sourceLinked="0"/>
        <c:majorTickMark val="none"/>
        <c:minorTickMark val="none"/>
        <c:tickLblPos val="nextTo"/>
        <c:crossAx val="362948096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428626</xdr:colOff>
      <xdr:row>8</xdr:row>
      <xdr:rowOff>292890</xdr:rowOff>
    </xdr:from>
    <xdr:to>
      <xdr:col>17</xdr:col>
      <xdr:colOff>542026</xdr:colOff>
      <xdr:row>26</xdr:row>
      <xdr:rowOff>92415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785812</xdr:colOff>
      <xdr:row>8</xdr:row>
      <xdr:rowOff>535777</xdr:rowOff>
    </xdr:from>
    <xdr:to>
      <xdr:col>18</xdr:col>
      <xdr:colOff>70537</xdr:colOff>
      <xdr:row>26</xdr:row>
      <xdr:rowOff>135277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678656</xdr:colOff>
      <xdr:row>8</xdr:row>
      <xdr:rowOff>523875</xdr:rowOff>
    </xdr:from>
    <xdr:to>
      <xdr:col>18</xdr:col>
      <xdr:colOff>39581</xdr:colOff>
      <xdr:row>26</xdr:row>
      <xdr:rowOff>123375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13103F3-2A7D-4670-B1A0-140A53AFE1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773906</xdr:colOff>
      <xdr:row>8</xdr:row>
      <xdr:rowOff>511968</xdr:rowOff>
    </xdr:from>
    <xdr:to>
      <xdr:col>18</xdr:col>
      <xdr:colOff>58631</xdr:colOff>
      <xdr:row>26</xdr:row>
      <xdr:rowOff>111468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785813</xdr:colOff>
      <xdr:row>8</xdr:row>
      <xdr:rowOff>509584</xdr:rowOff>
    </xdr:from>
    <xdr:to>
      <xdr:col>18</xdr:col>
      <xdr:colOff>70538</xdr:colOff>
      <xdr:row>26</xdr:row>
      <xdr:rowOff>109084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762001</xdr:colOff>
      <xdr:row>8</xdr:row>
      <xdr:rowOff>528636</xdr:rowOff>
    </xdr:from>
    <xdr:to>
      <xdr:col>18</xdr:col>
      <xdr:colOff>46726</xdr:colOff>
      <xdr:row>26</xdr:row>
      <xdr:rowOff>128136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750093</xdr:colOff>
      <xdr:row>8</xdr:row>
      <xdr:rowOff>511969</xdr:rowOff>
    </xdr:from>
    <xdr:to>
      <xdr:col>18</xdr:col>
      <xdr:colOff>34818</xdr:colOff>
      <xdr:row>26</xdr:row>
      <xdr:rowOff>111469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K58"/>
  <sheetViews>
    <sheetView tabSelected="1" zoomScaleNormal="100" workbookViewId="0">
      <selection activeCell="C34" sqref="C34"/>
    </sheetView>
  </sheetViews>
  <sheetFormatPr defaultRowHeight="15.75" x14ac:dyDescent="0.25"/>
  <cols>
    <col min="1" max="2" width="8.7109375" style="1" customWidth="1"/>
    <col min="3" max="3" width="23.85546875" style="1" customWidth="1"/>
    <col min="4" max="4" width="10.5703125" style="1" bestFit="1" customWidth="1"/>
    <col min="5" max="5" width="13" style="1" bestFit="1" customWidth="1"/>
    <col min="6" max="6" width="17.85546875" style="1" customWidth="1"/>
    <col min="7" max="7" width="9.140625" style="1"/>
    <col min="8" max="8" width="14.85546875" style="1" bestFit="1" customWidth="1"/>
    <col min="9" max="16384" width="9.140625" style="1"/>
  </cols>
  <sheetData>
    <row r="1" spans="1:11" x14ac:dyDescent="0.25">
      <c r="C1" s="2" t="s">
        <v>5</v>
      </c>
      <c r="D1" s="24" t="s">
        <v>16</v>
      </c>
      <c r="E1" s="24"/>
      <c r="F1" s="3" t="s">
        <v>12</v>
      </c>
    </row>
    <row r="2" spans="1:11" ht="18" x14ac:dyDescent="0.25">
      <c r="C2" s="4" t="s">
        <v>3</v>
      </c>
      <c r="D2" s="26">
        <v>179.28322935101033</v>
      </c>
      <c r="E2" s="7" t="s">
        <v>4</v>
      </c>
    </row>
    <row r="3" spans="1:11" ht="18" x14ac:dyDescent="0.25">
      <c r="C3" s="4" t="s">
        <v>9</v>
      </c>
      <c r="D3" s="26">
        <v>178.2</v>
      </c>
      <c r="E3" s="7" t="s">
        <v>4</v>
      </c>
      <c r="F3" s="5"/>
    </row>
    <row r="4" spans="1:11" ht="18" x14ac:dyDescent="0.25">
      <c r="C4" s="4" t="s">
        <v>10</v>
      </c>
      <c r="D4" s="27">
        <v>10.6</v>
      </c>
      <c r="E4" s="7" t="s">
        <v>4</v>
      </c>
      <c r="F4" s="5"/>
    </row>
    <row r="5" spans="1:11" x14ac:dyDescent="0.25">
      <c r="C5" s="4" t="s">
        <v>11</v>
      </c>
      <c r="D5" s="28">
        <f>D4/D3</f>
        <v>5.9483726150392817E-2</v>
      </c>
      <c r="E5" s="7" t="s">
        <v>2</v>
      </c>
      <c r="F5" s="6"/>
    </row>
    <row r="6" spans="1:11" x14ac:dyDescent="0.25">
      <c r="C6" s="4" t="s">
        <v>6</v>
      </c>
      <c r="D6" s="29">
        <v>8</v>
      </c>
      <c r="E6" s="35"/>
      <c r="F6" s="5"/>
    </row>
    <row r="7" spans="1:11" x14ac:dyDescent="0.25">
      <c r="C7" s="5"/>
      <c r="D7" s="5"/>
      <c r="E7" s="5"/>
      <c r="F7" s="5"/>
    </row>
    <row r="8" spans="1:11" x14ac:dyDescent="0.25">
      <c r="C8" s="5"/>
      <c r="D8" s="5"/>
      <c r="E8" s="5"/>
      <c r="F8" s="5"/>
      <c r="H8" s="7"/>
      <c r="I8" s="7"/>
      <c r="J8" s="7"/>
      <c r="K8" s="7"/>
    </row>
    <row r="9" spans="1:11" ht="31.5" x14ac:dyDescent="0.25">
      <c r="C9" s="5" t="s">
        <v>0</v>
      </c>
      <c r="D9" s="5" t="s">
        <v>8</v>
      </c>
      <c r="E9" s="8" t="s">
        <v>7</v>
      </c>
      <c r="F9" s="8" t="s">
        <v>17</v>
      </c>
      <c r="H9" s="7"/>
      <c r="I9" s="7"/>
      <c r="J9" s="7"/>
      <c r="K9" s="7"/>
    </row>
    <row r="10" spans="1:11" x14ac:dyDescent="0.25">
      <c r="A10" s="9"/>
      <c r="C10" s="21"/>
      <c r="D10" s="5"/>
      <c r="E10" s="5"/>
      <c r="F10" s="5"/>
      <c r="H10" s="7" t="s">
        <v>13</v>
      </c>
      <c r="I10" s="7" t="s">
        <v>14</v>
      </c>
      <c r="J10" s="7"/>
      <c r="K10" s="7"/>
    </row>
    <row r="11" spans="1:11" x14ac:dyDescent="0.25">
      <c r="B11" s="9"/>
      <c r="C11" s="21">
        <v>223</v>
      </c>
      <c r="D11" s="13">
        <v>187</v>
      </c>
      <c r="E11" s="25">
        <v>0.83</v>
      </c>
      <c r="F11" s="11">
        <f>((D11-$D$2)/$D$2)*100</f>
        <v>4.3042345215019289</v>
      </c>
      <c r="H11" s="12">
        <f>(100+F11)/100</f>
        <v>1.0430423452150193</v>
      </c>
      <c r="I11" s="7">
        <f>1+($D$3-$D$2)/$D$2</f>
        <v>0.99395799955784181</v>
      </c>
      <c r="J11" s="7"/>
      <c r="K11" s="7"/>
    </row>
    <row r="12" spans="1:11" x14ac:dyDescent="0.25">
      <c r="B12" s="9"/>
      <c r="C12" s="21">
        <v>295</v>
      </c>
      <c r="D12" s="13">
        <v>184</v>
      </c>
      <c r="E12" s="25">
        <v>0.54</v>
      </c>
      <c r="F12" s="11">
        <f t="shared" ref="F12:F19" si="0">((D12-$D$2)/$D$2)*100</f>
        <v>2.6309045559163367</v>
      </c>
      <c r="H12" s="12">
        <f t="shared" ref="H12:H19" si="1">(100+F12)/100</f>
        <v>1.0263090455591632</v>
      </c>
      <c r="I12" s="7">
        <f t="shared" ref="I12:I19" si="2">1+($D$3-$D$2)/$D$2</f>
        <v>0.99395799955784181</v>
      </c>
      <c r="J12" s="7"/>
      <c r="K12" s="7"/>
    </row>
    <row r="13" spans="1:11" x14ac:dyDescent="0.25">
      <c r="B13" s="9"/>
      <c r="C13" s="21">
        <v>339</v>
      </c>
      <c r="D13" s="13">
        <v>191</v>
      </c>
      <c r="E13" s="25">
        <v>1.2</v>
      </c>
      <c r="F13" s="11">
        <f t="shared" si="0"/>
        <v>6.5353411422827188</v>
      </c>
      <c r="H13" s="12">
        <f t="shared" si="1"/>
        <v>1.0653534114228271</v>
      </c>
      <c r="I13" s="7">
        <f t="shared" si="2"/>
        <v>0.99395799955784181</v>
      </c>
      <c r="J13" s="7"/>
      <c r="K13" s="7"/>
    </row>
    <row r="14" spans="1:11" x14ac:dyDescent="0.25">
      <c r="B14" s="9"/>
      <c r="C14" s="21">
        <v>509</v>
      </c>
      <c r="D14" s="13">
        <v>182</v>
      </c>
      <c r="E14" s="25">
        <v>0.35</v>
      </c>
      <c r="F14" s="11">
        <f t="shared" si="0"/>
        <v>1.5153512455259417</v>
      </c>
      <c r="H14" s="12">
        <f t="shared" si="1"/>
        <v>1.0151535124552595</v>
      </c>
      <c r="I14" s="7">
        <f t="shared" si="2"/>
        <v>0.99395799955784181</v>
      </c>
      <c r="J14" s="7"/>
      <c r="K14" s="7"/>
    </row>
    <row r="15" spans="1:11" x14ac:dyDescent="0.25">
      <c r="B15" s="9"/>
      <c r="C15" s="21">
        <v>551</v>
      </c>
      <c r="D15" s="10">
        <v>173.8</v>
      </c>
      <c r="E15" s="25">
        <v>-0.42</v>
      </c>
      <c r="F15" s="11">
        <f t="shared" si="0"/>
        <v>-3.0584173270746713</v>
      </c>
      <c r="H15" s="12">
        <f t="shared" si="1"/>
        <v>0.9694158267292533</v>
      </c>
      <c r="I15" s="7">
        <f t="shared" si="2"/>
        <v>0.99395799955784181</v>
      </c>
      <c r="J15" s="7"/>
      <c r="K15" s="7"/>
    </row>
    <row r="16" spans="1:11" x14ac:dyDescent="0.25">
      <c r="B16" s="9"/>
      <c r="C16" s="21">
        <v>591</v>
      </c>
      <c r="D16" s="13">
        <v>176</v>
      </c>
      <c r="E16" s="25">
        <v>-0.21</v>
      </c>
      <c r="F16" s="11">
        <f t="shared" si="0"/>
        <v>-1.8313086856452432</v>
      </c>
      <c r="H16" s="12">
        <f t="shared" si="1"/>
        <v>0.98168691314354761</v>
      </c>
      <c r="I16" s="7">
        <f t="shared" si="2"/>
        <v>0.99395799955784181</v>
      </c>
      <c r="J16" s="7"/>
      <c r="K16" s="7"/>
    </row>
    <row r="17" spans="1:11" x14ac:dyDescent="0.25">
      <c r="B17" s="9"/>
      <c r="C17" s="21">
        <v>744</v>
      </c>
      <c r="D17" s="13">
        <v>167</v>
      </c>
      <c r="E17" s="25">
        <v>-1.06</v>
      </c>
      <c r="F17" s="11">
        <f t="shared" si="0"/>
        <v>-6.8512985824020198</v>
      </c>
      <c r="H17" s="12">
        <f t="shared" si="1"/>
        <v>0.93148701417597979</v>
      </c>
      <c r="I17" s="7">
        <f t="shared" si="2"/>
        <v>0.99395799955784181</v>
      </c>
      <c r="J17" s="7"/>
      <c r="K17" s="7"/>
    </row>
    <row r="18" spans="1:11" x14ac:dyDescent="0.25">
      <c r="B18" s="9"/>
      <c r="C18" s="21">
        <v>904</v>
      </c>
      <c r="D18" s="13">
        <v>178</v>
      </c>
      <c r="E18" s="25">
        <v>-0.02</v>
      </c>
      <c r="F18" s="11">
        <f t="shared" si="0"/>
        <v>-0.71575537525484811</v>
      </c>
      <c r="H18" s="12">
        <f t="shared" si="1"/>
        <v>0.99284244624745155</v>
      </c>
      <c r="I18" s="7">
        <f t="shared" si="2"/>
        <v>0.99395799955784181</v>
      </c>
      <c r="J18" s="7"/>
      <c r="K18" s="7"/>
    </row>
    <row r="19" spans="1:11" x14ac:dyDescent="0.25">
      <c r="B19" s="9"/>
      <c r="C19" s="21">
        <v>928</v>
      </c>
      <c r="D19" s="13">
        <v>165</v>
      </c>
      <c r="E19" s="25">
        <v>-1.25</v>
      </c>
      <c r="F19" s="11">
        <f t="shared" si="0"/>
        <v>-7.9668518927924143</v>
      </c>
      <c r="H19" s="12">
        <f t="shared" si="1"/>
        <v>0.92033148107207585</v>
      </c>
      <c r="I19" s="7">
        <f t="shared" si="2"/>
        <v>0.99395799955784181</v>
      </c>
      <c r="J19" s="7"/>
      <c r="K19" s="7"/>
    </row>
    <row r="20" spans="1:11" x14ac:dyDescent="0.25">
      <c r="B20" s="9"/>
      <c r="C20" s="21"/>
      <c r="F20" s="11"/>
      <c r="H20" s="12"/>
      <c r="I20" s="7"/>
      <c r="J20" s="7"/>
      <c r="K20" s="7"/>
    </row>
    <row r="21" spans="1:11" x14ac:dyDescent="0.25">
      <c r="A21" s="13"/>
      <c r="B21" s="9"/>
      <c r="C21" s="21"/>
      <c r="F21" s="11"/>
      <c r="H21" s="12"/>
      <c r="I21" s="7"/>
      <c r="J21" s="7"/>
      <c r="K21" s="7"/>
    </row>
    <row r="22" spans="1:11" x14ac:dyDescent="0.25">
      <c r="C22" s="21"/>
      <c r="E22" s="22"/>
      <c r="F22" s="11"/>
      <c r="H22" s="12"/>
      <c r="I22" s="7"/>
      <c r="J22" s="7"/>
      <c r="K22" s="7"/>
    </row>
    <row r="23" spans="1:11" x14ac:dyDescent="0.25">
      <c r="F23" s="10"/>
      <c r="H23" s="7"/>
      <c r="I23" s="7"/>
      <c r="J23" s="7"/>
      <c r="K23" s="7"/>
    </row>
    <row r="24" spans="1:11" x14ac:dyDescent="0.25">
      <c r="F24" s="10"/>
      <c r="H24" s="7"/>
      <c r="I24" s="7"/>
      <c r="J24" s="7"/>
      <c r="K24" s="7"/>
    </row>
    <row r="25" spans="1:11" x14ac:dyDescent="0.25">
      <c r="H25" s="7"/>
      <c r="I25" s="7"/>
      <c r="J25" s="7"/>
      <c r="K25" s="7"/>
    </row>
    <row r="26" spans="1:11" x14ac:dyDescent="0.25">
      <c r="H26" s="7"/>
      <c r="I26" s="7"/>
      <c r="J26" s="7"/>
      <c r="K26" s="7"/>
    </row>
    <row r="27" spans="1:11" x14ac:dyDescent="0.25">
      <c r="H27" s="7"/>
      <c r="I27" s="7"/>
      <c r="J27" s="7"/>
      <c r="K27" s="7"/>
    </row>
    <row r="28" spans="1:11" x14ac:dyDescent="0.25">
      <c r="H28" s="7"/>
      <c r="I28" s="7"/>
      <c r="J28" s="7"/>
      <c r="K28" s="7"/>
    </row>
    <row r="29" spans="1:11" x14ac:dyDescent="0.25">
      <c r="H29" s="7"/>
      <c r="I29" s="7"/>
      <c r="J29" s="7"/>
      <c r="K29" s="7"/>
    </row>
    <row r="30" spans="1:11" x14ac:dyDescent="0.25">
      <c r="C30" s="14"/>
      <c r="D30" s="14"/>
      <c r="F30" s="14"/>
      <c r="H30" s="7"/>
      <c r="I30" s="7"/>
      <c r="J30" s="7"/>
      <c r="K30" s="7"/>
    </row>
    <row r="31" spans="1:11" x14ac:dyDescent="0.25">
      <c r="C31" s="14"/>
      <c r="D31" s="14"/>
      <c r="F31" s="14"/>
      <c r="H31" s="7"/>
      <c r="I31" s="7"/>
      <c r="J31" s="7"/>
      <c r="K31" s="7"/>
    </row>
    <row r="33" spans="3:7" x14ac:dyDescent="0.25">
      <c r="C33" s="14"/>
      <c r="D33" s="14"/>
      <c r="F33" s="14"/>
    </row>
    <row r="34" spans="3:7" x14ac:dyDescent="0.25">
      <c r="C34" s="14"/>
      <c r="D34" s="14"/>
      <c r="F34" s="14"/>
    </row>
    <row r="35" spans="3:7" x14ac:dyDescent="0.25">
      <c r="C35" s="14"/>
      <c r="D35" s="14"/>
      <c r="F35" s="14"/>
    </row>
    <row r="36" spans="3:7" x14ac:dyDescent="0.25">
      <c r="C36" s="14"/>
      <c r="D36" s="14"/>
      <c r="F36" s="14"/>
    </row>
    <row r="37" spans="3:7" x14ac:dyDescent="0.25">
      <c r="C37" s="14"/>
      <c r="D37" s="14"/>
      <c r="F37" s="10"/>
    </row>
    <row r="38" spans="3:7" x14ac:dyDescent="0.25">
      <c r="C38" s="14"/>
      <c r="D38" s="14"/>
      <c r="F38" s="14"/>
      <c r="G38" s="14"/>
    </row>
    <row r="41" spans="3:7" x14ac:dyDescent="0.25">
      <c r="D41" s="25"/>
    </row>
    <row r="58" spans="8:8" x14ac:dyDescent="0.25">
      <c r="H58" s="1" t="s">
        <v>1</v>
      </c>
    </row>
  </sheetData>
  <sheetProtection algorithmName="SHA-512" hashValue="ZlkNmwGIiEgRrHE8ayeoV4K71XxxVDHFF7srG0e0zAZTKMgpKTKqtlQXIyBKslY2k+5LTaJQEFBjjHtBK6OfPA==" saltValue="xwOjNAp4WgYHCm1uMTtuCA==" spinCount="100000" sheet="1" objects="1" scenarios="1" selectLockedCells="1" selectUnlockedCells="1"/>
  <sortState xmlns:xlrd2="http://schemas.microsoft.com/office/spreadsheetml/2017/richdata2" ref="C11:F21">
    <sortCondition ref="C11:C21"/>
  </sortState>
  <conditionalFormatting sqref="E11:E19">
    <cfRule type="cellIs" dxfId="20" priority="1" stopIfTrue="1" operator="between">
      <formula>-2</formula>
      <formula>2</formula>
    </cfRule>
    <cfRule type="cellIs" dxfId="19" priority="2" stopIfTrue="1" operator="between">
      <formula>-3</formula>
      <formula>3</formula>
    </cfRule>
    <cfRule type="cellIs" dxfId="18" priority="3" operator="notBetween">
      <formula>-3</formula>
      <formula>3</formula>
    </cfRule>
  </conditionalFormatting>
  <pageMargins left="0.7" right="0.7" top="0.75" bottom="0.75" header="0.3" footer="0.3"/>
  <pageSetup paperSize="9" scale="5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2"/>
  <dimension ref="A1:L49"/>
  <sheetViews>
    <sheetView zoomScaleNormal="100" workbookViewId="0">
      <selection activeCell="C21" sqref="C21"/>
    </sheetView>
  </sheetViews>
  <sheetFormatPr defaultRowHeight="15.75" x14ac:dyDescent="0.25"/>
  <cols>
    <col min="1" max="2" width="8.7109375" style="1" customWidth="1"/>
    <col min="3" max="3" width="23.85546875" style="1" customWidth="1"/>
    <col min="4" max="4" width="10.5703125" style="1" bestFit="1" customWidth="1"/>
    <col min="5" max="5" width="13" style="1" bestFit="1" customWidth="1"/>
    <col min="6" max="6" width="18.28515625" style="1" customWidth="1"/>
    <col min="7" max="7" width="12.42578125" style="1" bestFit="1" customWidth="1"/>
    <col min="8" max="8" width="14.85546875" style="1" bestFit="1" customWidth="1"/>
    <col min="9" max="16384" width="9.140625" style="1"/>
  </cols>
  <sheetData>
    <row r="1" spans="1:11" x14ac:dyDescent="0.25">
      <c r="C1" s="2" t="s">
        <v>5</v>
      </c>
      <c r="D1" s="24" t="s">
        <v>23</v>
      </c>
      <c r="E1" s="24"/>
      <c r="F1" s="3"/>
    </row>
    <row r="2" spans="1:11" ht="18" x14ac:dyDescent="0.25">
      <c r="C2" s="4" t="s">
        <v>3</v>
      </c>
      <c r="D2" s="33">
        <v>43.445534009218434</v>
      </c>
      <c r="E2" s="7" t="s">
        <v>4</v>
      </c>
    </row>
    <row r="3" spans="1:11" ht="18" x14ac:dyDescent="0.25">
      <c r="C3" s="4" t="s">
        <v>9</v>
      </c>
      <c r="D3" s="33">
        <v>41.96</v>
      </c>
      <c r="E3" s="7" t="s">
        <v>4</v>
      </c>
      <c r="F3" s="5"/>
    </row>
    <row r="4" spans="1:11" ht="18" x14ac:dyDescent="0.25">
      <c r="C4" s="4" t="s">
        <v>10</v>
      </c>
      <c r="D4" s="34">
        <v>6.26</v>
      </c>
      <c r="E4" s="7" t="s">
        <v>4</v>
      </c>
      <c r="F4" s="5"/>
    </row>
    <row r="5" spans="1:11" x14ac:dyDescent="0.25">
      <c r="C5" s="4" t="s">
        <v>11</v>
      </c>
      <c r="D5" s="28">
        <f>D4/D3</f>
        <v>0.14918970448045757</v>
      </c>
      <c r="E5" s="7" t="s">
        <v>2</v>
      </c>
      <c r="F5" s="5"/>
    </row>
    <row r="6" spans="1:11" x14ac:dyDescent="0.25">
      <c r="C6" s="4" t="s">
        <v>6</v>
      </c>
      <c r="D6" s="31">
        <v>8</v>
      </c>
      <c r="E6" s="35"/>
      <c r="F6" s="5"/>
    </row>
    <row r="7" spans="1:11" x14ac:dyDescent="0.25">
      <c r="C7" s="5"/>
      <c r="D7" s="5"/>
      <c r="E7" s="5"/>
      <c r="F7" s="5"/>
    </row>
    <row r="8" spans="1:11" x14ac:dyDescent="0.25">
      <c r="C8" s="5"/>
      <c r="D8" s="5"/>
      <c r="E8" s="5"/>
      <c r="F8" s="5"/>
      <c r="H8" s="7"/>
      <c r="I8" s="7"/>
      <c r="J8" s="7"/>
      <c r="K8" s="7"/>
    </row>
    <row r="9" spans="1:11" ht="47.25" x14ac:dyDescent="0.25">
      <c r="C9" s="5" t="s">
        <v>0</v>
      </c>
      <c r="D9" s="5" t="s">
        <v>8</v>
      </c>
      <c r="E9" s="8" t="s">
        <v>7</v>
      </c>
      <c r="F9" s="8" t="s">
        <v>15</v>
      </c>
      <c r="H9" s="7"/>
      <c r="I9" s="7"/>
      <c r="J9" s="7"/>
      <c r="K9" s="7"/>
    </row>
    <row r="10" spans="1:11" x14ac:dyDescent="0.25">
      <c r="A10" s="9"/>
      <c r="C10" s="21"/>
      <c r="D10" s="5"/>
      <c r="E10" s="5"/>
      <c r="F10" s="5"/>
      <c r="H10" s="7" t="s">
        <v>13</v>
      </c>
      <c r="I10" s="7" t="s">
        <v>14</v>
      </c>
      <c r="J10" s="7"/>
      <c r="K10" s="7"/>
    </row>
    <row r="11" spans="1:11" x14ac:dyDescent="0.25">
      <c r="A11" s="13"/>
      <c r="B11" s="13"/>
      <c r="C11" s="21">
        <v>223</v>
      </c>
      <c r="D11" s="10">
        <v>42.27</v>
      </c>
      <c r="E11" s="25">
        <v>0.05</v>
      </c>
      <c r="F11" s="11">
        <f>((D11-$D$2)/$D$2)*100</f>
        <v>-2.7057648985716276</v>
      </c>
      <c r="H11" s="12">
        <f>(100+F11)/100</f>
        <v>0.97294235101428372</v>
      </c>
      <c r="I11" s="7">
        <f>1+($D$3-$D$2)/$D$2</f>
        <v>0.96580698009366794</v>
      </c>
      <c r="J11" s="7"/>
      <c r="K11" s="7"/>
    </row>
    <row r="12" spans="1:11" x14ac:dyDescent="0.25">
      <c r="A12" s="13"/>
      <c r="B12" s="13"/>
      <c r="C12" s="21">
        <v>295</v>
      </c>
      <c r="D12" s="10">
        <v>49.3</v>
      </c>
      <c r="E12" s="25">
        <v>1.17</v>
      </c>
      <c r="F12" s="11">
        <f t="shared" ref="F12:F19" si="0">((D12-$D$2)/$D$2)*100</f>
        <v>13.47541496334086</v>
      </c>
      <c r="H12" s="12">
        <f t="shared" ref="H12:H19" si="1">(100+F12)/100</f>
        <v>1.1347541496334086</v>
      </c>
      <c r="I12" s="7">
        <f t="shared" ref="I12:I19" si="2">1+($D$3-$D$2)/$D$2</f>
        <v>0.96580698009366794</v>
      </c>
      <c r="J12" s="7"/>
      <c r="K12" s="7"/>
    </row>
    <row r="13" spans="1:11" x14ac:dyDescent="0.25">
      <c r="A13" s="13"/>
      <c r="B13" s="13"/>
      <c r="C13" s="21">
        <v>339</v>
      </c>
      <c r="D13" s="10">
        <v>41.9</v>
      </c>
      <c r="E13" s="25">
        <v>-0.01</v>
      </c>
      <c r="F13" s="11">
        <f t="shared" si="0"/>
        <v>-3.5574059439354535</v>
      </c>
      <c r="H13" s="12">
        <f t="shared" si="1"/>
        <v>0.96442594056064546</v>
      </c>
      <c r="I13" s="7">
        <f t="shared" si="2"/>
        <v>0.96580698009366794</v>
      </c>
      <c r="J13" s="7"/>
      <c r="K13" s="7"/>
    </row>
    <row r="14" spans="1:11" x14ac:dyDescent="0.25">
      <c r="A14" s="13"/>
      <c r="B14" s="13"/>
      <c r="C14" s="21">
        <v>509</v>
      </c>
      <c r="D14" s="10">
        <v>38.1</v>
      </c>
      <c r="E14" s="25">
        <v>-0.62</v>
      </c>
      <c r="F14" s="11">
        <f t="shared" si="0"/>
        <v>-12.303989653077339</v>
      </c>
      <c r="H14" s="12">
        <f t="shared" si="1"/>
        <v>0.87696010346922659</v>
      </c>
      <c r="I14" s="7">
        <f t="shared" si="2"/>
        <v>0.96580698009366794</v>
      </c>
      <c r="J14" s="7"/>
      <c r="K14" s="7"/>
    </row>
    <row r="15" spans="1:11" x14ac:dyDescent="0.25">
      <c r="A15" s="13"/>
      <c r="B15" s="13"/>
      <c r="C15" s="21">
        <v>551</v>
      </c>
      <c r="D15" s="1">
        <v>38.42</v>
      </c>
      <c r="E15" s="25">
        <v>-0.56999999999999995</v>
      </c>
      <c r="F15" s="11">
        <f t="shared" si="0"/>
        <v>-11.567435235465389</v>
      </c>
      <c r="H15" s="12">
        <f t="shared" si="1"/>
        <v>0.88432564764534616</v>
      </c>
      <c r="I15" s="7">
        <f t="shared" si="2"/>
        <v>0.96580698009366794</v>
      </c>
      <c r="J15" s="7"/>
      <c r="K15" s="7"/>
    </row>
    <row r="16" spans="1:11" x14ac:dyDescent="0.25">
      <c r="A16" s="13"/>
      <c r="B16" s="13"/>
      <c r="C16" s="21">
        <v>591</v>
      </c>
      <c r="D16" s="10">
        <v>51</v>
      </c>
      <c r="E16" s="25">
        <v>1.44</v>
      </c>
      <c r="F16" s="11">
        <f t="shared" si="0"/>
        <v>17.388360306904342</v>
      </c>
      <c r="H16" s="12">
        <f t="shared" si="1"/>
        <v>1.1738836030690434</v>
      </c>
      <c r="I16" s="7">
        <f t="shared" si="2"/>
        <v>0.96580698009366794</v>
      </c>
      <c r="J16" s="7"/>
      <c r="K16" s="7"/>
    </row>
    <row r="17" spans="1:12" x14ac:dyDescent="0.25">
      <c r="A17" s="13"/>
      <c r="B17" s="13"/>
      <c r="C17" s="21">
        <v>744</v>
      </c>
      <c r="D17" s="10">
        <v>35.4</v>
      </c>
      <c r="E17" s="25">
        <v>-1.05</v>
      </c>
      <c r="F17" s="11">
        <f t="shared" si="0"/>
        <v>-18.518667551678163</v>
      </c>
      <c r="H17" s="12">
        <f t="shared" si="1"/>
        <v>0.81481332448321842</v>
      </c>
      <c r="I17" s="7">
        <f t="shared" si="2"/>
        <v>0.96580698009366794</v>
      </c>
      <c r="J17" s="7"/>
      <c r="K17" s="7"/>
    </row>
    <row r="18" spans="1:12" x14ac:dyDescent="0.25">
      <c r="C18" s="21">
        <v>904</v>
      </c>
      <c r="D18" s="10">
        <v>22.1</v>
      </c>
      <c r="E18" s="25">
        <v>-3.17</v>
      </c>
      <c r="F18" s="11">
        <f t="shared" si="0"/>
        <v>-49.131710533674784</v>
      </c>
      <c r="H18" s="12">
        <f t="shared" si="1"/>
        <v>0.50868289466325212</v>
      </c>
      <c r="I18" s="7">
        <f t="shared" si="2"/>
        <v>0.96580698009366794</v>
      </c>
      <c r="J18" s="7"/>
      <c r="K18" s="7"/>
    </row>
    <row r="19" spans="1:12" x14ac:dyDescent="0.25">
      <c r="C19" s="21">
        <v>928</v>
      </c>
      <c r="D19" s="10">
        <v>39.299999999999997</v>
      </c>
      <c r="E19" s="25">
        <v>-0.43</v>
      </c>
      <c r="F19" s="11">
        <f t="shared" si="0"/>
        <v>-9.5419105870325414</v>
      </c>
      <c r="H19" s="12">
        <f t="shared" si="1"/>
        <v>0.90458089412967457</v>
      </c>
      <c r="I19" s="7">
        <f t="shared" si="2"/>
        <v>0.96580698009366794</v>
      </c>
      <c r="J19" s="7"/>
      <c r="K19" s="7"/>
    </row>
    <row r="20" spans="1:12" x14ac:dyDescent="0.25">
      <c r="A20" s="13"/>
      <c r="B20" s="13"/>
      <c r="C20" s="21"/>
      <c r="D20" s="10"/>
      <c r="F20" s="11"/>
      <c r="H20" s="12"/>
      <c r="I20" s="7"/>
      <c r="J20" s="7"/>
      <c r="K20" s="7"/>
    </row>
    <row r="21" spans="1:12" x14ac:dyDescent="0.25">
      <c r="C21" s="21"/>
      <c r="D21" s="10"/>
      <c r="F21" s="11"/>
      <c r="H21" s="12"/>
      <c r="I21" s="7"/>
      <c r="J21" s="7"/>
      <c r="K21" s="7"/>
    </row>
    <row r="22" spans="1:12" x14ac:dyDescent="0.25">
      <c r="C22" s="21"/>
      <c r="D22" s="10"/>
      <c r="E22" s="22"/>
      <c r="F22" s="11"/>
      <c r="H22" s="12"/>
      <c r="I22" s="7"/>
      <c r="J22" s="7"/>
      <c r="K22" s="7"/>
    </row>
    <row r="23" spans="1:12" x14ac:dyDescent="0.25">
      <c r="F23" s="10"/>
      <c r="H23" s="7"/>
      <c r="I23" s="7"/>
      <c r="J23" s="7"/>
      <c r="K23" s="7"/>
    </row>
    <row r="24" spans="1:12" x14ac:dyDescent="0.25">
      <c r="H24" s="7"/>
      <c r="I24" s="7"/>
      <c r="J24" s="7"/>
      <c r="K24" s="7"/>
    </row>
    <row r="25" spans="1:12" x14ac:dyDescent="0.25">
      <c r="H25" s="7"/>
      <c r="I25" s="7"/>
      <c r="J25" s="7"/>
      <c r="K25" s="7"/>
    </row>
    <row r="26" spans="1:12" x14ac:dyDescent="0.25">
      <c r="H26" s="7"/>
      <c r="I26" s="7"/>
      <c r="J26" s="7"/>
      <c r="K26" s="7"/>
    </row>
    <row r="27" spans="1:12" x14ac:dyDescent="0.25">
      <c r="H27" s="7"/>
      <c r="I27" s="7"/>
      <c r="J27" s="7"/>
      <c r="K27" s="7"/>
    </row>
    <row r="28" spans="1:12" x14ac:dyDescent="0.25">
      <c r="H28" s="7"/>
      <c r="I28" s="7"/>
      <c r="J28" s="7"/>
      <c r="K28" s="17"/>
      <c r="L28" s="18"/>
    </row>
    <row r="29" spans="1:12" x14ac:dyDescent="0.25">
      <c r="C29" s="19"/>
      <c r="H29" s="7"/>
      <c r="I29" s="7"/>
      <c r="J29" s="7"/>
      <c r="K29" s="17"/>
      <c r="L29" s="18"/>
    </row>
    <row r="30" spans="1:12" x14ac:dyDescent="0.25">
      <c r="H30" s="7"/>
      <c r="I30" s="7"/>
      <c r="J30" s="7"/>
      <c r="K30" s="17"/>
      <c r="L30" s="18"/>
    </row>
    <row r="31" spans="1:12" x14ac:dyDescent="0.25">
      <c r="H31" s="7"/>
      <c r="I31" s="7"/>
      <c r="J31" s="7"/>
      <c r="K31" s="17"/>
      <c r="L31" s="18"/>
    </row>
    <row r="33" spans="3:12" x14ac:dyDescent="0.25">
      <c r="K33" s="20"/>
      <c r="L33" s="18"/>
    </row>
    <row r="34" spans="3:12" x14ac:dyDescent="0.25">
      <c r="K34" s="20"/>
      <c r="L34" s="18"/>
    </row>
    <row r="35" spans="3:12" x14ac:dyDescent="0.25">
      <c r="K35" s="20"/>
      <c r="L35" s="18"/>
    </row>
    <row r="36" spans="3:12" x14ac:dyDescent="0.25">
      <c r="K36" s="20"/>
      <c r="L36" s="18"/>
    </row>
    <row r="37" spans="3:12" x14ac:dyDescent="0.25">
      <c r="K37" s="20"/>
      <c r="L37" s="18"/>
    </row>
    <row r="38" spans="3:12" x14ac:dyDescent="0.25">
      <c r="K38" s="20"/>
      <c r="L38" s="18"/>
    </row>
    <row r="39" spans="3:12" x14ac:dyDescent="0.25">
      <c r="C39" s="19"/>
      <c r="K39" s="20"/>
      <c r="L39" s="18"/>
    </row>
    <row r="40" spans="3:12" x14ac:dyDescent="0.25">
      <c r="K40" s="20"/>
      <c r="L40" s="18"/>
    </row>
    <row r="41" spans="3:12" x14ac:dyDescent="0.25">
      <c r="K41" s="20"/>
      <c r="L41" s="18"/>
    </row>
    <row r="42" spans="3:12" x14ac:dyDescent="0.25">
      <c r="K42" s="20"/>
      <c r="L42" s="18"/>
    </row>
    <row r="43" spans="3:12" x14ac:dyDescent="0.25">
      <c r="K43" s="20"/>
      <c r="L43" s="18"/>
    </row>
    <row r="44" spans="3:12" x14ac:dyDescent="0.25">
      <c r="K44" s="20"/>
      <c r="L44" s="18"/>
    </row>
    <row r="45" spans="3:12" x14ac:dyDescent="0.25">
      <c r="K45" s="20"/>
      <c r="L45" s="18"/>
    </row>
    <row r="46" spans="3:12" x14ac:dyDescent="0.25">
      <c r="K46" s="20"/>
      <c r="L46" s="18"/>
    </row>
    <row r="47" spans="3:12" x14ac:dyDescent="0.25">
      <c r="K47" s="20"/>
      <c r="L47" s="18"/>
    </row>
    <row r="48" spans="3:12" x14ac:dyDescent="0.25">
      <c r="K48" s="20"/>
      <c r="L48" s="18"/>
    </row>
    <row r="49" spans="11:12" x14ac:dyDescent="0.25">
      <c r="K49" s="20"/>
      <c r="L49" s="18"/>
    </row>
  </sheetData>
  <sheetProtection algorithmName="SHA-512" hashValue="thlOcdoRQSzztc706tWoEcBqS/gGuYhZx05QqTFM4nsbq9SOjinECBs3PfzwdhWYrEws5JPW/N0VbbD2VSQOIQ==" saltValue="frhYHEctZYtq+oFF7otBgg==" spinCount="100000" sheet="1" objects="1" scenarios="1" selectLockedCells="1" selectUnlockedCells="1"/>
  <sortState xmlns:xlrd2="http://schemas.microsoft.com/office/spreadsheetml/2017/richdata2" ref="C11:F21">
    <sortCondition ref="C11:C21"/>
  </sortState>
  <conditionalFormatting sqref="E11:E19">
    <cfRule type="cellIs" dxfId="17" priority="1" stopIfTrue="1" operator="between">
      <formula>-2</formula>
      <formula>2</formula>
    </cfRule>
    <cfRule type="cellIs" dxfId="16" priority="2" stopIfTrue="1" operator="between">
      <formula>-3</formula>
      <formula>3</formula>
    </cfRule>
    <cfRule type="cellIs" dxfId="15" priority="3" operator="notBetween">
      <formula>-3</formula>
      <formula>3</formula>
    </cfRule>
  </conditionalFormatting>
  <pageMargins left="0.7" right="0.7" top="0.75" bottom="0.75" header="0.3" footer="0.3"/>
  <pageSetup paperSize="9" scale="56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77A5A4-5CE4-4EA7-B57A-C3A5F0DCFE54}">
  <sheetPr codeName="Sheet3"/>
  <dimension ref="A1:K58"/>
  <sheetViews>
    <sheetView zoomScaleNormal="100" workbookViewId="0">
      <selection activeCell="C21" sqref="C21"/>
    </sheetView>
  </sheetViews>
  <sheetFormatPr defaultRowHeight="15.75" x14ac:dyDescent="0.25"/>
  <cols>
    <col min="1" max="2" width="8.7109375" style="1" customWidth="1"/>
    <col min="3" max="3" width="23.85546875" style="1" customWidth="1"/>
    <col min="4" max="4" width="10.5703125" style="1" bestFit="1" customWidth="1"/>
    <col min="5" max="5" width="13" style="1" bestFit="1" customWidth="1"/>
    <col min="6" max="6" width="18.28515625" style="1" customWidth="1"/>
    <col min="7" max="7" width="11.28515625" style="1" customWidth="1"/>
    <col min="8" max="8" width="14.85546875" style="1" bestFit="1" customWidth="1"/>
    <col min="9" max="16384" width="9.140625" style="1"/>
  </cols>
  <sheetData>
    <row r="1" spans="1:11" x14ac:dyDescent="0.25">
      <c r="C1" s="2" t="s">
        <v>5</v>
      </c>
      <c r="D1" s="24" t="s">
        <v>22</v>
      </c>
      <c r="E1" s="24"/>
      <c r="F1" s="3" t="s">
        <v>12</v>
      </c>
    </row>
    <row r="2" spans="1:11" ht="18" x14ac:dyDescent="0.25">
      <c r="C2" s="4" t="s">
        <v>3</v>
      </c>
      <c r="D2" s="26">
        <v>135.10303748362779</v>
      </c>
      <c r="E2" s="7" t="s">
        <v>4</v>
      </c>
    </row>
    <row r="3" spans="1:11" ht="18" x14ac:dyDescent="0.25">
      <c r="C3" s="4" t="s">
        <v>9</v>
      </c>
      <c r="D3" s="26">
        <v>129.30000000000001</v>
      </c>
      <c r="E3" s="7" t="s">
        <v>4</v>
      </c>
      <c r="F3" s="5"/>
    </row>
    <row r="4" spans="1:11" ht="18" x14ac:dyDescent="0.25">
      <c r="C4" s="4" t="s">
        <v>10</v>
      </c>
      <c r="D4" s="27">
        <v>6.6</v>
      </c>
      <c r="E4" s="7" t="s">
        <v>4</v>
      </c>
      <c r="F4" s="5"/>
    </row>
    <row r="5" spans="1:11" x14ac:dyDescent="0.25">
      <c r="C5" s="4" t="s">
        <v>11</v>
      </c>
      <c r="D5" s="28">
        <f>D4/D3</f>
        <v>5.1044083526682126E-2</v>
      </c>
      <c r="E5" s="7" t="s">
        <v>2</v>
      </c>
      <c r="F5" s="6"/>
    </row>
    <row r="6" spans="1:11" x14ac:dyDescent="0.25">
      <c r="C6" s="4" t="s">
        <v>6</v>
      </c>
      <c r="D6" s="31">
        <v>8</v>
      </c>
      <c r="E6" s="35"/>
      <c r="F6" s="5"/>
    </row>
    <row r="7" spans="1:11" x14ac:dyDescent="0.25">
      <c r="C7" s="5"/>
      <c r="D7" s="5"/>
      <c r="E7" s="5"/>
      <c r="F7" s="5"/>
    </row>
    <row r="8" spans="1:11" x14ac:dyDescent="0.25">
      <c r="C8" s="5"/>
      <c r="D8" s="5"/>
      <c r="E8" s="5"/>
      <c r="F8" s="5"/>
      <c r="H8" s="7"/>
      <c r="I8" s="7"/>
      <c r="J8" s="7"/>
      <c r="K8" s="7"/>
    </row>
    <row r="9" spans="1:11" ht="47.25" x14ac:dyDescent="0.25">
      <c r="C9" s="5" t="s">
        <v>0</v>
      </c>
      <c r="D9" s="5" t="s">
        <v>8</v>
      </c>
      <c r="E9" s="8" t="s">
        <v>7</v>
      </c>
      <c r="F9" s="8" t="s">
        <v>15</v>
      </c>
      <c r="H9" s="7"/>
      <c r="I9" s="7"/>
      <c r="J9" s="7"/>
      <c r="K9" s="7"/>
    </row>
    <row r="10" spans="1:11" x14ac:dyDescent="0.25">
      <c r="A10" s="9"/>
      <c r="C10" s="21"/>
      <c r="D10" s="5"/>
      <c r="E10" s="5"/>
      <c r="F10" s="5"/>
      <c r="H10" s="7" t="s">
        <v>13</v>
      </c>
      <c r="I10" s="7" t="s">
        <v>14</v>
      </c>
      <c r="J10" s="7"/>
      <c r="K10" s="7"/>
    </row>
    <row r="11" spans="1:11" x14ac:dyDescent="0.25">
      <c r="B11" s="9"/>
      <c r="C11" s="21">
        <v>223</v>
      </c>
      <c r="D11" s="10">
        <v>136.4</v>
      </c>
      <c r="E11" s="25">
        <v>1.08</v>
      </c>
      <c r="F11" s="11">
        <f>((D11-$D$2)/$D$2)*100</f>
        <v>0.9599802791476012</v>
      </c>
      <c r="H11" s="12">
        <f>(100+F11)/100</f>
        <v>1.0095998027914761</v>
      </c>
      <c r="I11" s="7">
        <f>1+($D$3-$D$2)/$D$2</f>
        <v>0.95704732038810747</v>
      </c>
      <c r="J11" s="7"/>
      <c r="K11" s="7"/>
    </row>
    <row r="12" spans="1:11" x14ac:dyDescent="0.25">
      <c r="B12" s="9"/>
      <c r="C12" s="21">
        <v>295</v>
      </c>
      <c r="D12" s="13">
        <v>130</v>
      </c>
      <c r="E12" s="25">
        <v>0.11</v>
      </c>
      <c r="F12" s="11">
        <f t="shared" ref="F12:F19" si="0">((D12-$D$2)/$D$2)*100</f>
        <v>-3.7771448952405597</v>
      </c>
      <c r="H12" s="12">
        <f t="shared" ref="H12:H19" si="1">(100+F12)/100</f>
        <v>0.96222855104759442</v>
      </c>
      <c r="I12" s="7">
        <f t="shared" ref="I12:I19" si="2">1+($D$3-$D$2)/$D$2</f>
        <v>0.95704732038810747</v>
      </c>
      <c r="J12" s="7"/>
      <c r="K12" s="7"/>
    </row>
    <row r="13" spans="1:11" x14ac:dyDescent="0.25">
      <c r="B13" s="9"/>
      <c r="C13" s="21">
        <v>339</v>
      </c>
      <c r="D13" s="13">
        <v>136</v>
      </c>
      <c r="E13" s="25">
        <v>1.02</v>
      </c>
      <c r="F13" s="11">
        <f t="shared" si="0"/>
        <v>0.66390995574833722</v>
      </c>
      <c r="H13" s="12">
        <f t="shared" si="1"/>
        <v>1.0066390995574834</v>
      </c>
      <c r="I13" s="7">
        <f t="shared" si="2"/>
        <v>0.95704732038810747</v>
      </c>
      <c r="J13" s="7"/>
      <c r="K13" s="7"/>
    </row>
    <row r="14" spans="1:11" x14ac:dyDescent="0.25">
      <c r="B14" s="9"/>
      <c r="C14" s="21">
        <v>509</v>
      </c>
      <c r="D14" s="13">
        <v>132</v>
      </c>
      <c r="E14" s="25">
        <v>0.42</v>
      </c>
      <c r="F14" s="11">
        <f t="shared" si="0"/>
        <v>-2.2967932782442606</v>
      </c>
      <c r="H14" s="12">
        <f t="shared" si="1"/>
        <v>0.97703206721755731</v>
      </c>
      <c r="I14" s="7">
        <f t="shared" si="2"/>
        <v>0.95704732038810747</v>
      </c>
      <c r="J14" s="7"/>
      <c r="K14" s="7"/>
    </row>
    <row r="15" spans="1:11" x14ac:dyDescent="0.25">
      <c r="B15" s="9"/>
      <c r="C15" s="21">
        <v>551</v>
      </c>
      <c r="D15" s="10">
        <v>126.6</v>
      </c>
      <c r="E15" s="25">
        <v>-0.4</v>
      </c>
      <c r="F15" s="11">
        <f t="shared" si="0"/>
        <v>-6.293742644134273</v>
      </c>
      <c r="H15" s="12">
        <f t="shared" si="1"/>
        <v>0.9370625735586573</v>
      </c>
      <c r="I15" s="7">
        <f t="shared" si="2"/>
        <v>0.95704732038810747</v>
      </c>
      <c r="J15" s="7"/>
      <c r="K15" s="7"/>
    </row>
    <row r="16" spans="1:11" x14ac:dyDescent="0.25">
      <c r="B16" s="9"/>
      <c r="C16" s="21">
        <v>591</v>
      </c>
      <c r="D16" s="13">
        <v>123</v>
      </c>
      <c r="E16" s="25">
        <v>-0.95</v>
      </c>
      <c r="F16" s="11">
        <f t="shared" si="0"/>
        <v>-8.958375554727608</v>
      </c>
      <c r="H16" s="12">
        <f t="shared" si="1"/>
        <v>0.91041624445272396</v>
      </c>
      <c r="I16" s="7">
        <f t="shared" si="2"/>
        <v>0.95704732038810747</v>
      </c>
      <c r="J16" s="7"/>
      <c r="K16" s="7"/>
    </row>
    <row r="17" spans="1:11" x14ac:dyDescent="0.25">
      <c r="B17" s="9"/>
      <c r="C17" s="21">
        <v>744</v>
      </c>
      <c r="D17" s="13">
        <v>120</v>
      </c>
      <c r="E17" s="25">
        <v>-1.4</v>
      </c>
      <c r="F17" s="11">
        <f t="shared" si="0"/>
        <v>-11.178902980222055</v>
      </c>
      <c r="H17" s="12">
        <f t="shared" si="1"/>
        <v>0.88821097019777939</v>
      </c>
      <c r="I17" s="7">
        <f t="shared" si="2"/>
        <v>0.95704732038810747</v>
      </c>
      <c r="J17" s="7"/>
      <c r="K17" s="7"/>
    </row>
    <row r="18" spans="1:11" x14ac:dyDescent="0.25">
      <c r="B18" s="9"/>
      <c r="C18" s="21">
        <v>904</v>
      </c>
      <c r="D18" s="10">
        <v>93</v>
      </c>
      <c r="E18" s="25">
        <v>-5.49</v>
      </c>
      <c r="F18" s="11">
        <f t="shared" si="0"/>
        <v>-31.163649809672094</v>
      </c>
      <c r="H18" s="12">
        <f t="shared" si="1"/>
        <v>0.68836350190327911</v>
      </c>
      <c r="I18" s="7">
        <f t="shared" si="2"/>
        <v>0.95704732038810747</v>
      </c>
      <c r="J18" s="7"/>
      <c r="K18" s="7"/>
    </row>
    <row r="19" spans="1:11" x14ac:dyDescent="0.25">
      <c r="B19" s="9"/>
      <c r="C19" s="21">
        <v>928</v>
      </c>
      <c r="D19" s="13">
        <v>130</v>
      </c>
      <c r="E19" s="25">
        <v>0.11</v>
      </c>
      <c r="F19" s="11">
        <f t="shared" si="0"/>
        <v>-3.7771448952405597</v>
      </c>
      <c r="H19" s="12">
        <f t="shared" si="1"/>
        <v>0.96222855104759442</v>
      </c>
      <c r="I19" s="7">
        <f t="shared" si="2"/>
        <v>0.95704732038810747</v>
      </c>
      <c r="J19" s="7"/>
      <c r="K19" s="7"/>
    </row>
    <row r="20" spans="1:11" x14ac:dyDescent="0.25">
      <c r="B20" s="9"/>
      <c r="C20" s="21"/>
      <c r="D20" s="10"/>
      <c r="F20" s="11"/>
      <c r="H20" s="12"/>
      <c r="I20" s="7"/>
      <c r="J20" s="7"/>
      <c r="K20" s="7"/>
    </row>
    <row r="21" spans="1:11" x14ac:dyDescent="0.25">
      <c r="A21" s="13"/>
      <c r="B21" s="9"/>
      <c r="C21" s="21"/>
      <c r="D21" s="10"/>
      <c r="F21" s="11"/>
      <c r="H21" s="12"/>
      <c r="I21" s="7"/>
      <c r="J21" s="7"/>
      <c r="K21" s="7"/>
    </row>
    <row r="22" spans="1:11" x14ac:dyDescent="0.25">
      <c r="C22" s="21"/>
      <c r="D22" s="10"/>
      <c r="E22" s="22"/>
      <c r="F22" s="11"/>
      <c r="H22" s="12"/>
      <c r="I22" s="7"/>
      <c r="J22" s="7"/>
      <c r="K22" s="7"/>
    </row>
    <row r="23" spans="1:11" x14ac:dyDescent="0.25">
      <c r="F23" s="10"/>
      <c r="H23" s="7"/>
      <c r="I23" s="7"/>
      <c r="J23" s="7"/>
      <c r="K23" s="7"/>
    </row>
    <row r="24" spans="1:11" x14ac:dyDescent="0.25">
      <c r="F24" s="10"/>
      <c r="H24" s="7"/>
      <c r="I24" s="7"/>
      <c r="J24" s="7"/>
      <c r="K24" s="7"/>
    </row>
    <row r="25" spans="1:11" x14ac:dyDescent="0.25">
      <c r="H25" s="7"/>
      <c r="I25" s="7"/>
      <c r="J25" s="7"/>
      <c r="K25" s="7"/>
    </row>
    <row r="26" spans="1:11" x14ac:dyDescent="0.25">
      <c r="H26" s="7"/>
      <c r="I26" s="7"/>
      <c r="J26" s="7"/>
      <c r="K26" s="7"/>
    </row>
    <row r="27" spans="1:11" x14ac:dyDescent="0.25">
      <c r="H27" s="7"/>
      <c r="I27" s="7"/>
      <c r="J27" s="7"/>
      <c r="K27" s="7"/>
    </row>
    <row r="28" spans="1:11" x14ac:dyDescent="0.25">
      <c r="H28" s="7"/>
      <c r="I28" s="7"/>
      <c r="J28" s="7"/>
      <c r="K28" s="7"/>
    </row>
    <row r="29" spans="1:11" x14ac:dyDescent="0.25">
      <c r="H29" s="7"/>
      <c r="I29" s="7"/>
      <c r="J29" s="7"/>
      <c r="K29" s="7"/>
    </row>
    <row r="30" spans="1:11" x14ac:dyDescent="0.25">
      <c r="C30" s="14"/>
      <c r="D30" s="14"/>
      <c r="F30" s="14"/>
      <c r="H30" s="7"/>
      <c r="I30" s="7"/>
      <c r="J30" s="7"/>
      <c r="K30" s="7"/>
    </row>
    <row r="31" spans="1:11" x14ac:dyDescent="0.25">
      <c r="C31" s="14"/>
      <c r="D31" s="14"/>
      <c r="F31" s="14"/>
      <c r="H31" s="7"/>
      <c r="I31" s="7"/>
      <c r="J31" s="7"/>
      <c r="K31" s="7"/>
    </row>
    <row r="33" spans="3:7" x14ac:dyDescent="0.25">
      <c r="C33" s="14"/>
      <c r="D33" s="14"/>
      <c r="F33" s="14"/>
    </row>
    <row r="34" spans="3:7" x14ac:dyDescent="0.25">
      <c r="C34" s="14"/>
      <c r="D34" s="14"/>
      <c r="F34" s="14"/>
    </row>
    <row r="35" spans="3:7" x14ac:dyDescent="0.25">
      <c r="C35" s="14"/>
      <c r="D35" s="14"/>
      <c r="F35" s="14"/>
    </row>
    <row r="36" spans="3:7" x14ac:dyDescent="0.25">
      <c r="C36" s="14"/>
      <c r="D36" s="14"/>
      <c r="F36" s="14"/>
    </row>
    <row r="37" spans="3:7" x14ac:dyDescent="0.25">
      <c r="C37" s="14"/>
      <c r="D37" s="14"/>
      <c r="F37" s="10"/>
    </row>
    <row r="38" spans="3:7" x14ac:dyDescent="0.25">
      <c r="C38" s="14"/>
      <c r="D38" s="14"/>
      <c r="F38" s="14"/>
      <c r="G38" s="14"/>
    </row>
    <row r="58" spans="8:8" x14ac:dyDescent="0.25">
      <c r="H58" s="1" t="s">
        <v>1</v>
      </c>
    </row>
  </sheetData>
  <sheetProtection algorithmName="SHA-512" hashValue="Vs/1e4C1iIUbCMKFzTEOPm6GmpEktm8ILRuzcmOwDSKHfPMd/UU6+wc6/YWKc+fSXwy13In71Ql9krUrU1ZJiw==" saltValue="m2NcjCoXeubdxs4TcYVrMA==" spinCount="100000" sheet="1" objects="1" scenarios="1" selectLockedCells="1" selectUnlockedCells="1"/>
  <conditionalFormatting sqref="E11:E19">
    <cfRule type="cellIs" dxfId="14" priority="1" stopIfTrue="1" operator="between">
      <formula>-2</formula>
      <formula>2</formula>
    </cfRule>
    <cfRule type="cellIs" dxfId="13" priority="2" stopIfTrue="1" operator="between">
      <formula>-3</formula>
      <formula>3</formula>
    </cfRule>
    <cfRule type="cellIs" dxfId="12" priority="3" operator="notBetween">
      <formula>-3</formula>
      <formula>3</formula>
    </cfRule>
  </conditionalFormatting>
  <pageMargins left="0.7" right="0.7" top="0.75" bottom="0.75" header="0.3" footer="0.3"/>
  <pageSetup paperSize="9" scale="56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L59"/>
  <sheetViews>
    <sheetView zoomScaleNormal="100" workbookViewId="0">
      <selection activeCell="C21" sqref="C21"/>
    </sheetView>
  </sheetViews>
  <sheetFormatPr defaultRowHeight="15.75" x14ac:dyDescent="0.25"/>
  <cols>
    <col min="1" max="2" width="8.7109375" style="1" customWidth="1"/>
    <col min="3" max="3" width="23.85546875" style="1" customWidth="1"/>
    <col min="4" max="4" width="10.5703125" style="1" bestFit="1" customWidth="1"/>
    <col min="5" max="5" width="13" style="1" bestFit="1" customWidth="1"/>
    <col min="6" max="6" width="18.28515625" style="1" customWidth="1"/>
    <col min="7" max="7" width="12.42578125" style="1" bestFit="1" customWidth="1"/>
    <col min="8" max="8" width="14.85546875" style="1" bestFit="1" customWidth="1"/>
    <col min="9" max="16384" width="9.140625" style="1"/>
  </cols>
  <sheetData>
    <row r="1" spans="1:11" x14ac:dyDescent="0.25">
      <c r="C1" s="2" t="s">
        <v>5</v>
      </c>
      <c r="D1" s="15" t="s">
        <v>21</v>
      </c>
      <c r="E1" s="16"/>
      <c r="F1" s="3"/>
    </row>
    <row r="2" spans="1:11" ht="18" x14ac:dyDescent="0.25">
      <c r="C2" s="4" t="s">
        <v>3</v>
      </c>
      <c r="D2" s="30">
        <v>103.54817181079217</v>
      </c>
      <c r="E2" s="7" t="s">
        <v>4</v>
      </c>
    </row>
    <row r="3" spans="1:11" ht="18" x14ac:dyDescent="0.25">
      <c r="C3" s="4" t="s">
        <v>9</v>
      </c>
      <c r="D3" s="30">
        <v>98.64</v>
      </c>
      <c r="E3" s="7" t="s">
        <v>4</v>
      </c>
      <c r="F3" s="5"/>
    </row>
    <row r="4" spans="1:11" ht="18" x14ac:dyDescent="0.25">
      <c r="C4" s="4" t="s">
        <v>10</v>
      </c>
      <c r="D4" s="32">
        <v>5.34</v>
      </c>
      <c r="E4" s="7" t="s">
        <v>4</v>
      </c>
      <c r="F4" s="5"/>
    </row>
    <row r="5" spans="1:11" x14ac:dyDescent="0.25">
      <c r="C5" s="4" t="s">
        <v>11</v>
      </c>
      <c r="D5" s="28">
        <f>D4/D3</f>
        <v>5.4136253041362527E-2</v>
      </c>
      <c r="E5" s="7" t="s">
        <v>2</v>
      </c>
      <c r="F5" s="5"/>
    </row>
    <row r="6" spans="1:11" x14ac:dyDescent="0.25">
      <c r="C6" s="4" t="s">
        <v>6</v>
      </c>
      <c r="D6" s="31">
        <v>8</v>
      </c>
      <c r="E6" s="35"/>
      <c r="F6" s="5"/>
    </row>
    <row r="7" spans="1:11" x14ac:dyDescent="0.25">
      <c r="C7" s="5"/>
      <c r="D7" s="5"/>
      <c r="E7" s="5"/>
      <c r="F7" s="5"/>
    </row>
    <row r="8" spans="1:11" x14ac:dyDescent="0.25">
      <c r="C8" s="5"/>
      <c r="D8" s="5"/>
      <c r="E8" s="5"/>
      <c r="F8" s="5"/>
      <c r="H8" s="7"/>
      <c r="I8" s="7"/>
      <c r="J8" s="7"/>
      <c r="K8" s="7"/>
    </row>
    <row r="9" spans="1:11" ht="47.25" x14ac:dyDescent="0.25">
      <c r="C9" s="5" t="s">
        <v>0</v>
      </c>
      <c r="D9" s="5" t="s">
        <v>8</v>
      </c>
      <c r="E9" s="8" t="s">
        <v>7</v>
      </c>
      <c r="F9" s="8" t="s">
        <v>15</v>
      </c>
      <c r="H9" s="7"/>
      <c r="I9" s="7"/>
      <c r="J9" s="7"/>
      <c r="K9" s="7"/>
    </row>
    <row r="10" spans="1:11" x14ac:dyDescent="0.25">
      <c r="A10" s="9"/>
      <c r="C10" s="21"/>
      <c r="D10" s="5"/>
      <c r="E10" s="5"/>
      <c r="F10" s="5"/>
      <c r="H10" s="7" t="s">
        <v>13</v>
      </c>
      <c r="I10" s="7" t="s">
        <v>14</v>
      </c>
      <c r="J10" s="7"/>
      <c r="K10" s="7"/>
    </row>
    <row r="11" spans="1:11" x14ac:dyDescent="0.25">
      <c r="C11" s="21">
        <v>223</v>
      </c>
      <c r="D11" s="13">
        <v>103.01</v>
      </c>
      <c r="E11" s="25">
        <v>0.82</v>
      </c>
      <c r="F11" s="11">
        <f>((D11-$D$2)/$D$2)*100</f>
        <v>-0.51973086668834267</v>
      </c>
      <c r="H11" s="12">
        <f>(100+F11)/100</f>
        <v>0.9948026913331165</v>
      </c>
      <c r="I11" s="7">
        <f>1+($D$3-$D$2)/$D$2</f>
        <v>0.95260011137849354</v>
      </c>
      <c r="J11" s="7"/>
      <c r="K11" s="7"/>
    </row>
    <row r="12" spans="1:11" x14ac:dyDescent="0.25">
      <c r="C12" s="21">
        <v>295</v>
      </c>
      <c r="D12" s="10">
        <v>33.299999999999997</v>
      </c>
      <c r="E12" s="25">
        <v>-12.24</v>
      </c>
      <c r="F12" s="11">
        <f t="shared" ref="F12:F19" si="0">((D12-$D$2)/$D$2)*100</f>
        <v>-67.841054634120198</v>
      </c>
      <c r="H12" s="12">
        <f t="shared" ref="H12:H19" si="1">(100+F12)/100</f>
        <v>0.32158945365879804</v>
      </c>
      <c r="I12" s="7">
        <f t="shared" ref="I12:I19" si="2">1+($D$3-$D$2)/$D$2</f>
        <v>0.95260011137849354</v>
      </c>
      <c r="J12" s="7"/>
      <c r="K12" s="7"/>
    </row>
    <row r="13" spans="1:11" x14ac:dyDescent="0.25">
      <c r="C13" s="21">
        <v>339</v>
      </c>
      <c r="D13" s="10">
        <v>99.8</v>
      </c>
      <c r="E13" s="25">
        <v>0.22</v>
      </c>
      <c r="F13" s="11">
        <f t="shared" si="0"/>
        <v>-3.6197373118677545</v>
      </c>
      <c r="H13" s="12">
        <f t="shared" si="1"/>
        <v>0.96380262688132246</v>
      </c>
      <c r="I13" s="7">
        <f t="shared" si="2"/>
        <v>0.95260011137849354</v>
      </c>
      <c r="J13" s="7"/>
      <c r="K13" s="7"/>
    </row>
    <row r="14" spans="1:11" x14ac:dyDescent="0.25">
      <c r="C14" s="21">
        <v>509</v>
      </c>
      <c r="D14" s="10">
        <v>99.3</v>
      </c>
      <c r="E14" s="25">
        <v>0.12</v>
      </c>
      <c r="F14" s="11">
        <f t="shared" si="0"/>
        <v>-4.1026043594034869</v>
      </c>
      <c r="H14" s="12">
        <f t="shared" si="1"/>
        <v>0.95897395640596517</v>
      </c>
      <c r="I14" s="7">
        <f t="shared" si="2"/>
        <v>0.95260011137849354</v>
      </c>
      <c r="J14" s="7"/>
      <c r="K14" s="7"/>
    </row>
    <row r="15" spans="1:11" x14ac:dyDescent="0.25">
      <c r="C15" s="21">
        <v>551</v>
      </c>
      <c r="D15" s="10">
        <v>103.5</v>
      </c>
      <c r="E15" s="25">
        <v>0.91</v>
      </c>
      <c r="F15" s="11">
        <f t="shared" si="0"/>
        <v>-4.6521160103329531E-2</v>
      </c>
      <c r="H15" s="12">
        <f t="shared" si="1"/>
        <v>0.9995347883989667</v>
      </c>
      <c r="I15" s="7">
        <f t="shared" si="2"/>
        <v>0.95260011137849354</v>
      </c>
      <c r="J15" s="7"/>
      <c r="K15" s="7"/>
    </row>
    <row r="16" spans="1:11" x14ac:dyDescent="0.25">
      <c r="C16" s="21">
        <v>591</v>
      </c>
      <c r="D16" s="10">
        <v>95.4</v>
      </c>
      <c r="E16" s="25">
        <v>-0.61</v>
      </c>
      <c r="F16" s="11">
        <f t="shared" si="0"/>
        <v>-7.8689673301821941</v>
      </c>
      <c r="H16" s="12">
        <f t="shared" si="1"/>
        <v>0.92131032669817814</v>
      </c>
      <c r="I16" s="7">
        <f t="shared" si="2"/>
        <v>0.95260011137849354</v>
      </c>
      <c r="J16" s="7"/>
      <c r="K16" s="7"/>
    </row>
    <row r="17" spans="1:12" x14ac:dyDescent="0.25">
      <c r="C17" s="21">
        <v>744</v>
      </c>
      <c r="D17" s="10">
        <v>94.5</v>
      </c>
      <c r="E17" s="25">
        <v>-0.78</v>
      </c>
      <c r="F17" s="11">
        <f t="shared" si="0"/>
        <v>-8.7381280157465184</v>
      </c>
      <c r="H17" s="12">
        <f t="shared" si="1"/>
        <v>0.91261871984253473</v>
      </c>
      <c r="I17" s="7">
        <f t="shared" si="2"/>
        <v>0.95260011137849354</v>
      </c>
      <c r="J17" s="7"/>
      <c r="K17" s="7"/>
    </row>
    <row r="18" spans="1:12" x14ac:dyDescent="0.25">
      <c r="C18" s="21">
        <v>904</v>
      </c>
      <c r="D18" s="10">
        <v>35.1</v>
      </c>
      <c r="E18" s="25">
        <v>-11.9</v>
      </c>
      <c r="F18" s="11">
        <f t="shared" si="0"/>
        <v>-66.102733262991549</v>
      </c>
      <c r="H18" s="12">
        <f t="shared" si="1"/>
        <v>0.33897266737008452</v>
      </c>
      <c r="I18" s="7">
        <f t="shared" si="2"/>
        <v>0.95260011137849354</v>
      </c>
      <c r="J18" s="7"/>
      <c r="K18" s="7"/>
    </row>
    <row r="19" spans="1:12" x14ac:dyDescent="0.25">
      <c r="C19" s="21">
        <v>928</v>
      </c>
      <c r="D19" s="13">
        <v>103</v>
      </c>
      <c r="E19" s="25">
        <v>0.82</v>
      </c>
      <c r="F19" s="11">
        <f t="shared" si="0"/>
        <v>-0.52938820763906225</v>
      </c>
      <c r="H19" s="12">
        <f t="shared" si="1"/>
        <v>0.99470611792360941</v>
      </c>
      <c r="I19" s="7">
        <f t="shared" si="2"/>
        <v>0.95260011137849354</v>
      </c>
      <c r="J19" s="7"/>
      <c r="K19" s="7"/>
    </row>
    <row r="20" spans="1:12" x14ac:dyDescent="0.25">
      <c r="C20" s="21"/>
      <c r="D20" s="10"/>
      <c r="F20" s="11"/>
      <c r="H20" s="12"/>
      <c r="I20" s="7"/>
      <c r="J20" s="7"/>
      <c r="K20" s="7"/>
    </row>
    <row r="21" spans="1:12" x14ac:dyDescent="0.25">
      <c r="A21" s="13"/>
      <c r="B21" s="13"/>
      <c r="C21" s="21"/>
      <c r="D21" s="10"/>
      <c r="F21" s="11"/>
      <c r="H21" s="12"/>
      <c r="I21" s="7"/>
      <c r="J21" s="7"/>
      <c r="K21" s="7"/>
    </row>
    <row r="22" spans="1:12" x14ac:dyDescent="0.25">
      <c r="A22" s="13"/>
      <c r="C22" s="21"/>
      <c r="D22" s="10"/>
      <c r="E22" s="22"/>
      <c r="F22" s="11"/>
      <c r="H22" s="12"/>
      <c r="I22" s="7"/>
      <c r="J22" s="7"/>
      <c r="K22" s="7"/>
    </row>
    <row r="23" spans="1:12" x14ac:dyDescent="0.25">
      <c r="D23" s="9"/>
      <c r="F23" s="10"/>
      <c r="H23" s="7"/>
      <c r="I23" s="7"/>
      <c r="J23" s="7"/>
      <c r="K23" s="7"/>
    </row>
    <row r="24" spans="1:12" x14ac:dyDescent="0.25">
      <c r="F24" s="10"/>
      <c r="H24" s="7"/>
      <c r="I24" s="7"/>
      <c r="J24" s="7"/>
      <c r="K24" s="7"/>
    </row>
    <row r="25" spans="1:12" x14ac:dyDescent="0.25">
      <c r="F25" s="10"/>
      <c r="H25" s="7"/>
      <c r="I25" s="7"/>
      <c r="J25" s="7"/>
      <c r="K25" s="7"/>
    </row>
    <row r="26" spans="1:12" x14ac:dyDescent="0.25">
      <c r="H26" s="7"/>
      <c r="I26" s="7"/>
      <c r="J26" s="7"/>
      <c r="K26" s="7"/>
    </row>
    <row r="27" spans="1:12" x14ac:dyDescent="0.25">
      <c r="H27" s="7"/>
      <c r="I27" s="7"/>
      <c r="J27" s="7"/>
      <c r="K27" s="7"/>
    </row>
    <row r="28" spans="1:12" x14ac:dyDescent="0.25">
      <c r="H28" s="7"/>
      <c r="I28" s="7"/>
      <c r="J28" s="7"/>
      <c r="K28" s="17"/>
      <c r="L28" s="18"/>
    </row>
    <row r="29" spans="1:12" x14ac:dyDescent="0.25">
      <c r="C29" s="19"/>
      <c r="H29" s="7"/>
      <c r="I29" s="7"/>
      <c r="J29" s="7"/>
      <c r="K29" s="17"/>
      <c r="L29" s="18"/>
    </row>
    <row r="30" spans="1:12" x14ac:dyDescent="0.25">
      <c r="H30" s="7"/>
      <c r="I30" s="7"/>
      <c r="J30" s="7"/>
      <c r="K30" s="17"/>
      <c r="L30" s="18"/>
    </row>
    <row r="31" spans="1:12" x14ac:dyDescent="0.25">
      <c r="H31" s="7"/>
      <c r="I31" s="7"/>
      <c r="J31" s="7"/>
      <c r="K31" s="17"/>
      <c r="L31" s="18"/>
    </row>
    <row r="33" spans="3:12" x14ac:dyDescent="0.25">
      <c r="C33" s="19"/>
      <c r="K33" s="20"/>
      <c r="L33" s="18"/>
    </row>
    <row r="34" spans="3:12" x14ac:dyDescent="0.25">
      <c r="K34" s="20"/>
      <c r="L34" s="18"/>
    </row>
    <row r="35" spans="3:12" x14ac:dyDescent="0.25">
      <c r="K35" s="20"/>
      <c r="L35" s="18"/>
    </row>
    <row r="36" spans="3:12" x14ac:dyDescent="0.25">
      <c r="K36" s="20"/>
      <c r="L36" s="18"/>
    </row>
    <row r="37" spans="3:12" x14ac:dyDescent="0.25">
      <c r="K37" s="20"/>
      <c r="L37" s="18"/>
    </row>
    <row r="38" spans="3:12" x14ac:dyDescent="0.25">
      <c r="K38" s="20"/>
      <c r="L38" s="18"/>
    </row>
    <row r="39" spans="3:12" x14ac:dyDescent="0.25">
      <c r="K39" s="20"/>
      <c r="L39" s="18"/>
    </row>
    <row r="40" spans="3:12" x14ac:dyDescent="0.25">
      <c r="K40" s="20"/>
      <c r="L40" s="18"/>
    </row>
    <row r="41" spans="3:12" x14ac:dyDescent="0.25">
      <c r="K41" s="20"/>
      <c r="L41" s="18"/>
    </row>
    <row r="42" spans="3:12" x14ac:dyDescent="0.25">
      <c r="K42" s="20"/>
      <c r="L42" s="18"/>
    </row>
    <row r="43" spans="3:12" x14ac:dyDescent="0.25">
      <c r="K43" s="20"/>
      <c r="L43" s="18"/>
    </row>
    <row r="44" spans="3:12" x14ac:dyDescent="0.25">
      <c r="K44" s="20"/>
      <c r="L44" s="18"/>
    </row>
    <row r="45" spans="3:12" x14ac:dyDescent="0.25">
      <c r="K45" s="20"/>
      <c r="L45" s="18"/>
    </row>
    <row r="46" spans="3:12" x14ac:dyDescent="0.25">
      <c r="K46" s="20"/>
      <c r="L46" s="18"/>
    </row>
    <row r="47" spans="3:12" x14ac:dyDescent="0.25">
      <c r="K47" s="20"/>
      <c r="L47" s="18"/>
    </row>
    <row r="48" spans="3:12" x14ac:dyDescent="0.25">
      <c r="K48" s="20"/>
      <c r="L48" s="18"/>
    </row>
    <row r="49" spans="8:12" x14ac:dyDescent="0.25">
      <c r="K49" s="20"/>
      <c r="L49" s="18"/>
    </row>
    <row r="59" spans="8:12" x14ac:dyDescent="0.25">
      <c r="H59" s="1" t="s">
        <v>1</v>
      </c>
    </row>
  </sheetData>
  <sheetProtection algorithmName="SHA-512" hashValue="HZRn9rrq3iEQXv1J585J4V9LxbeOSnSbTUbte5MlUw5OjdEckAMMx4ME5K29Tv4bp44Pt+ZPR7larz8APwNc9w==" saltValue="4xmsy4z1yb+LSOayFYZO5w==" spinCount="100000" sheet="1" objects="1" scenarios="1" selectLockedCells="1" selectUnlockedCells="1"/>
  <sortState xmlns:xlrd2="http://schemas.microsoft.com/office/spreadsheetml/2017/richdata2" ref="C11:F21">
    <sortCondition ref="C11:C21"/>
  </sortState>
  <conditionalFormatting sqref="E11:E19">
    <cfRule type="cellIs" dxfId="11" priority="1" stopIfTrue="1" operator="between">
      <formula>-2</formula>
      <formula>2</formula>
    </cfRule>
    <cfRule type="cellIs" dxfId="10" priority="2" stopIfTrue="1" operator="between">
      <formula>-3</formula>
      <formula>3</formula>
    </cfRule>
    <cfRule type="cellIs" dxfId="9" priority="3" operator="notBetween">
      <formula>-3</formula>
      <formula>3</formula>
    </cfRule>
  </conditionalFormatting>
  <pageMargins left="0.7" right="0.7" top="0.75" bottom="0.75" header="0.3" footer="0.3"/>
  <pageSetup paperSize="9" scale="56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K31"/>
  <sheetViews>
    <sheetView zoomScaleNormal="100" workbookViewId="0">
      <selection activeCell="C21" sqref="C21"/>
    </sheetView>
  </sheetViews>
  <sheetFormatPr defaultRowHeight="15.75" x14ac:dyDescent="0.25"/>
  <cols>
    <col min="1" max="2" width="8.7109375" style="1" customWidth="1"/>
    <col min="3" max="3" width="23.85546875" style="1" customWidth="1"/>
    <col min="4" max="4" width="10.5703125" style="1" bestFit="1" customWidth="1"/>
    <col min="5" max="5" width="13" style="1" bestFit="1" customWidth="1"/>
    <col min="6" max="6" width="18.28515625" style="1" customWidth="1"/>
    <col min="7" max="7" width="12.42578125" style="1" bestFit="1" customWidth="1"/>
    <col min="8" max="8" width="14.85546875" style="1" bestFit="1" customWidth="1"/>
    <col min="9" max="16384" width="9.140625" style="1"/>
  </cols>
  <sheetData>
    <row r="1" spans="1:11" x14ac:dyDescent="0.25">
      <c r="C1" s="2" t="s">
        <v>5</v>
      </c>
      <c r="D1" s="36" t="s">
        <v>20</v>
      </c>
      <c r="E1" s="36"/>
      <c r="F1" s="3"/>
    </row>
    <row r="2" spans="1:11" ht="18" x14ac:dyDescent="0.25">
      <c r="C2" s="4" t="s">
        <v>3</v>
      </c>
      <c r="D2" s="30">
        <v>173.81511268084427</v>
      </c>
      <c r="E2" s="7" t="s">
        <v>4</v>
      </c>
    </row>
    <row r="3" spans="1:11" ht="18" x14ac:dyDescent="0.25">
      <c r="C3" s="4" t="s">
        <v>9</v>
      </c>
      <c r="D3" s="30">
        <v>161.30000000000001</v>
      </c>
      <c r="E3" s="7" t="s">
        <v>4</v>
      </c>
      <c r="F3" s="5"/>
    </row>
    <row r="4" spans="1:11" ht="18" x14ac:dyDescent="0.25">
      <c r="C4" s="4" t="s">
        <v>10</v>
      </c>
      <c r="D4" s="4">
        <v>14.8</v>
      </c>
      <c r="E4" s="7" t="s">
        <v>4</v>
      </c>
      <c r="F4" s="5"/>
    </row>
    <row r="5" spans="1:11" x14ac:dyDescent="0.25">
      <c r="C5" s="4" t="s">
        <v>11</v>
      </c>
      <c r="D5" s="28">
        <f>D4/D3</f>
        <v>9.1754494730316175E-2</v>
      </c>
      <c r="E5" s="7" t="s">
        <v>2</v>
      </c>
      <c r="F5" s="5"/>
    </row>
    <row r="6" spans="1:11" x14ac:dyDescent="0.25">
      <c r="C6" s="4" t="s">
        <v>6</v>
      </c>
      <c r="D6" s="31">
        <v>8</v>
      </c>
      <c r="E6" s="35"/>
      <c r="F6" s="5"/>
    </row>
    <row r="7" spans="1:11" x14ac:dyDescent="0.25">
      <c r="C7" s="5"/>
      <c r="D7" s="5"/>
      <c r="E7" s="5"/>
      <c r="F7" s="5"/>
    </row>
    <row r="8" spans="1:11" x14ac:dyDescent="0.25">
      <c r="C8" s="5"/>
      <c r="D8" s="5"/>
      <c r="E8" s="5"/>
      <c r="F8" s="5"/>
      <c r="H8" s="7"/>
      <c r="I8" s="7"/>
      <c r="J8" s="7"/>
      <c r="K8" s="7"/>
    </row>
    <row r="9" spans="1:11" ht="47.25" x14ac:dyDescent="0.25">
      <c r="C9" s="5" t="s">
        <v>0</v>
      </c>
      <c r="D9" s="5" t="s">
        <v>8</v>
      </c>
      <c r="E9" s="8" t="s">
        <v>7</v>
      </c>
      <c r="F9" s="8" t="s">
        <v>15</v>
      </c>
      <c r="H9" s="7"/>
      <c r="I9" s="7"/>
      <c r="J9" s="7"/>
      <c r="K9" s="7"/>
    </row>
    <row r="10" spans="1:11" x14ac:dyDescent="0.25">
      <c r="A10" s="9"/>
      <c r="C10" s="21"/>
      <c r="D10" s="5"/>
      <c r="E10" s="5"/>
      <c r="F10" s="5"/>
      <c r="H10" s="7" t="s">
        <v>13</v>
      </c>
      <c r="I10" s="7" t="s">
        <v>14</v>
      </c>
      <c r="J10" s="7"/>
      <c r="K10" s="7"/>
    </row>
    <row r="11" spans="1:11" x14ac:dyDescent="0.25">
      <c r="C11" s="21">
        <v>223</v>
      </c>
      <c r="D11" s="10">
        <v>170.8</v>
      </c>
      <c r="E11" s="25">
        <v>0.64</v>
      </c>
      <c r="F11" s="11">
        <f>((D11-$D$2)/$D$2)*100</f>
        <v>-1.7346665858569743</v>
      </c>
      <c r="H11" s="12">
        <f>(100+F11)/100</f>
        <v>0.9826533341414303</v>
      </c>
      <c r="I11" s="7">
        <f>1+($D$3-$D$2)/$D$2</f>
        <v>0.92799755735955913</v>
      </c>
      <c r="J11" s="7"/>
      <c r="K11" s="7"/>
    </row>
    <row r="12" spans="1:11" x14ac:dyDescent="0.25">
      <c r="C12" s="21">
        <v>295</v>
      </c>
      <c r="D12" s="13">
        <v>168</v>
      </c>
      <c r="E12" s="25">
        <v>0.45</v>
      </c>
      <c r="F12" s="11">
        <f t="shared" ref="F12:F19" si="0">((D12-$D$2)/$D$2)*100</f>
        <v>-3.3455736910068667</v>
      </c>
      <c r="H12" s="12">
        <f t="shared" ref="H12:H19" si="1">(100+F12)/100</f>
        <v>0.96654426308993135</v>
      </c>
      <c r="I12" s="7">
        <f t="shared" ref="I12:I19" si="2">1+($D$3-$D$2)/$D$2</f>
        <v>0.92799755735955913</v>
      </c>
      <c r="J12" s="7"/>
      <c r="K12" s="7"/>
    </row>
    <row r="13" spans="1:11" x14ac:dyDescent="0.25">
      <c r="C13" s="21">
        <v>339</v>
      </c>
      <c r="D13" s="13">
        <v>164</v>
      </c>
      <c r="E13" s="25">
        <v>0.18</v>
      </c>
      <c r="F13" s="11">
        <f t="shared" si="0"/>
        <v>-5.6468695555067026</v>
      </c>
      <c r="H13" s="12">
        <f t="shared" si="1"/>
        <v>0.94353130444493305</v>
      </c>
      <c r="I13" s="7">
        <f t="shared" si="2"/>
        <v>0.92799755735955913</v>
      </c>
      <c r="J13" s="7"/>
      <c r="K13" s="7"/>
    </row>
    <row r="14" spans="1:11" x14ac:dyDescent="0.25">
      <c r="C14" s="21">
        <v>509</v>
      </c>
      <c r="D14" s="13">
        <v>171</v>
      </c>
      <c r="E14" s="25">
        <v>0.65</v>
      </c>
      <c r="F14" s="11">
        <f t="shared" si="0"/>
        <v>-1.6196017926319892</v>
      </c>
      <c r="H14" s="12">
        <f t="shared" si="1"/>
        <v>0.98380398207368014</v>
      </c>
      <c r="I14" s="7">
        <f t="shared" si="2"/>
        <v>0.92799755735955913</v>
      </c>
      <c r="J14" s="7"/>
      <c r="K14" s="7"/>
    </row>
    <row r="15" spans="1:11" x14ac:dyDescent="0.25">
      <c r="C15" s="21">
        <v>551</v>
      </c>
      <c r="D15" s="10">
        <v>152.69999999999999</v>
      </c>
      <c r="E15" s="25">
        <v>-0.57999999999999996</v>
      </c>
      <c r="F15" s="11">
        <f t="shared" si="0"/>
        <v>-12.148030372718747</v>
      </c>
      <c r="H15" s="12">
        <f t="shared" si="1"/>
        <v>0.87851969627281246</v>
      </c>
      <c r="I15" s="7">
        <f t="shared" si="2"/>
        <v>0.92799755735955913</v>
      </c>
      <c r="J15" s="7"/>
      <c r="K15" s="7"/>
    </row>
    <row r="16" spans="1:11" x14ac:dyDescent="0.25">
      <c r="C16" s="21">
        <v>591</v>
      </c>
      <c r="D16" s="13">
        <v>142</v>
      </c>
      <c r="E16" s="25">
        <v>-1.3</v>
      </c>
      <c r="F16" s="11">
        <f t="shared" si="0"/>
        <v>-18.303996810255803</v>
      </c>
      <c r="H16" s="12">
        <f t="shared" si="1"/>
        <v>0.81696003189744204</v>
      </c>
      <c r="I16" s="7">
        <f t="shared" si="2"/>
        <v>0.92799755735955913</v>
      </c>
      <c r="J16" s="7"/>
      <c r="K16" s="7"/>
    </row>
    <row r="17" spans="3:11" x14ac:dyDescent="0.25">
      <c r="C17" s="21">
        <v>744</v>
      </c>
      <c r="D17" s="13">
        <v>145</v>
      </c>
      <c r="E17" s="25">
        <v>-1.1000000000000001</v>
      </c>
      <c r="F17" s="11">
        <f t="shared" si="0"/>
        <v>-16.578024911880927</v>
      </c>
      <c r="H17" s="12">
        <f t="shared" si="1"/>
        <v>0.83421975088119071</v>
      </c>
      <c r="I17" s="7">
        <f t="shared" si="2"/>
        <v>0.92799755735955913</v>
      </c>
      <c r="J17" s="7"/>
      <c r="K17" s="7"/>
    </row>
    <row r="18" spans="3:11" x14ac:dyDescent="0.25">
      <c r="C18" s="21">
        <v>904</v>
      </c>
      <c r="D18" s="10">
        <v>84.8</v>
      </c>
      <c r="E18" s="25">
        <v>-5.16</v>
      </c>
      <c r="F18" s="11">
        <f t="shared" si="0"/>
        <v>-51.212527672603471</v>
      </c>
      <c r="H18" s="12">
        <f t="shared" si="1"/>
        <v>0.48787472327396531</v>
      </c>
      <c r="I18" s="7">
        <f t="shared" si="2"/>
        <v>0.92799755735955913</v>
      </c>
      <c r="J18" s="7"/>
      <c r="K18" s="7"/>
    </row>
    <row r="19" spans="3:11" x14ac:dyDescent="0.25">
      <c r="C19" s="21">
        <v>928</v>
      </c>
      <c r="D19" s="13">
        <v>177</v>
      </c>
      <c r="E19" s="25">
        <v>1.06</v>
      </c>
      <c r="F19" s="11">
        <f t="shared" si="0"/>
        <v>1.8323420041177658</v>
      </c>
      <c r="H19" s="12">
        <f t="shared" si="1"/>
        <v>1.0183234200411777</v>
      </c>
      <c r="I19" s="7">
        <f t="shared" si="2"/>
        <v>0.92799755735955913</v>
      </c>
      <c r="J19" s="7"/>
      <c r="K19" s="7"/>
    </row>
    <row r="20" spans="3:11" x14ac:dyDescent="0.25">
      <c r="C20" s="21"/>
      <c r="D20" s="10"/>
      <c r="F20" s="11"/>
      <c r="H20" s="12"/>
      <c r="I20" s="7"/>
      <c r="J20" s="7"/>
      <c r="K20" s="7"/>
    </row>
    <row r="21" spans="3:11" x14ac:dyDescent="0.25">
      <c r="C21" s="21"/>
      <c r="D21" s="10"/>
      <c r="F21" s="11"/>
      <c r="H21" s="12"/>
      <c r="I21" s="7"/>
      <c r="J21" s="7"/>
      <c r="K21" s="7"/>
    </row>
    <row r="22" spans="3:11" x14ac:dyDescent="0.25">
      <c r="C22" s="21"/>
      <c r="D22" s="10"/>
      <c r="E22" s="22"/>
      <c r="F22" s="11"/>
      <c r="H22" s="12"/>
      <c r="I22" s="7"/>
      <c r="J22" s="7"/>
      <c r="K22" s="7"/>
    </row>
    <row r="23" spans="3:11" x14ac:dyDescent="0.25">
      <c r="H23" s="7"/>
      <c r="I23" s="7"/>
      <c r="J23" s="7"/>
      <c r="K23" s="7"/>
    </row>
    <row r="24" spans="3:11" x14ac:dyDescent="0.25">
      <c r="H24" s="7"/>
      <c r="I24" s="7"/>
      <c r="J24" s="7"/>
      <c r="K24" s="7"/>
    </row>
    <row r="25" spans="3:11" x14ac:dyDescent="0.25">
      <c r="H25" s="7"/>
      <c r="I25" s="7"/>
      <c r="J25" s="7"/>
      <c r="K25" s="7"/>
    </row>
    <row r="26" spans="3:11" x14ac:dyDescent="0.25">
      <c r="H26" s="7"/>
      <c r="I26" s="7"/>
      <c r="J26" s="7"/>
      <c r="K26" s="7"/>
    </row>
    <row r="27" spans="3:11" x14ac:dyDescent="0.25">
      <c r="H27" s="7"/>
      <c r="I27" s="7"/>
      <c r="J27" s="7"/>
      <c r="K27" s="7"/>
    </row>
    <row r="28" spans="3:11" x14ac:dyDescent="0.25">
      <c r="H28" s="7"/>
      <c r="I28" s="7"/>
      <c r="J28" s="7"/>
      <c r="K28" s="7"/>
    </row>
    <row r="29" spans="3:11" x14ac:dyDescent="0.25">
      <c r="H29" s="7" t="s">
        <v>1</v>
      </c>
      <c r="I29" s="7"/>
      <c r="J29" s="7"/>
      <c r="K29" s="7"/>
    </row>
    <row r="30" spans="3:11" x14ac:dyDescent="0.25">
      <c r="H30" s="7"/>
      <c r="I30" s="7"/>
      <c r="J30" s="7"/>
      <c r="K30" s="7"/>
    </row>
    <row r="31" spans="3:11" x14ac:dyDescent="0.25">
      <c r="H31" s="7"/>
      <c r="I31" s="7"/>
      <c r="J31" s="7"/>
      <c r="K31" s="7"/>
    </row>
  </sheetData>
  <sheetProtection algorithmName="SHA-512" hashValue="Ze/fxMW6AuyO3qEYMH+9JsHz6pLkAdKc5kghPIemW6UCMhOWadCSTlIvd65RjUXqIKn1ympU9nEbecU/cn4wDg==" saltValue="OpGHSK38G51O++8aVlQBkA==" spinCount="100000" sheet="1" objects="1" scenarios="1" selectLockedCells="1" selectUnlockedCells="1"/>
  <sortState xmlns:xlrd2="http://schemas.microsoft.com/office/spreadsheetml/2017/richdata2" ref="C11:F21">
    <sortCondition ref="C11:C21"/>
  </sortState>
  <mergeCells count="1">
    <mergeCell ref="D1:E1"/>
  </mergeCells>
  <conditionalFormatting sqref="E11:E19">
    <cfRule type="cellIs" dxfId="8" priority="1" stopIfTrue="1" operator="between">
      <formula>-2</formula>
      <formula>2</formula>
    </cfRule>
    <cfRule type="cellIs" dxfId="7" priority="2" stopIfTrue="1" operator="between">
      <formula>-3</formula>
      <formula>3</formula>
    </cfRule>
    <cfRule type="cellIs" dxfId="6" priority="3" operator="notBetween">
      <formula>-3</formula>
      <formula>3</formula>
    </cfRule>
  </conditionalFormatting>
  <pageMargins left="0.7" right="0.7" top="0.75" bottom="0.75" header="0.3" footer="0.3"/>
  <pageSetup paperSize="9" scale="56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K31"/>
  <sheetViews>
    <sheetView zoomScaleNormal="100" workbookViewId="0">
      <selection activeCell="C21" sqref="C21"/>
    </sheetView>
  </sheetViews>
  <sheetFormatPr defaultRowHeight="15.75" x14ac:dyDescent="0.25"/>
  <cols>
    <col min="1" max="2" width="8.7109375" style="1" customWidth="1"/>
    <col min="3" max="3" width="23.85546875" style="1" customWidth="1"/>
    <col min="4" max="4" width="10.5703125" style="1" bestFit="1" customWidth="1"/>
    <col min="5" max="5" width="13" style="1" bestFit="1" customWidth="1"/>
    <col min="6" max="6" width="18.28515625" style="1" customWidth="1"/>
    <col min="7" max="7" width="12.42578125" style="1" bestFit="1" customWidth="1"/>
    <col min="8" max="8" width="14.85546875" style="1" bestFit="1" customWidth="1"/>
    <col min="9" max="16384" width="9.140625" style="1"/>
  </cols>
  <sheetData>
    <row r="1" spans="1:11" x14ac:dyDescent="0.25">
      <c r="C1" s="2" t="s">
        <v>5</v>
      </c>
      <c r="D1" s="24" t="s">
        <v>19</v>
      </c>
      <c r="E1" s="24"/>
    </row>
    <row r="2" spans="1:11" ht="18" x14ac:dyDescent="0.25">
      <c r="C2" s="4" t="s">
        <v>3</v>
      </c>
      <c r="D2" s="26">
        <v>252.15169921113406</v>
      </c>
      <c r="E2" s="7" t="s">
        <v>4</v>
      </c>
    </row>
    <row r="3" spans="1:11" ht="18" x14ac:dyDescent="0.25">
      <c r="C3" s="4" t="s">
        <v>9</v>
      </c>
      <c r="D3" s="26">
        <v>236.8</v>
      </c>
      <c r="E3" s="7" t="s">
        <v>4</v>
      </c>
      <c r="F3" s="37"/>
      <c r="G3" s="37"/>
      <c r="H3" s="37"/>
    </row>
    <row r="4" spans="1:11" ht="18" x14ac:dyDescent="0.25">
      <c r="C4" s="4" t="s">
        <v>10</v>
      </c>
      <c r="D4" s="27">
        <v>13.4</v>
      </c>
      <c r="E4" s="7" t="s">
        <v>4</v>
      </c>
      <c r="F4" s="37"/>
      <c r="G4" s="37"/>
      <c r="H4" s="37"/>
    </row>
    <row r="5" spans="1:11" x14ac:dyDescent="0.25">
      <c r="C5" s="4" t="s">
        <v>11</v>
      </c>
      <c r="D5" s="28">
        <f>D4/D3</f>
        <v>5.6587837837837836E-2</v>
      </c>
      <c r="E5" s="7" t="s">
        <v>2</v>
      </c>
      <c r="F5" s="37"/>
      <c r="G5" s="37"/>
      <c r="H5" s="37"/>
    </row>
    <row r="6" spans="1:11" x14ac:dyDescent="0.25">
      <c r="C6" s="4" t="s">
        <v>6</v>
      </c>
      <c r="D6" s="31">
        <v>8</v>
      </c>
      <c r="E6" s="35"/>
      <c r="F6" s="5"/>
    </row>
    <row r="7" spans="1:11" x14ac:dyDescent="0.25">
      <c r="C7" s="5"/>
      <c r="D7" s="5"/>
      <c r="E7" s="5"/>
      <c r="F7" s="5"/>
    </row>
    <row r="8" spans="1:11" x14ac:dyDescent="0.25">
      <c r="C8" s="5"/>
      <c r="D8" s="5"/>
      <c r="E8" s="5"/>
      <c r="F8" s="5"/>
      <c r="H8" s="7"/>
      <c r="I8" s="7"/>
      <c r="J8" s="7"/>
      <c r="K8" s="7"/>
    </row>
    <row r="9" spans="1:11" ht="47.25" x14ac:dyDescent="0.25">
      <c r="C9" s="5" t="s">
        <v>0</v>
      </c>
      <c r="D9" s="5" t="s">
        <v>8</v>
      </c>
      <c r="E9" s="8" t="s">
        <v>7</v>
      </c>
      <c r="F9" s="8" t="s">
        <v>15</v>
      </c>
      <c r="H9" s="7"/>
      <c r="I9" s="7"/>
      <c r="J9" s="7"/>
      <c r="K9" s="7"/>
    </row>
    <row r="10" spans="1:11" x14ac:dyDescent="0.25">
      <c r="A10" s="9"/>
      <c r="C10" s="21"/>
      <c r="D10" s="5"/>
      <c r="E10" s="5"/>
      <c r="F10" s="5"/>
      <c r="H10" s="7" t="s">
        <v>13</v>
      </c>
      <c r="I10" s="7" t="s">
        <v>14</v>
      </c>
      <c r="J10" s="7"/>
      <c r="K10" s="7"/>
    </row>
    <row r="11" spans="1:11" x14ac:dyDescent="0.25">
      <c r="C11" s="21">
        <v>223</v>
      </c>
      <c r="D11" s="10">
        <v>235.1</v>
      </c>
      <c r="E11" s="25">
        <v>-0.12</v>
      </c>
      <c r="F11" s="11">
        <f>((D11-$D$2)/$D$2)*100</f>
        <v>-6.7624764237087982</v>
      </c>
      <c r="H11" s="12">
        <f>(100+F11)/100</f>
        <v>0.93237523576291192</v>
      </c>
      <c r="I11" s="7">
        <f>1+($D$3-$D$2)/$D$2</f>
        <v>0.93911720896919426</v>
      </c>
      <c r="J11" s="7"/>
      <c r="K11" s="7"/>
    </row>
    <row r="12" spans="1:11" x14ac:dyDescent="0.25">
      <c r="C12" s="21">
        <v>295</v>
      </c>
      <c r="D12" s="13">
        <v>240</v>
      </c>
      <c r="E12" s="25">
        <v>0.24</v>
      </c>
      <c r="F12" s="11">
        <f t="shared" ref="F12:F19" si="0">((D12-$D$2)/$D$2)*100</f>
        <v>-4.8192017936627431</v>
      </c>
      <c r="H12" s="12">
        <f t="shared" ref="H12:H19" si="1">(100+F12)/100</f>
        <v>0.95180798206337258</v>
      </c>
      <c r="I12" s="7">
        <f t="shared" ref="I12:I19" si="2">1+($D$3-$D$2)/$D$2</f>
        <v>0.93911720896919426</v>
      </c>
      <c r="J12" s="7"/>
      <c r="K12" s="7"/>
    </row>
    <row r="13" spans="1:11" x14ac:dyDescent="0.25">
      <c r="C13" s="21">
        <v>339</v>
      </c>
      <c r="D13" s="13">
        <v>251</v>
      </c>
      <c r="E13" s="25">
        <v>1.06</v>
      </c>
      <c r="F13" s="11">
        <f t="shared" si="0"/>
        <v>-0.45674854253895264</v>
      </c>
      <c r="H13" s="12">
        <f t="shared" si="1"/>
        <v>0.99543251457461057</v>
      </c>
      <c r="I13" s="7">
        <f t="shared" si="2"/>
        <v>0.93911720896919426</v>
      </c>
      <c r="J13" s="7"/>
      <c r="K13" s="7"/>
    </row>
    <row r="14" spans="1:11" x14ac:dyDescent="0.25">
      <c r="C14" s="21">
        <v>509</v>
      </c>
      <c r="D14" s="13">
        <v>233</v>
      </c>
      <c r="E14" s="25">
        <v>-0.28000000000000003</v>
      </c>
      <c r="F14" s="11">
        <f t="shared" si="0"/>
        <v>-7.5953084080142466</v>
      </c>
      <c r="H14" s="12">
        <f t="shared" si="1"/>
        <v>0.92404691591985755</v>
      </c>
      <c r="I14" s="7">
        <f t="shared" si="2"/>
        <v>0.93911720896919426</v>
      </c>
      <c r="J14" s="7"/>
      <c r="K14" s="7"/>
    </row>
    <row r="15" spans="1:11" x14ac:dyDescent="0.25">
      <c r="C15" s="21">
        <v>551</v>
      </c>
      <c r="D15" s="10">
        <v>233.4</v>
      </c>
      <c r="E15" s="25">
        <v>-0.25</v>
      </c>
      <c r="F15" s="11">
        <f t="shared" si="0"/>
        <v>-7.4366737443370159</v>
      </c>
      <c r="H15" s="12">
        <f t="shared" si="1"/>
        <v>0.92563326255662981</v>
      </c>
      <c r="I15" s="7">
        <f t="shared" si="2"/>
        <v>0.93911720896919426</v>
      </c>
      <c r="J15" s="7"/>
      <c r="K15" s="7"/>
    </row>
    <row r="16" spans="1:11" x14ac:dyDescent="0.25">
      <c r="C16" s="21">
        <v>591</v>
      </c>
      <c r="D16" s="13">
        <v>254</v>
      </c>
      <c r="E16" s="25">
        <v>1.29</v>
      </c>
      <c r="F16" s="11">
        <f t="shared" si="0"/>
        <v>0.73301143504026312</v>
      </c>
      <c r="H16" s="12">
        <f t="shared" si="1"/>
        <v>1.0073301143504028</v>
      </c>
      <c r="I16" s="7">
        <f t="shared" si="2"/>
        <v>0.93911720896919426</v>
      </c>
      <c r="J16" s="7"/>
      <c r="K16" s="7"/>
    </row>
    <row r="17" spans="3:11" x14ac:dyDescent="0.25">
      <c r="C17" s="21">
        <v>744</v>
      </c>
      <c r="D17" s="13">
        <v>212</v>
      </c>
      <c r="E17" s="25">
        <v>-1.85</v>
      </c>
      <c r="F17" s="11">
        <f t="shared" si="0"/>
        <v>-15.923628251068756</v>
      </c>
      <c r="H17" s="12">
        <f t="shared" si="1"/>
        <v>0.84076371748931256</v>
      </c>
      <c r="I17" s="7">
        <f t="shared" si="2"/>
        <v>0.93911720896919426</v>
      </c>
      <c r="J17" s="7"/>
      <c r="K17" s="7"/>
    </row>
    <row r="18" spans="3:11" x14ac:dyDescent="0.25">
      <c r="C18" s="21">
        <v>904</v>
      </c>
      <c r="D18" s="13">
        <v>123</v>
      </c>
      <c r="E18" s="25">
        <v>-8.51</v>
      </c>
      <c r="F18" s="11">
        <f t="shared" si="0"/>
        <v>-51.219840919252157</v>
      </c>
      <c r="H18" s="12">
        <f t="shared" si="1"/>
        <v>0.48780159080747842</v>
      </c>
      <c r="I18" s="7">
        <f t="shared" si="2"/>
        <v>0.93911720896919426</v>
      </c>
      <c r="J18" s="7"/>
      <c r="K18" s="7"/>
    </row>
    <row r="19" spans="3:11" x14ac:dyDescent="0.25">
      <c r="C19" s="21">
        <v>928</v>
      </c>
      <c r="D19" s="13">
        <v>231</v>
      </c>
      <c r="E19" s="25">
        <v>-0.43</v>
      </c>
      <c r="F19" s="11">
        <f t="shared" si="0"/>
        <v>-8.388481726400391</v>
      </c>
      <c r="H19" s="12">
        <f t="shared" si="1"/>
        <v>0.91611518273599613</v>
      </c>
      <c r="I19" s="7">
        <f t="shared" si="2"/>
        <v>0.93911720896919426</v>
      </c>
      <c r="J19" s="7"/>
      <c r="K19" s="7"/>
    </row>
    <row r="20" spans="3:11" x14ac:dyDescent="0.25">
      <c r="C20" s="21"/>
      <c r="D20" s="10"/>
      <c r="F20" s="11"/>
      <c r="H20" s="12"/>
      <c r="I20" s="7"/>
      <c r="J20" s="7"/>
      <c r="K20" s="7"/>
    </row>
    <row r="21" spans="3:11" x14ac:dyDescent="0.25">
      <c r="C21" s="21"/>
      <c r="D21" s="10"/>
      <c r="F21" s="11"/>
      <c r="H21" s="12"/>
      <c r="I21" s="7"/>
      <c r="J21" s="7"/>
      <c r="K21" s="7"/>
    </row>
    <row r="22" spans="3:11" x14ac:dyDescent="0.25">
      <c r="C22" s="21"/>
      <c r="D22" s="10"/>
      <c r="F22" s="11"/>
      <c r="H22" s="12"/>
      <c r="I22" s="7"/>
      <c r="J22" s="7"/>
      <c r="K22" s="7"/>
    </row>
    <row r="23" spans="3:11" x14ac:dyDescent="0.25">
      <c r="F23" s="10"/>
      <c r="H23" s="12"/>
      <c r="I23" s="7"/>
      <c r="J23" s="7"/>
      <c r="K23" s="7"/>
    </row>
    <row r="24" spans="3:11" x14ac:dyDescent="0.25">
      <c r="H24" s="7"/>
      <c r="I24" s="7"/>
      <c r="J24" s="7"/>
      <c r="K24" s="7"/>
    </row>
    <row r="25" spans="3:11" x14ac:dyDescent="0.25">
      <c r="H25" s="7"/>
      <c r="I25" s="7"/>
      <c r="J25" s="7"/>
      <c r="K25" s="7"/>
    </row>
    <row r="26" spans="3:11" x14ac:dyDescent="0.25">
      <c r="H26" s="7"/>
      <c r="I26" s="7"/>
      <c r="J26" s="7"/>
      <c r="K26" s="7"/>
    </row>
    <row r="27" spans="3:11" x14ac:dyDescent="0.25">
      <c r="H27" s="7"/>
      <c r="I27" s="7"/>
      <c r="J27" s="7"/>
      <c r="K27" s="7"/>
    </row>
    <row r="28" spans="3:11" x14ac:dyDescent="0.25">
      <c r="H28" s="7"/>
      <c r="I28" s="7"/>
      <c r="J28" s="7"/>
      <c r="K28" s="7"/>
    </row>
    <row r="29" spans="3:11" x14ac:dyDescent="0.25">
      <c r="H29" s="7"/>
      <c r="I29" s="7"/>
      <c r="J29" s="7"/>
      <c r="K29" s="7"/>
    </row>
    <row r="30" spans="3:11" x14ac:dyDescent="0.25">
      <c r="H30" s="7" t="s">
        <v>1</v>
      </c>
      <c r="I30" s="7"/>
      <c r="J30" s="7"/>
      <c r="K30" s="7"/>
    </row>
    <row r="31" spans="3:11" x14ac:dyDescent="0.25">
      <c r="H31" s="7"/>
      <c r="I31" s="7"/>
      <c r="J31" s="7"/>
      <c r="K31" s="7"/>
    </row>
  </sheetData>
  <sheetProtection algorithmName="SHA-512" hashValue="IMx7nO86Ym0hLHmB/Z9Qgrb+7WikCgJfA5t5dmkTWIijaeSyaTary5AqUXB2D2qKpzzaaefXnHiu0e2hV5KMBg==" saltValue="ygoBx9c/t6oTkwCJGoqjSA==" spinCount="100000" sheet="1" objects="1" scenarios="1" selectLockedCells="1" selectUnlockedCells="1"/>
  <sortState xmlns:xlrd2="http://schemas.microsoft.com/office/spreadsheetml/2017/richdata2" ref="C11:F21">
    <sortCondition ref="C11:C21"/>
  </sortState>
  <mergeCells count="1">
    <mergeCell ref="F3:H5"/>
  </mergeCells>
  <conditionalFormatting sqref="E11:E19">
    <cfRule type="cellIs" dxfId="5" priority="1" stopIfTrue="1" operator="between">
      <formula>-2</formula>
      <formula>2</formula>
    </cfRule>
    <cfRule type="cellIs" dxfId="4" priority="2" stopIfTrue="1" operator="between">
      <formula>-3</formula>
      <formula>3</formula>
    </cfRule>
    <cfRule type="cellIs" dxfId="3" priority="3" operator="notBetween">
      <formula>-3</formula>
      <formula>3</formula>
    </cfRule>
  </conditionalFormatting>
  <pageMargins left="0.7" right="0.7" top="0.75" bottom="0.75" header="0.3" footer="0.3"/>
  <pageSetup paperSize="9" scale="56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7"/>
  <dimension ref="A1:K31"/>
  <sheetViews>
    <sheetView zoomScaleNormal="100" workbookViewId="0">
      <selection activeCell="Q4" sqref="Q4"/>
    </sheetView>
  </sheetViews>
  <sheetFormatPr defaultRowHeight="15.75" x14ac:dyDescent="0.25"/>
  <cols>
    <col min="1" max="2" width="8.7109375" style="1" customWidth="1"/>
    <col min="3" max="3" width="23.85546875" style="1" customWidth="1"/>
    <col min="4" max="4" width="10.5703125" style="1" bestFit="1" customWidth="1"/>
    <col min="5" max="5" width="13" style="1" bestFit="1" customWidth="1"/>
    <col min="6" max="6" width="18.28515625" style="1" customWidth="1"/>
    <col min="7" max="7" width="12.42578125" style="1" bestFit="1" customWidth="1"/>
    <col min="8" max="8" width="14.85546875" style="1" bestFit="1" customWidth="1"/>
    <col min="9" max="16384" width="9.140625" style="1"/>
  </cols>
  <sheetData>
    <row r="1" spans="1:11" x14ac:dyDescent="0.25">
      <c r="C1" s="2" t="s">
        <v>5</v>
      </c>
      <c r="D1" s="24" t="s">
        <v>18</v>
      </c>
      <c r="E1" s="24"/>
      <c r="F1" s="3"/>
    </row>
    <row r="2" spans="1:11" ht="18" x14ac:dyDescent="0.25">
      <c r="C2" s="4" t="s">
        <v>3</v>
      </c>
      <c r="D2" s="30">
        <v>288.59234180189367</v>
      </c>
      <c r="E2" s="7" t="s">
        <v>4</v>
      </c>
    </row>
    <row r="3" spans="1:11" ht="18" x14ac:dyDescent="0.25">
      <c r="C3" s="4" t="s">
        <v>9</v>
      </c>
      <c r="D3" s="30">
        <v>269.89999999999998</v>
      </c>
      <c r="E3" s="7" t="s">
        <v>4</v>
      </c>
      <c r="F3" s="5"/>
    </row>
    <row r="4" spans="1:11" ht="18" x14ac:dyDescent="0.25">
      <c r="C4" s="4" t="s">
        <v>10</v>
      </c>
      <c r="D4" s="4">
        <v>16.100000000000001</v>
      </c>
      <c r="E4" s="7" t="s">
        <v>4</v>
      </c>
      <c r="F4" s="5"/>
    </row>
    <row r="5" spans="1:11" x14ac:dyDescent="0.25">
      <c r="C5" s="4" t="s">
        <v>11</v>
      </c>
      <c r="D5" s="28">
        <f>D4/D3</f>
        <v>5.9651722860318647E-2</v>
      </c>
      <c r="E5" s="7" t="s">
        <v>2</v>
      </c>
      <c r="F5" s="5"/>
    </row>
    <row r="6" spans="1:11" x14ac:dyDescent="0.25">
      <c r="C6" s="4" t="s">
        <v>6</v>
      </c>
      <c r="D6" s="31">
        <v>8</v>
      </c>
      <c r="E6" s="35"/>
      <c r="F6" s="5"/>
    </row>
    <row r="7" spans="1:11" x14ac:dyDescent="0.25">
      <c r="C7" s="5"/>
      <c r="D7" s="5"/>
      <c r="E7" s="5"/>
      <c r="F7" s="5"/>
    </row>
    <row r="8" spans="1:11" x14ac:dyDescent="0.25">
      <c r="C8" s="5"/>
      <c r="D8" s="5"/>
      <c r="E8" s="5"/>
      <c r="F8" s="5"/>
      <c r="H8" s="7"/>
      <c r="I8" s="7"/>
      <c r="J8" s="7"/>
      <c r="K8" s="7"/>
    </row>
    <row r="9" spans="1:11" ht="47.25" x14ac:dyDescent="0.25">
      <c r="C9" s="5" t="s">
        <v>0</v>
      </c>
      <c r="D9" s="5" t="s">
        <v>8</v>
      </c>
      <c r="E9" s="8" t="s">
        <v>7</v>
      </c>
      <c r="F9" s="8" t="s">
        <v>15</v>
      </c>
      <c r="H9" s="7"/>
      <c r="I9" s="7"/>
      <c r="J9" s="7"/>
      <c r="K9" s="7"/>
    </row>
    <row r="10" spans="1:11" x14ac:dyDescent="0.25">
      <c r="A10" s="9"/>
      <c r="C10" s="21"/>
      <c r="D10" s="5"/>
      <c r="E10" s="5"/>
      <c r="F10" s="5"/>
      <c r="H10" s="7" t="s">
        <v>13</v>
      </c>
      <c r="I10" s="7" t="s">
        <v>14</v>
      </c>
      <c r="J10" s="7"/>
      <c r="K10" s="7"/>
    </row>
    <row r="11" spans="1:11" x14ac:dyDescent="0.25">
      <c r="C11" s="21">
        <v>223</v>
      </c>
      <c r="D11" s="10">
        <v>278.89999999999998</v>
      </c>
      <c r="E11" s="25">
        <v>0.56000000000000005</v>
      </c>
      <c r="F11" s="11">
        <f>((D11-$D$2)/$D$2)*100</f>
        <v>-3.3584889125530122</v>
      </c>
      <c r="H11" s="12">
        <f>(100+F11)/100</f>
        <v>0.96641511087446985</v>
      </c>
      <c r="I11" s="7">
        <f>1+($D$3-$D$2)/$D$2</f>
        <v>0.93522925215137831</v>
      </c>
      <c r="J11" s="7"/>
      <c r="K11" s="7"/>
    </row>
    <row r="12" spans="1:11" x14ac:dyDescent="0.25">
      <c r="C12" s="21">
        <v>295</v>
      </c>
      <c r="D12" s="13">
        <v>269</v>
      </c>
      <c r="E12" s="25">
        <v>-0.05</v>
      </c>
      <c r="F12" s="11">
        <f t="shared" ref="F12:F19" si="0">((D12-$D$2)/$D$2)*100</f>
        <v>-6.7889333720930729</v>
      </c>
      <c r="H12" s="12">
        <f t="shared" ref="H12:H19" si="1">(100+F12)/100</f>
        <v>0.93211066627906936</v>
      </c>
      <c r="I12" s="7">
        <f t="shared" ref="I12:I19" si="2">1+($D$3-$D$2)/$D$2</f>
        <v>0.93522925215137831</v>
      </c>
      <c r="J12" s="7"/>
      <c r="K12" s="7"/>
    </row>
    <row r="13" spans="1:11" x14ac:dyDescent="0.25">
      <c r="C13" s="21">
        <v>339</v>
      </c>
      <c r="D13" s="13">
        <v>288</v>
      </c>
      <c r="E13" s="25">
        <v>1.1200000000000001</v>
      </c>
      <c r="F13" s="11">
        <f t="shared" si="0"/>
        <v>-0.20525208610708201</v>
      </c>
      <c r="H13" s="12">
        <f t="shared" si="1"/>
        <v>0.99794747913892923</v>
      </c>
      <c r="I13" s="7">
        <f t="shared" si="2"/>
        <v>0.93522925215137831</v>
      </c>
      <c r="J13" s="7"/>
      <c r="K13" s="7"/>
    </row>
    <row r="14" spans="1:11" x14ac:dyDescent="0.25">
      <c r="C14" s="21">
        <v>509</v>
      </c>
      <c r="D14" s="13">
        <v>270</v>
      </c>
      <c r="E14" s="25">
        <v>0.01</v>
      </c>
      <c r="F14" s="11">
        <f t="shared" si="0"/>
        <v>-6.4424238307253896</v>
      </c>
      <c r="H14" s="12">
        <f t="shared" si="1"/>
        <v>0.93557576169274614</v>
      </c>
      <c r="I14" s="7">
        <f t="shared" si="2"/>
        <v>0.93522925215137831</v>
      </c>
      <c r="J14" s="7"/>
      <c r="K14" s="7"/>
    </row>
    <row r="15" spans="1:11" x14ac:dyDescent="0.25">
      <c r="C15" s="21">
        <v>551</v>
      </c>
      <c r="D15" s="10">
        <v>259.10000000000002</v>
      </c>
      <c r="E15" s="25">
        <v>-0.67</v>
      </c>
      <c r="F15" s="11">
        <f t="shared" si="0"/>
        <v>-10.219377831633135</v>
      </c>
      <c r="H15" s="12">
        <f t="shared" si="1"/>
        <v>0.89780622168366864</v>
      </c>
      <c r="I15" s="7">
        <f t="shared" si="2"/>
        <v>0.93522925215137831</v>
      </c>
      <c r="J15" s="7"/>
      <c r="K15" s="7"/>
    </row>
    <row r="16" spans="1:11" x14ac:dyDescent="0.25">
      <c r="C16" s="21">
        <v>591</v>
      </c>
      <c r="D16" s="13">
        <v>286</v>
      </c>
      <c r="E16" s="25">
        <v>1</v>
      </c>
      <c r="F16" s="11">
        <f t="shared" si="0"/>
        <v>-0.89827116884244951</v>
      </c>
      <c r="H16" s="12">
        <f t="shared" si="1"/>
        <v>0.99101728831157543</v>
      </c>
      <c r="I16" s="7">
        <f t="shared" si="2"/>
        <v>0.93522925215137831</v>
      </c>
      <c r="J16" s="7"/>
      <c r="K16" s="7"/>
    </row>
    <row r="17" spans="3:11" x14ac:dyDescent="0.25">
      <c r="C17" s="21">
        <v>744</v>
      </c>
      <c r="D17" s="13">
        <v>246</v>
      </c>
      <c r="E17" s="25">
        <v>-1.48</v>
      </c>
      <c r="F17" s="11">
        <f t="shared" si="0"/>
        <v>-14.7586528235498</v>
      </c>
      <c r="H17" s="12">
        <f t="shared" si="1"/>
        <v>0.852413471764502</v>
      </c>
      <c r="I17" s="7">
        <f t="shared" si="2"/>
        <v>0.93522925215137831</v>
      </c>
      <c r="J17" s="7"/>
      <c r="K17" s="7"/>
    </row>
    <row r="18" spans="3:11" x14ac:dyDescent="0.25">
      <c r="C18" s="21">
        <v>904</v>
      </c>
      <c r="D18" s="13">
        <v>102</v>
      </c>
      <c r="E18" s="25">
        <v>-10.4</v>
      </c>
      <c r="F18" s="11">
        <f t="shared" si="0"/>
        <v>-64.656026780496262</v>
      </c>
      <c r="H18" s="12">
        <f t="shared" si="1"/>
        <v>0.35343973219503738</v>
      </c>
      <c r="I18" s="7">
        <f t="shared" si="2"/>
        <v>0.93522925215137831</v>
      </c>
      <c r="J18" s="7"/>
      <c r="K18" s="7"/>
    </row>
    <row r="19" spans="3:11" x14ac:dyDescent="0.25">
      <c r="C19" s="21">
        <v>928</v>
      </c>
      <c r="D19" s="13">
        <v>262</v>
      </c>
      <c r="E19" s="25">
        <v>-0.49</v>
      </c>
      <c r="F19" s="11">
        <f t="shared" si="0"/>
        <v>-9.2145001616668587</v>
      </c>
      <c r="H19" s="12">
        <f t="shared" si="1"/>
        <v>0.90785499838333139</v>
      </c>
      <c r="I19" s="7">
        <f t="shared" si="2"/>
        <v>0.93522925215137831</v>
      </c>
      <c r="J19" s="7"/>
      <c r="K19" s="7"/>
    </row>
    <row r="20" spans="3:11" x14ac:dyDescent="0.25">
      <c r="C20" s="21"/>
      <c r="D20" s="13"/>
      <c r="F20" s="11"/>
      <c r="H20" s="12"/>
      <c r="I20" s="7"/>
      <c r="J20" s="7"/>
      <c r="K20" s="7"/>
    </row>
    <row r="21" spans="3:11" x14ac:dyDescent="0.25">
      <c r="C21" s="21"/>
      <c r="D21" s="10"/>
      <c r="F21" s="11"/>
      <c r="H21" s="12"/>
      <c r="I21" s="7"/>
      <c r="J21" s="7"/>
      <c r="K21" s="7"/>
    </row>
    <row r="22" spans="3:11" x14ac:dyDescent="0.25">
      <c r="C22" s="21"/>
      <c r="D22" s="13"/>
      <c r="E22" s="23"/>
      <c r="F22" s="11"/>
      <c r="H22" s="12"/>
      <c r="I22" s="7"/>
      <c r="J22" s="7"/>
      <c r="K22" s="7"/>
    </row>
    <row r="23" spans="3:11" x14ac:dyDescent="0.25">
      <c r="F23" s="10"/>
      <c r="H23" s="7"/>
      <c r="I23" s="7"/>
      <c r="J23" s="7"/>
      <c r="K23" s="7"/>
    </row>
    <row r="24" spans="3:11" x14ac:dyDescent="0.25">
      <c r="H24" s="7"/>
      <c r="I24" s="7"/>
      <c r="J24" s="7"/>
      <c r="K24" s="7"/>
    </row>
    <row r="25" spans="3:11" x14ac:dyDescent="0.25">
      <c r="H25" s="7"/>
      <c r="I25" s="7"/>
      <c r="J25" s="7"/>
      <c r="K25" s="7"/>
    </row>
    <row r="26" spans="3:11" x14ac:dyDescent="0.25">
      <c r="H26" s="7"/>
      <c r="I26" s="7"/>
      <c r="J26" s="7"/>
      <c r="K26" s="7"/>
    </row>
    <row r="27" spans="3:11" x14ac:dyDescent="0.25">
      <c r="H27" s="7"/>
      <c r="I27" s="7"/>
      <c r="J27" s="7"/>
      <c r="K27" s="7"/>
    </row>
    <row r="28" spans="3:11" x14ac:dyDescent="0.25">
      <c r="H28" s="7"/>
      <c r="I28" s="7"/>
      <c r="J28" s="7"/>
      <c r="K28" s="7"/>
    </row>
    <row r="29" spans="3:11" x14ac:dyDescent="0.25">
      <c r="H29" s="7"/>
      <c r="I29" s="7"/>
      <c r="J29" s="7"/>
      <c r="K29" s="7"/>
    </row>
    <row r="30" spans="3:11" x14ac:dyDescent="0.25">
      <c r="H30" s="7" t="s">
        <v>1</v>
      </c>
      <c r="I30" s="7"/>
      <c r="J30" s="7"/>
      <c r="K30" s="7"/>
    </row>
    <row r="31" spans="3:11" x14ac:dyDescent="0.25">
      <c r="H31" s="7"/>
      <c r="I31" s="7"/>
      <c r="J31" s="7"/>
      <c r="K31" s="7"/>
    </row>
  </sheetData>
  <sheetProtection algorithmName="SHA-512" hashValue="gnoyJvtw3ovQGvPFtXt+UKL2F2YUC7If7N4p5Y97TjitYFgb/QcfiqeUZLx9i9K8xmmjstvMiNJpPu+Ck1ANLA==" saltValue="TzcTR4s/l973fboNIsApZw==" spinCount="100000" sheet="1" objects="1" scenarios="1" selectLockedCells="1" selectUnlockedCells="1"/>
  <sortState xmlns:xlrd2="http://schemas.microsoft.com/office/spreadsheetml/2017/richdata2" ref="C11:F21">
    <sortCondition ref="C11:C21"/>
  </sortState>
  <conditionalFormatting sqref="E11:E19">
    <cfRule type="cellIs" dxfId="2" priority="1" stopIfTrue="1" operator="between">
      <formula>-2</formula>
      <formula>2</formula>
    </cfRule>
    <cfRule type="cellIs" dxfId="1" priority="2" stopIfTrue="1" operator="between">
      <formula>-3</formula>
      <formula>3</formula>
    </cfRule>
    <cfRule type="cellIs" dxfId="0" priority="3" operator="notBetween">
      <formula>-3</formula>
      <formula>3</formula>
    </cfRule>
  </conditionalFormatting>
  <pageMargins left="0.7" right="0.7" top="0.75" bottom="0.75" header="0.3" footer="0.3"/>
  <pageSetup paperSize="9" scale="56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REE" ma:contentTypeID="0x0101007463A7E0612B5D45B0910A71122E5AB60009900140BD7E58459C0BB6DA7212B78E" ma:contentTypeVersion="13" ma:contentTypeDescription="Ringtesten" ma:contentTypeScope="" ma:versionID="49ed29876247567c56126a8d63cd64c2">
  <xsd:schema xmlns:xsd="http://www.w3.org/2001/XMLSchema" xmlns:xs="http://www.w3.org/2001/XMLSchema" xmlns:p="http://schemas.microsoft.com/office/2006/metadata/properties" xmlns:ns2="eba2475f-4c5c-418a-90c2-2b36802fc485" xmlns:ns3="08cda046-0f15-45eb-a9d5-77306d3264cd" xmlns:ns4="dda9e79c-c62e-445e-b991-197574827cb3" targetNamespace="http://schemas.microsoft.com/office/2006/metadata/properties" ma:root="true" ma:fieldsID="06f7ec14707f088d23d46046f658d37f" ns2:_="" ns3:_="" ns4:_="">
    <xsd:import namespace="eba2475f-4c5c-418a-90c2-2b36802fc485"/>
    <xsd:import namespace="08cda046-0f15-45eb-a9d5-77306d3264cd"/>
    <xsd:import namespace="dda9e79c-c62e-445e-b991-197574827cb3"/>
    <xsd:element name="properties">
      <xsd:complexType>
        <xsd:sequence>
          <xsd:element name="documentManagement">
            <xsd:complexType>
              <xsd:all>
                <xsd:element ref="ns2:Ringtest" minOccurs="0"/>
                <xsd:element ref="ns3:Jaar"/>
                <xsd:element ref="ns3:DEEL" minOccurs="0"/>
                <xsd:element ref="ns4:Publicatiedatum"/>
                <xsd:element ref="ns2:Distributie_x0020_datum" minOccurs="0"/>
                <xsd:element ref="ns3:MediaServiceMetadata" minOccurs="0"/>
                <xsd:element ref="ns3:MediaServiceFastMetadata" minOccurs="0"/>
                <xsd:element ref="ns3:PublicUR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a2475f-4c5c-418a-90c2-2b36802fc485" elementFormDefault="qualified">
    <xsd:import namespace="http://schemas.microsoft.com/office/2006/documentManagement/types"/>
    <xsd:import namespace="http://schemas.microsoft.com/office/infopath/2007/PartnerControls"/>
    <xsd:element name="Ringtest" ma:index="2" nillable="true" ma:displayName="Ringtest" ma:description="Keuzelijst ringtesten" ma:format="Dropdown" ma:internalName="Ringtest" ma:readOnly="false">
      <xsd:simpleType>
        <xsd:restriction base="dms:Choice">
          <xsd:enumeration value="VKL"/>
          <xsd:enumeration value="LABS"/>
        </xsd:restriction>
      </xsd:simpleType>
    </xsd:element>
    <xsd:element name="Distributie_x0020_datum" ma:index="6" nillable="true" ma:displayName="Distributie datum" ma:default="25 januari 2012" ma:format="Dropdown" ma:internalName="Distributie_x0020_datum" ma:readOnly="false">
      <xsd:simpleType>
        <xsd:restriction base="dms:Choice">
          <xsd:enumeration value="25 januari 2012"/>
          <xsd:enumeration value="14-15 februari 2012"/>
          <xsd:enumeration value="2 maart 2012"/>
          <xsd:enumeration value="14 maart 2012"/>
          <xsd:enumeration value="25 april 2012"/>
          <xsd:enumeration value="26 april 2012"/>
          <xsd:enumeration value="23 mei 2012"/>
          <xsd:enumeration value="13 juni 2012"/>
          <xsd:enumeration value="27 juni 2012"/>
          <xsd:enumeration value="29-30 augustus 2012"/>
          <xsd:enumeration value="3 oktober 2012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8cda046-0f15-45eb-a9d5-77306d3264cd" elementFormDefault="qualified">
    <xsd:import namespace="http://schemas.microsoft.com/office/2006/documentManagement/types"/>
    <xsd:import namespace="http://schemas.microsoft.com/office/infopath/2007/PartnerControls"/>
    <xsd:element name="Jaar" ma:index="3" ma:displayName="Datum ringtest" ma:internalName="Jaar" ma:readOnly="false">
      <xsd:simpleType>
        <xsd:restriction base="dms:Text">
          <xsd:maxLength value="255"/>
        </xsd:restriction>
      </xsd:simpleType>
    </xsd:element>
    <xsd:element name="DEEL" ma:index="4" nillable="true" ma:displayName="Deel" ma:default="Rapport" ma:format="Dropdown" ma:internalName="DEEL" ma:readOnly="false">
      <xsd:simpleType>
        <xsd:restriction base="dms:Choice">
          <xsd:enumeration value="Rapport"/>
          <xsd:enumeration value="Deel 1"/>
          <xsd:enumeration value="Deel 2"/>
          <xsd:enumeration value="Deel 3"/>
          <xsd:enumeration value="Deel 4"/>
          <xsd:enumeration value="Deel 5"/>
        </xsd:restriction>
      </xsd:simpleType>
    </xsd:element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PublicURL" ma:index="15" nillable="true" ma:displayName="PublicURL" ma:internalName="PublicURL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a9e79c-c62e-445e-b991-197574827cb3" elementFormDefault="qualified">
    <xsd:import namespace="http://schemas.microsoft.com/office/2006/documentManagement/types"/>
    <xsd:import namespace="http://schemas.microsoft.com/office/infopath/2007/PartnerControls"/>
    <xsd:element name="Publicatiedatum" ma:index="5" ma:displayName="Publicatiedatum" ma:default="[today]" ma:format="DateOnly" ma:internalName="Publicatiedatum" ma:readOnly="false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8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cURL xmlns="08cda046-0f15-45eb-a9d5-77306d3264cd">https://reflabos.vito.be/ree/LABS_2024-7_Deel3.xlsx</PublicURL>
    <DEEL xmlns="08cda046-0f15-45eb-a9d5-77306d3264cd">Deel 3</DEEL>
    <Ringtest xmlns="eba2475f-4c5c-418a-90c2-2b36802fc485">LABS</Ringtest>
    <Jaar xmlns="08cda046-0f15-45eb-a9d5-77306d3264cd">2024</Jaar>
    <Publicatiedatum xmlns="dda9e79c-c62e-445e-b991-197574827cb3">2025-02-03T13:13:29+00:00</Publicatiedatum>
    <Distributie_x0020_datum xmlns="eba2475f-4c5c-418a-90c2-2b36802fc485">25 januari 2012</Distributie_x0020_datum>
  </documentManagement>
</p:properties>
</file>

<file path=customXml/itemProps1.xml><?xml version="1.0" encoding="utf-8"?>
<ds:datastoreItem xmlns:ds="http://schemas.openxmlformats.org/officeDocument/2006/customXml" ds:itemID="{F5989296-EF36-4B01-ABD4-11CDB6E0FB8C}"/>
</file>

<file path=customXml/itemProps2.xml><?xml version="1.0" encoding="utf-8"?>
<ds:datastoreItem xmlns:ds="http://schemas.openxmlformats.org/officeDocument/2006/customXml" ds:itemID="{B670AF3E-7119-42BE-A809-807E1BCE44C3}"/>
</file>

<file path=customXml/itemProps3.xml><?xml version="1.0" encoding="utf-8"?>
<ds:datastoreItem xmlns:ds="http://schemas.openxmlformats.org/officeDocument/2006/customXml" ds:itemID="{7F7B87C6-A074-4847-9E84-212FD74A6E4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7</vt:i4>
      </vt:variant>
    </vt:vector>
  </HeadingPairs>
  <TitlesOfParts>
    <vt:vector size="14" baseType="lpstr">
      <vt:lpstr>Arseen</vt:lpstr>
      <vt:lpstr>Cobalt</vt:lpstr>
      <vt:lpstr>Nikkel</vt:lpstr>
      <vt:lpstr>Lood</vt:lpstr>
      <vt:lpstr>Koper</vt:lpstr>
      <vt:lpstr>Mangaan</vt:lpstr>
      <vt:lpstr>Vanadium</vt:lpstr>
      <vt:lpstr>Arseen!Print_Area</vt:lpstr>
      <vt:lpstr>Cobalt!Print_Area</vt:lpstr>
      <vt:lpstr>Koper!Print_Area</vt:lpstr>
      <vt:lpstr>Lood!Print_Area</vt:lpstr>
      <vt:lpstr>Mangaan!Print_Area</vt:lpstr>
      <vt:lpstr>Nikkel!Print_Area</vt:lpstr>
      <vt:lpstr>Vanadium!Print_Area</vt:lpstr>
    </vt:vector>
  </TitlesOfParts>
  <Company>VITO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LABS 2024-7</dc:title>
  <dc:creator>BAEYENSB</dc:creator>
  <cp:lastModifiedBy>Bart Baeyens</cp:lastModifiedBy>
  <cp:lastPrinted>2013-08-28T07:21:24Z</cp:lastPrinted>
  <dcterms:created xsi:type="dcterms:W3CDTF">2010-09-21T12:11:22Z</dcterms:created>
  <dcterms:modified xsi:type="dcterms:W3CDTF">2025-01-27T15:42:52Z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0x0101007463A7E0612B5D45B0910A71122E5AB60009900140BD7E58459C0BB6DA7212B78E</vt:lpwstr>
  </property>
</Properties>
</file>