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Dienst_REE\Ringtesten\E0003 (L15W4) ringtesten LNElucht (LABS)\LABS2025\LABS2025\9. Rapportering\eindrapport\bijlagen\Deel 2 per labo\"/>
    </mc:Choice>
  </mc:AlternateContent>
  <xr:revisionPtr revIDLastSave="0" documentId="13_ncr:1_{73DDE3AC-7BDE-4C51-8900-55213B65E5F1}" xr6:coauthVersionLast="47" xr6:coauthVersionMax="47" xr10:uidLastSave="{00000000-0000-0000-0000-000000000000}"/>
  <bookViews>
    <workbookView xWindow="-120" yWindow="-120" windowWidth="29040" windowHeight="15720" tabRatio="828" xr2:uid="{00000000-000D-0000-FFFF-FFFF00000000}"/>
  </bookViews>
  <sheets>
    <sheet name="139" sheetId="45" r:id="rId1"/>
    <sheet name="223" sheetId="57" r:id="rId2"/>
    <sheet name="295" sheetId="55" r:id="rId3"/>
    <sheet name="339" sheetId="52" r:id="rId4"/>
    <sheet name="509" sheetId="58" r:id="rId5"/>
    <sheet name="512" sheetId="51" r:id="rId6"/>
    <sheet name="551" sheetId="49" r:id="rId7"/>
    <sheet name="579" sheetId="54" r:id="rId8"/>
    <sheet name="591" sheetId="59" r:id="rId9"/>
    <sheet name="644" sheetId="50" r:id="rId10"/>
    <sheet name="689" sheetId="56" r:id="rId11"/>
    <sheet name="744" sheetId="53" r:id="rId12"/>
  </sheets>
  <definedNames>
    <definedName name="_xlnm._FilterDatabase" localSheetId="0" hidden="1">'139'!$A$11:$W$20</definedName>
    <definedName name="_xlnm._FilterDatabase" localSheetId="1" hidden="1">'223'!$A$11:$W$20</definedName>
    <definedName name="_xlnm._FilterDatabase" localSheetId="2" hidden="1">'295'!$A$11:$W$20</definedName>
    <definedName name="_xlnm._FilterDatabase" localSheetId="3" hidden="1">'339'!$A$11:$W$20</definedName>
    <definedName name="_xlnm._FilterDatabase" localSheetId="4" hidden="1">'509'!$A$11:$W$20</definedName>
    <definedName name="_xlnm._FilterDatabase" localSheetId="5" hidden="1">'512'!$A$11:$W$20</definedName>
    <definedName name="_xlnm._FilterDatabase" localSheetId="6" hidden="1">'551'!$A$11:$W$20</definedName>
    <definedName name="_xlnm._FilterDatabase" localSheetId="7" hidden="1">'579'!$A$11:$W$20</definedName>
    <definedName name="_xlnm._FilterDatabase" localSheetId="8" hidden="1">'591'!$A$11:$W$20</definedName>
    <definedName name="_xlnm._FilterDatabase" localSheetId="9" hidden="1">'644'!$A$11:$W$20</definedName>
    <definedName name="_xlnm._FilterDatabase" localSheetId="10" hidden="1">'689'!$A$11:$W$20</definedName>
    <definedName name="_xlnm._FilterDatabase" localSheetId="11" hidden="1">'744'!$A$11:$W$20</definedName>
    <definedName name="_xlnm.Print_Area" localSheetId="0">'139'!$A$1:$W$21</definedName>
    <definedName name="_xlnm.Print_Area" localSheetId="1">'223'!$A$1:$W$21</definedName>
    <definedName name="_xlnm.Print_Area" localSheetId="2">'295'!$A$1:$W$21</definedName>
    <definedName name="_xlnm.Print_Area" localSheetId="3">'339'!$A$1:$W$21</definedName>
    <definedName name="_xlnm.Print_Area" localSheetId="4">'509'!$A$1:$W$21</definedName>
    <definedName name="_xlnm.Print_Area" localSheetId="5">'512'!$A$1:$W$21</definedName>
    <definedName name="_xlnm.Print_Area" localSheetId="6">'551'!$A$1:$W$21</definedName>
    <definedName name="_xlnm.Print_Area" localSheetId="7">'579'!$A$1:$W$21</definedName>
    <definedName name="_xlnm.Print_Area" localSheetId="8">'591'!$A$1:$W$21</definedName>
    <definedName name="_xlnm.Print_Area" localSheetId="9">'644'!$A$1:$W$21</definedName>
    <definedName name="_xlnm.Print_Area" localSheetId="10">'689'!$A$1:$W$21</definedName>
    <definedName name="_xlnm.Print_Area" localSheetId="11">'744'!$A$1:$W$21</definedName>
    <definedName name="_xlnm.Print_Titles" localSheetId="0">'139'!$2:$6</definedName>
    <definedName name="_xlnm.Print_Titles" localSheetId="1">'223'!$2:$6</definedName>
    <definedName name="_xlnm.Print_Titles" localSheetId="2">'295'!$2:$6</definedName>
    <definedName name="_xlnm.Print_Titles" localSheetId="3">'339'!$2:$6</definedName>
    <definedName name="_xlnm.Print_Titles" localSheetId="4">'509'!$2:$6</definedName>
    <definedName name="_xlnm.Print_Titles" localSheetId="5">'512'!$2:$6</definedName>
    <definedName name="_xlnm.Print_Titles" localSheetId="6">'551'!$2:$6</definedName>
    <definedName name="_xlnm.Print_Titles" localSheetId="7">'579'!$2:$6</definedName>
    <definedName name="_xlnm.Print_Titles" localSheetId="8">'591'!$2:$6</definedName>
    <definedName name="_xlnm.Print_Titles" localSheetId="9">'644'!$2:$6</definedName>
    <definedName name="_xlnm.Print_Titles" localSheetId="10">'689'!$2:$6</definedName>
    <definedName name="_xlnm.Print_Titles" localSheetId="11">'744'!$2:$6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45" l="1"/>
  <c r="R19" i="56"/>
  <c r="R19" i="59"/>
  <c r="R19" i="54"/>
  <c r="R19" i="49"/>
  <c r="V19" i="49" s="1"/>
  <c r="R19" i="58"/>
  <c r="V19" i="58" s="1"/>
  <c r="R19" i="52"/>
  <c r="V19" i="52" s="1"/>
  <c r="R19" i="55"/>
  <c r="V19" i="55" s="1"/>
  <c r="R19" i="57"/>
  <c r="V19" i="57" s="1"/>
  <c r="V19" i="56"/>
  <c r="V19" i="59"/>
  <c r="V19" i="54"/>
  <c r="W20" i="45"/>
  <c r="V20" i="45"/>
  <c r="V18" i="45"/>
  <c r="V17" i="45"/>
  <c r="V16" i="45"/>
  <c r="V15" i="45"/>
  <c r="V14" i="45"/>
  <c r="V13" i="45"/>
  <c r="V12" i="45"/>
  <c r="V12" i="57"/>
  <c r="V18" i="55"/>
  <c r="V17" i="55"/>
  <c r="V16" i="55"/>
  <c r="V15" i="55"/>
  <c r="V13" i="55"/>
  <c r="V14" i="52"/>
  <c r="V13" i="52"/>
  <c r="V20" i="58"/>
  <c r="V18" i="58"/>
  <c r="V17" i="58"/>
  <c r="V16" i="58"/>
  <c r="V15" i="58"/>
  <c r="V14" i="51"/>
  <c r="V18" i="49"/>
  <c r="V15" i="49"/>
  <c r="V13" i="49"/>
  <c r="V12" i="49"/>
  <c r="V18" i="54"/>
  <c r="V17" i="54"/>
  <c r="V12" i="54"/>
  <c r="V20" i="59"/>
  <c r="V17" i="59"/>
  <c r="V16" i="59"/>
  <c r="V15" i="59"/>
  <c r="V14" i="59"/>
  <c r="V14" i="50"/>
  <c r="V17" i="56"/>
  <c r="V14" i="56"/>
  <c r="V13" i="56"/>
  <c r="K12" i="54"/>
  <c r="K12" i="57"/>
  <c r="R15" i="56"/>
  <c r="V15" i="56" s="1"/>
  <c r="R16" i="56"/>
  <c r="V16" i="56" s="1"/>
  <c r="R17" i="56"/>
  <c r="R15" i="57"/>
  <c r="V15" i="57" s="1"/>
  <c r="R16" i="57"/>
  <c r="V16" i="57" s="1"/>
  <c r="R17" i="57"/>
  <c r="V17" i="57" s="1"/>
  <c r="R15" i="58"/>
  <c r="R16" i="58"/>
  <c r="R17" i="58"/>
  <c r="R15" i="59"/>
  <c r="R16" i="59"/>
  <c r="R17" i="59"/>
  <c r="R15" i="52"/>
  <c r="V15" i="52" s="1"/>
  <c r="R16" i="52"/>
  <c r="V16" i="52" s="1"/>
  <c r="R17" i="52"/>
  <c r="V17" i="52" s="1"/>
  <c r="R15" i="53"/>
  <c r="V15" i="53" s="1"/>
  <c r="R16" i="53"/>
  <c r="V16" i="53" s="1"/>
  <c r="R17" i="53"/>
  <c r="R15" i="54"/>
  <c r="V15" i="54" s="1"/>
  <c r="R16" i="54"/>
  <c r="V16" i="54" s="1"/>
  <c r="R17" i="54"/>
  <c r="R15" i="55"/>
  <c r="R16" i="55"/>
  <c r="R17" i="55"/>
  <c r="R15" i="50"/>
  <c r="V15" i="50" s="1"/>
  <c r="R16" i="50"/>
  <c r="V16" i="50" s="1"/>
  <c r="R17" i="50"/>
  <c r="R15" i="51"/>
  <c r="R16" i="51"/>
  <c r="R17" i="51"/>
  <c r="R15" i="49"/>
  <c r="R16" i="49"/>
  <c r="V16" i="49" s="1"/>
  <c r="R17" i="49"/>
  <c r="V17" i="49" s="1"/>
  <c r="R15" i="45"/>
  <c r="R16" i="45"/>
  <c r="R17" i="45"/>
  <c r="R20" i="59"/>
  <c r="J20" i="59"/>
  <c r="H20" i="59"/>
  <c r="K20" i="59" s="1"/>
  <c r="J19" i="59"/>
  <c r="H19" i="59"/>
  <c r="K19" i="59" s="1"/>
  <c r="R18" i="59"/>
  <c r="V18" i="59" s="1"/>
  <c r="K18" i="59"/>
  <c r="J18" i="59"/>
  <c r="H18" i="59"/>
  <c r="J17" i="59"/>
  <c r="H17" i="59"/>
  <c r="K17" i="59" s="1"/>
  <c r="J16" i="59"/>
  <c r="H16" i="59"/>
  <c r="K16" i="59" s="1"/>
  <c r="J15" i="59"/>
  <c r="H15" i="59"/>
  <c r="K15" i="59" s="1"/>
  <c r="R14" i="59"/>
  <c r="J14" i="59"/>
  <c r="H14" i="59"/>
  <c r="K14" i="59" s="1"/>
  <c r="R13" i="59"/>
  <c r="V13" i="59" s="1"/>
  <c r="J13" i="59"/>
  <c r="H13" i="59"/>
  <c r="K13" i="59" s="1"/>
  <c r="R12" i="59"/>
  <c r="V12" i="59" s="1"/>
  <c r="J12" i="59"/>
  <c r="H12" i="59"/>
  <c r="K12" i="59" s="1"/>
  <c r="R20" i="58"/>
  <c r="J20" i="58"/>
  <c r="H20" i="58"/>
  <c r="K20" i="58" s="1"/>
  <c r="J19" i="58"/>
  <c r="H19" i="58"/>
  <c r="K19" i="58" s="1"/>
  <c r="R18" i="58"/>
  <c r="J18" i="58"/>
  <c r="H18" i="58"/>
  <c r="K18" i="58" s="1"/>
  <c r="J17" i="58"/>
  <c r="H17" i="58"/>
  <c r="K17" i="58" s="1"/>
  <c r="J16" i="58"/>
  <c r="H16" i="58"/>
  <c r="K16" i="58" s="1"/>
  <c r="J15" i="58"/>
  <c r="H15" i="58"/>
  <c r="K15" i="58" s="1"/>
  <c r="R14" i="58"/>
  <c r="V14" i="58" s="1"/>
  <c r="J14" i="58"/>
  <c r="H14" i="58"/>
  <c r="K14" i="58" s="1"/>
  <c r="R13" i="58"/>
  <c r="V13" i="58" s="1"/>
  <c r="J13" i="58"/>
  <c r="H13" i="58"/>
  <c r="K13" i="58" s="1"/>
  <c r="R12" i="58"/>
  <c r="V12" i="58" s="1"/>
  <c r="J12" i="58"/>
  <c r="H12" i="58"/>
  <c r="K12" i="58" s="1"/>
  <c r="R20" i="57"/>
  <c r="V20" i="57" s="1"/>
  <c r="J20" i="57"/>
  <c r="H20" i="57"/>
  <c r="K20" i="57" s="1"/>
  <c r="J19" i="57"/>
  <c r="H19" i="57"/>
  <c r="K19" i="57" s="1"/>
  <c r="R18" i="57"/>
  <c r="V18" i="57" s="1"/>
  <c r="J18" i="57"/>
  <c r="H18" i="57"/>
  <c r="K18" i="57" s="1"/>
  <c r="J17" i="57"/>
  <c r="H17" i="57"/>
  <c r="K17" i="57" s="1"/>
  <c r="J16" i="57"/>
  <c r="H16" i="57"/>
  <c r="K16" i="57" s="1"/>
  <c r="J15" i="57"/>
  <c r="H15" i="57"/>
  <c r="K15" i="57" s="1"/>
  <c r="R14" i="57"/>
  <c r="V14" i="57" s="1"/>
  <c r="J14" i="57"/>
  <c r="H14" i="57"/>
  <c r="K14" i="57" s="1"/>
  <c r="R13" i="57"/>
  <c r="V13" i="57" s="1"/>
  <c r="K13" i="57"/>
  <c r="J13" i="57"/>
  <c r="H13" i="57"/>
  <c r="R12" i="57"/>
  <c r="J12" i="57"/>
  <c r="H12" i="57"/>
  <c r="R20" i="56"/>
  <c r="V20" i="56" s="1"/>
  <c r="J20" i="56"/>
  <c r="H20" i="56"/>
  <c r="K20" i="56" s="1"/>
  <c r="J19" i="56"/>
  <c r="H19" i="56"/>
  <c r="K19" i="56" s="1"/>
  <c r="R18" i="56"/>
  <c r="V18" i="56" s="1"/>
  <c r="J18" i="56"/>
  <c r="H18" i="56"/>
  <c r="K18" i="56" s="1"/>
  <c r="J17" i="56"/>
  <c r="H17" i="56"/>
  <c r="K17" i="56" s="1"/>
  <c r="J16" i="56"/>
  <c r="H16" i="56"/>
  <c r="K16" i="56" s="1"/>
  <c r="J15" i="56"/>
  <c r="H15" i="56"/>
  <c r="K15" i="56" s="1"/>
  <c r="R14" i="56"/>
  <c r="J14" i="56"/>
  <c r="H14" i="56"/>
  <c r="K14" i="56" s="1"/>
  <c r="R13" i="56"/>
  <c r="J13" i="56"/>
  <c r="H13" i="56"/>
  <c r="K13" i="56" s="1"/>
  <c r="R12" i="56"/>
  <c r="V12" i="56" s="1"/>
  <c r="J12" i="56"/>
  <c r="H12" i="56"/>
  <c r="K12" i="56" s="1"/>
  <c r="R20" i="55"/>
  <c r="V20" i="55" s="1"/>
  <c r="J20" i="55"/>
  <c r="H20" i="55"/>
  <c r="K20" i="55" s="1"/>
  <c r="J19" i="55"/>
  <c r="H19" i="55"/>
  <c r="K19" i="55" s="1"/>
  <c r="R18" i="55"/>
  <c r="J18" i="55"/>
  <c r="H18" i="55"/>
  <c r="K18" i="55" s="1"/>
  <c r="J17" i="55"/>
  <c r="H17" i="55"/>
  <c r="K17" i="55" s="1"/>
  <c r="J16" i="55"/>
  <c r="H16" i="55"/>
  <c r="K16" i="55" s="1"/>
  <c r="J15" i="55"/>
  <c r="H15" i="55"/>
  <c r="K15" i="55" s="1"/>
  <c r="R14" i="55"/>
  <c r="V14" i="55" s="1"/>
  <c r="J14" i="55"/>
  <c r="H14" i="55"/>
  <c r="K14" i="55" s="1"/>
  <c r="R13" i="55"/>
  <c r="J13" i="55"/>
  <c r="H13" i="55"/>
  <c r="K13" i="55" s="1"/>
  <c r="R12" i="55"/>
  <c r="V12" i="55" s="1"/>
  <c r="J12" i="55"/>
  <c r="H12" i="55"/>
  <c r="K12" i="55" s="1"/>
  <c r="R20" i="54"/>
  <c r="V20" i="54" s="1"/>
  <c r="J20" i="54"/>
  <c r="H20" i="54"/>
  <c r="K20" i="54" s="1"/>
  <c r="J19" i="54"/>
  <c r="H19" i="54"/>
  <c r="K19" i="54" s="1"/>
  <c r="R18" i="54"/>
  <c r="J18" i="54"/>
  <c r="H18" i="54"/>
  <c r="K18" i="54" s="1"/>
  <c r="J17" i="54"/>
  <c r="H17" i="54"/>
  <c r="K17" i="54" s="1"/>
  <c r="J16" i="54"/>
  <c r="H16" i="54"/>
  <c r="K16" i="54" s="1"/>
  <c r="J15" i="54"/>
  <c r="H15" i="54"/>
  <c r="K15" i="54" s="1"/>
  <c r="R14" i="54"/>
  <c r="V14" i="54" s="1"/>
  <c r="J14" i="54"/>
  <c r="H14" i="54"/>
  <c r="K14" i="54" s="1"/>
  <c r="R13" i="54"/>
  <c r="V13" i="54" s="1"/>
  <c r="J13" i="54"/>
  <c r="H13" i="54"/>
  <c r="K13" i="54" s="1"/>
  <c r="R12" i="54"/>
  <c r="J12" i="54"/>
  <c r="H12" i="54"/>
  <c r="R20" i="53"/>
  <c r="V20" i="53" s="1"/>
  <c r="J20" i="53"/>
  <c r="H20" i="53"/>
  <c r="K20" i="53" s="1"/>
  <c r="R19" i="53"/>
  <c r="V19" i="53" s="1"/>
  <c r="J19" i="53"/>
  <c r="H19" i="53"/>
  <c r="K19" i="53" s="1"/>
  <c r="R18" i="53"/>
  <c r="V18" i="53" s="1"/>
  <c r="J18" i="53"/>
  <c r="H18" i="53"/>
  <c r="K18" i="53" s="1"/>
  <c r="V17" i="53"/>
  <c r="J17" i="53"/>
  <c r="H17" i="53"/>
  <c r="K17" i="53" s="1"/>
  <c r="J16" i="53"/>
  <c r="H16" i="53"/>
  <c r="K16" i="53" s="1"/>
  <c r="J15" i="53"/>
  <c r="H15" i="53"/>
  <c r="K15" i="53" s="1"/>
  <c r="R14" i="53"/>
  <c r="V14" i="53" s="1"/>
  <c r="J14" i="53"/>
  <c r="H14" i="53"/>
  <c r="K14" i="53" s="1"/>
  <c r="R13" i="53"/>
  <c r="V13" i="53" s="1"/>
  <c r="J13" i="53"/>
  <c r="H13" i="53"/>
  <c r="K13" i="53" s="1"/>
  <c r="R12" i="53"/>
  <c r="V12" i="53" s="1"/>
  <c r="J12" i="53"/>
  <c r="H12" i="53"/>
  <c r="K12" i="53" s="1"/>
  <c r="R20" i="52"/>
  <c r="V20" i="52" s="1"/>
  <c r="J20" i="52"/>
  <c r="H20" i="52"/>
  <c r="K20" i="52" s="1"/>
  <c r="J19" i="52"/>
  <c r="H19" i="52"/>
  <c r="K19" i="52" s="1"/>
  <c r="R18" i="52"/>
  <c r="V18" i="52" s="1"/>
  <c r="J18" i="52"/>
  <c r="H18" i="52"/>
  <c r="K18" i="52" s="1"/>
  <c r="J17" i="52"/>
  <c r="H17" i="52"/>
  <c r="K17" i="52" s="1"/>
  <c r="J16" i="52"/>
  <c r="H16" i="52"/>
  <c r="K16" i="52" s="1"/>
  <c r="J15" i="52"/>
  <c r="H15" i="52"/>
  <c r="K15" i="52" s="1"/>
  <c r="R14" i="52"/>
  <c r="J14" i="52"/>
  <c r="H14" i="52"/>
  <c r="K14" i="52" s="1"/>
  <c r="R13" i="52"/>
  <c r="J13" i="52"/>
  <c r="H13" i="52"/>
  <c r="K13" i="52" s="1"/>
  <c r="R12" i="52"/>
  <c r="V12" i="52" s="1"/>
  <c r="J12" i="52"/>
  <c r="H12" i="52"/>
  <c r="K12" i="52" s="1"/>
  <c r="H20" i="51"/>
  <c r="H19" i="51"/>
  <c r="H18" i="51"/>
  <c r="H17" i="51"/>
  <c r="H16" i="51"/>
  <c r="H15" i="51"/>
  <c r="R14" i="51"/>
  <c r="J14" i="51"/>
  <c r="H14" i="51"/>
  <c r="K14" i="51" s="1"/>
  <c r="H13" i="51"/>
  <c r="H12" i="51"/>
  <c r="H20" i="50"/>
  <c r="H19" i="50"/>
  <c r="H18" i="50"/>
  <c r="H17" i="50"/>
  <c r="J16" i="50"/>
  <c r="H16" i="50"/>
  <c r="K16" i="50" s="1"/>
  <c r="J15" i="50"/>
  <c r="H15" i="50"/>
  <c r="K15" i="50" s="1"/>
  <c r="R14" i="50"/>
  <c r="J14" i="50"/>
  <c r="H14" i="50"/>
  <c r="K14" i="50" s="1"/>
  <c r="R13" i="50"/>
  <c r="V13" i="50" s="1"/>
  <c r="J13" i="50"/>
  <c r="H13" i="50"/>
  <c r="K13" i="50" s="1"/>
  <c r="R12" i="50"/>
  <c r="V12" i="50" s="1"/>
  <c r="J12" i="50"/>
  <c r="H12" i="50"/>
  <c r="K12" i="50" s="1"/>
  <c r="R20" i="49"/>
  <c r="V20" i="49" s="1"/>
  <c r="K20" i="49"/>
  <c r="J20" i="49"/>
  <c r="H20" i="49"/>
  <c r="J19" i="49"/>
  <c r="H19" i="49"/>
  <c r="K19" i="49" s="1"/>
  <c r="R18" i="49"/>
  <c r="J18" i="49"/>
  <c r="H18" i="49"/>
  <c r="K18" i="49" s="1"/>
  <c r="J17" i="49"/>
  <c r="H17" i="49"/>
  <c r="K17" i="49" s="1"/>
  <c r="J16" i="49"/>
  <c r="H16" i="49"/>
  <c r="K16" i="49" s="1"/>
  <c r="J15" i="49"/>
  <c r="H15" i="49"/>
  <c r="K15" i="49" s="1"/>
  <c r="R14" i="49"/>
  <c r="V14" i="49" s="1"/>
  <c r="J14" i="49"/>
  <c r="H14" i="49"/>
  <c r="K14" i="49" s="1"/>
  <c r="R13" i="49"/>
  <c r="J13" i="49"/>
  <c r="H13" i="49"/>
  <c r="K13" i="49" s="1"/>
  <c r="R12" i="49"/>
  <c r="J12" i="49"/>
  <c r="H12" i="49"/>
  <c r="K12" i="49" s="1"/>
  <c r="R18" i="45" l="1"/>
  <c r="J18" i="45"/>
  <c r="H18" i="45"/>
  <c r="K18" i="45" s="1"/>
  <c r="H19" i="45"/>
  <c r="R20" i="45" l="1"/>
  <c r="J20" i="45"/>
  <c r="H20" i="45"/>
  <c r="K20" i="45" s="1"/>
  <c r="J17" i="45"/>
  <c r="H17" i="45"/>
  <c r="K17" i="45" s="1"/>
  <c r="J16" i="45"/>
  <c r="H16" i="45"/>
  <c r="K16" i="45" s="1"/>
  <c r="J15" i="45"/>
  <c r="H15" i="45"/>
  <c r="K15" i="45" s="1"/>
  <c r="R14" i="45"/>
  <c r="J14" i="45"/>
  <c r="H14" i="45"/>
  <c r="K14" i="45" s="1"/>
  <c r="R13" i="45"/>
  <c r="J13" i="45"/>
  <c r="H13" i="45"/>
  <c r="K13" i="45" s="1"/>
  <c r="R12" i="45"/>
  <c r="J12" i="45"/>
  <c r="H12" i="45"/>
</calcChain>
</file>

<file path=xl/sharedStrings.xml><?xml version="1.0" encoding="utf-8"?>
<sst xmlns="http://schemas.openxmlformats.org/spreadsheetml/2006/main" count="1274" uniqueCount="35">
  <si>
    <t>µ</t>
  </si>
  <si>
    <t>Monster</t>
  </si>
  <si>
    <t>Nr.</t>
  </si>
  <si>
    <t>parameter</t>
  </si>
  <si>
    <t>eenheid</t>
  </si>
  <si>
    <t>% Afwijking</t>
  </si>
  <si>
    <t>z-score</t>
  </si>
  <si>
    <t>Labocode:</t>
  </si>
  <si>
    <r>
      <t>σ</t>
    </r>
    <r>
      <rPr>
        <b/>
        <vertAlign val="subscript"/>
        <sz val="11"/>
        <color theme="1"/>
        <rFont val="Calibri"/>
        <family val="2"/>
      </rPr>
      <t>P</t>
    </r>
  </si>
  <si>
    <r>
      <t xml:space="preserve">type </t>
    </r>
    <r>
      <rPr>
        <b/>
        <sz val="11"/>
        <color theme="1"/>
        <rFont val="Calibri"/>
        <family val="2"/>
      </rPr>
      <t>σ</t>
    </r>
    <r>
      <rPr>
        <b/>
        <vertAlign val="subscript"/>
        <sz val="11"/>
        <color theme="1"/>
        <rFont val="Calibri"/>
        <family val="2"/>
        <scheme val="minor"/>
      </rPr>
      <t>P</t>
    </r>
  </si>
  <si>
    <t>Matrix</t>
  </si>
  <si>
    <t>Gerapp. waarde</t>
  </si>
  <si>
    <t xml:space="preserve"> Individueel rapport, bijlage bij rapport :</t>
  </si>
  <si>
    <t>stap 1</t>
  </si>
  <si>
    <t>gas</t>
  </si>
  <si>
    <t>mg/Nm³</t>
  </si>
  <si>
    <t>Referentie-
waarde</t>
  </si>
  <si>
    <t>Versie : 1</t>
  </si>
  <si>
    <t>EVALUATIE TOV REFERENTIEWAARDE</t>
  </si>
  <si>
    <t>INFORMATIEVE STATISTISCHE VERWERKING</t>
  </si>
  <si>
    <t>4</t>
  </si>
  <si>
    <t>1,2-dichloorethaan</t>
  </si>
  <si>
    <t>Isopropylbenzeen (cumeen)</t>
  </si>
  <si>
    <t>Trimethylbenzeen (som van 1,2,3-tmb; 
1,2,4-tmb en 1,3,5-tmb)</t>
  </si>
  <si>
    <t>Xyleen (som van o-xyleen, m-xyleen en p-xyleen)</t>
  </si>
  <si>
    <t>1,1,2-trichloorethaan</t>
  </si>
  <si>
    <t>Butylacetaat (som van iso-butylacetaat,
 n-butylacetaat en t-butylacetaat)</t>
  </si>
  <si>
    <t>Di-n-buthylether</t>
  </si>
  <si>
    <t>4-methyl-2-pentanon</t>
  </si>
  <si>
    <t>2-butanon</t>
  </si>
  <si>
    <t>32</t>
  </si>
  <si>
    <t>31</t>
  </si>
  <si>
    <t>&lt;1,7</t>
  </si>
  <si>
    <t>15,0</t>
  </si>
  <si>
    <t xml:space="preserve">Rapportnr. : 2025/EI/R/3479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</si>
</sst>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B_F_-;\-* #,##0.00\ _B_F_-;_-* &quot;-&quot;??\ _B_F_-;_-@_-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name val="Times New Roman"/>
      <family val="1"/>
    </font>
    <font>
      <b/>
      <vertAlign val="subscript"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20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63">
    <xf numFmtId="0" fontId="0" fillId="0" borderId="0" xfId="0"/>
    <xf numFmtId="0" fontId="11" fillId="2" borderId="19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20" xfId="0" applyFont="1" applyFill="1" applyBorder="1" applyAlignment="1">
      <alignment horizontal="left"/>
    </xf>
    <xf numFmtId="0" fontId="11" fillId="2" borderId="16" xfId="0" applyFont="1" applyFill="1" applyBorder="1" applyAlignment="1">
      <alignment horizontal="left"/>
    </xf>
    <xf numFmtId="0" fontId="11" fillId="2" borderId="17" xfId="0" applyFont="1" applyFill="1" applyBorder="1" applyAlignment="1">
      <alignment horizontal="left"/>
    </xf>
    <xf numFmtId="0" fontId="11" fillId="2" borderId="18" xfId="0" applyFont="1" applyFill="1" applyBorder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horizontal="left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49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10" xfId="0" applyFill="1" applyBorder="1"/>
    <xf numFmtId="0" fontId="0" fillId="3" borderId="11" xfId="0" applyFill="1" applyBorder="1" applyAlignment="1">
      <alignment horizontal="center"/>
    </xf>
    <xf numFmtId="0" fontId="0" fillId="3" borderId="11" xfId="0" applyFill="1" applyBorder="1"/>
    <xf numFmtId="0" fontId="0" fillId="3" borderId="12" xfId="0" applyFill="1" applyBorder="1"/>
    <xf numFmtId="0" fontId="2" fillId="3" borderId="24" xfId="0" applyFont="1" applyFill="1" applyBorder="1" applyAlignment="1">
      <alignment vertical="center"/>
    </xf>
    <xf numFmtId="0" fontId="2" fillId="3" borderId="24" xfId="0" applyFont="1" applyFill="1" applyBorder="1" applyAlignment="1">
      <alignment horizontal="center" vertical="center"/>
    </xf>
    <xf numFmtId="2" fontId="0" fillId="3" borderId="0" xfId="0" applyNumberFormat="1" applyFill="1"/>
    <xf numFmtId="49" fontId="0" fillId="3" borderId="25" xfId="0" applyNumberFormat="1" applyFill="1" applyBorder="1" applyAlignment="1">
      <alignment vertical="center" wrapText="1"/>
    </xf>
    <xf numFmtId="49" fontId="0" fillId="3" borderId="25" xfId="0" applyNumberFormat="1" applyFill="1" applyBorder="1" applyAlignment="1">
      <alignment horizontal="center" vertical="center" wrapText="1"/>
    </xf>
    <xf numFmtId="49" fontId="0" fillId="3" borderId="4" xfId="0" applyNumberFormat="1" applyFill="1" applyBorder="1" applyAlignment="1">
      <alignment horizontal="center" vertical="center" wrapText="1"/>
    </xf>
    <xf numFmtId="166" fontId="0" fillId="3" borderId="4" xfId="0" applyNumberFormat="1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 vertical="center" wrapText="1"/>
    </xf>
    <xf numFmtId="1" fontId="0" fillId="3" borderId="6" xfId="0" applyNumberForma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49" fontId="0" fillId="3" borderId="5" xfId="0" applyNumberFormat="1" applyFill="1" applyBorder="1" applyAlignment="1">
      <alignment vertical="center" wrapText="1"/>
    </xf>
    <xf numFmtId="49" fontId="0" fillId="3" borderId="6" xfId="0" applyNumberForma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166" fontId="0" fillId="3" borderId="6" xfId="0" applyNumberFormat="1" applyFill="1" applyBorder="1" applyAlignment="1">
      <alignment horizontal="center" vertical="center" wrapText="1"/>
    </xf>
    <xf numFmtId="2" fontId="0" fillId="3" borderId="6" xfId="0" applyNumberFormat="1" applyFill="1" applyBorder="1" applyAlignment="1">
      <alignment horizontal="center" vertical="center" wrapText="1"/>
    </xf>
    <xf numFmtId="49" fontId="12" fillId="3" borderId="6" xfId="0" applyNumberFormat="1" applyFont="1" applyFill="1" applyBorder="1" applyAlignment="1">
      <alignment horizontal="center" vertical="center" wrapText="1"/>
    </xf>
    <xf numFmtId="1" fontId="0" fillId="3" borderId="22" xfId="0" applyNumberFormat="1" applyFill="1" applyBorder="1" applyAlignment="1">
      <alignment horizontal="center" vertical="center" wrapText="1"/>
    </xf>
    <xf numFmtId="49" fontId="0" fillId="3" borderId="26" xfId="0" applyNumberFormat="1" applyFill="1" applyBorder="1" applyAlignment="1">
      <alignment vertical="center" wrapText="1"/>
    </xf>
    <xf numFmtId="49" fontId="0" fillId="3" borderId="26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 wrapText="1"/>
    </xf>
    <xf numFmtId="166" fontId="0" fillId="3" borderId="8" xfId="0" applyNumberFormat="1" applyFill="1" applyBorder="1" applyAlignment="1">
      <alignment horizontal="center" vertical="center" wrapText="1"/>
    </xf>
    <xf numFmtId="2" fontId="0" fillId="3" borderId="8" xfId="0" applyNumberFormat="1" applyFill="1" applyBorder="1" applyAlignment="1">
      <alignment horizontal="center" vertical="center" wrapText="1"/>
    </xf>
    <xf numFmtId="1" fontId="0" fillId="3" borderId="23" xfId="0" applyNumberFormat="1" applyFill="1" applyBorder="1" applyAlignment="1">
      <alignment horizontal="center" vertical="center" wrapText="1"/>
    </xf>
    <xf numFmtId="49" fontId="0" fillId="3" borderId="7" xfId="0" applyNumberFormat="1" applyFill="1" applyBorder="1" applyAlignment="1">
      <alignment vertical="center" wrapText="1"/>
    </xf>
    <xf numFmtId="49" fontId="12" fillId="3" borderId="8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1" fontId="0" fillId="3" borderId="8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left"/>
    </xf>
    <xf numFmtId="0" fontId="14" fillId="3" borderId="0" xfId="0" applyFont="1" applyFill="1"/>
    <xf numFmtId="2" fontId="13" fillId="3" borderId="21" xfId="0" applyNumberFormat="1" applyFont="1" applyFill="1" applyBorder="1" applyAlignment="1">
      <alignment horizontal="center" vertical="center"/>
    </xf>
    <xf numFmtId="2" fontId="13" fillId="3" borderId="9" xfId="0" applyNumberFormat="1" applyFont="1" applyFill="1" applyBorder="1" applyAlignment="1">
      <alignment horizontal="center" vertical="center"/>
    </xf>
    <xf numFmtId="14" fontId="11" fillId="2" borderId="0" xfId="0" applyNumberFormat="1" applyFont="1" applyFill="1" applyAlignment="1">
      <alignment horizontal="left"/>
    </xf>
    <xf numFmtId="0" fontId="5" fillId="3" borderId="0" xfId="16" applyFill="1" applyBorder="1" applyAlignment="1" applyProtection="1"/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</cellXfs>
  <cellStyles count="120">
    <cellStyle name="Comma 2" xfId="1" xr:uid="{00000000-0005-0000-0000-000000000000}"/>
    <cellStyle name="Comma 2 2" xfId="9" xr:uid="{00000000-0005-0000-0000-000001000000}"/>
    <cellStyle name="Hyperlink" xfId="16" builtinId="8"/>
    <cellStyle name="Hyperlink 2" xfId="4" xr:uid="{00000000-0005-0000-0000-000003000000}"/>
    <cellStyle name="Normal" xfId="0" builtinId="0"/>
    <cellStyle name="Normal 10" xfId="18" xr:uid="{00000000-0005-0000-0000-000005000000}"/>
    <cellStyle name="Normal 11" xfId="19" xr:uid="{00000000-0005-0000-0000-000006000000}"/>
    <cellStyle name="Normal 12" xfId="20" xr:uid="{00000000-0005-0000-0000-000007000000}"/>
    <cellStyle name="Normal 13" xfId="21" xr:uid="{00000000-0005-0000-0000-000008000000}"/>
    <cellStyle name="Normal 14" xfId="22" xr:uid="{00000000-0005-0000-0000-000009000000}"/>
    <cellStyle name="Normal 15" xfId="23" xr:uid="{00000000-0005-0000-0000-00000A000000}"/>
    <cellStyle name="Normal 16" xfId="24" xr:uid="{00000000-0005-0000-0000-00000B000000}"/>
    <cellStyle name="Normal 17" xfId="25" xr:uid="{00000000-0005-0000-0000-00000C000000}"/>
    <cellStyle name="Normal 18" xfId="26" xr:uid="{00000000-0005-0000-0000-00000D000000}"/>
    <cellStyle name="Normal 19" xfId="27" xr:uid="{00000000-0005-0000-0000-00000E000000}"/>
    <cellStyle name="Normal 2" xfId="2" xr:uid="{00000000-0005-0000-0000-00000F000000}"/>
    <cellStyle name="Normal 2 2" xfId="5" xr:uid="{00000000-0005-0000-0000-000010000000}"/>
    <cellStyle name="Normal 2 2 2" xfId="8" xr:uid="{00000000-0005-0000-0000-000011000000}"/>
    <cellStyle name="Normal 2 2 3" xfId="17" xr:uid="{00000000-0005-0000-0000-000012000000}"/>
    <cellStyle name="Normal 20" xfId="28" xr:uid="{00000000-0005-0000-0000-000013000000}"/>
    <cellStyle name="Normal 22" xfId="29" xr:uid="{00000000-0005-0000-0000-000014000000}"/>
    <cellStyle name="Normal 23" xfId="30" xr:uid="{00000000-0005-0000-0000-000015000000}"/>
    <cellStyle name="Normal 24" xfId="31" xr:uid="{00000000-0005-0000-0000-000016000000}"/>
    <cellStyle name="Normal 25" xfId="32" xr:uid="{00000000-0005-0000-0000-000017000000}"/>
    <cellStyle name="Normal 27" xfId="33" xr:uid="{00000000-0005-0000-0000-000018000000}"/>
    <cellStyle name="Normal 28" xfId="34" xr:uid="{00000000-0005-0000-0000-000019000000}"/>
    <cellStyle name="Normal 29" xfId="35" xr:uid="{00000000-0005-0000-0000-00001A000000}"/>
    <cellStyle name="Normal 3" xfId="3" xr:uid="{00000000-0005-0000-0000-00001B000000}"/>
    <cellStyle name="Normal 3 2" xfId="6" xr:uid="{00000000-0005-0000-0000-00001C000000}"/>
    <cellStyle name="Normal 3 2 2" xfId="36" xr:uid="{00000000-0005-0000-0000-00001D000000}"/>
    <cellStyle name="Normal 3 3" xfId="11" xr:uid="{00000000-0005-0000-0000-00001E000000}"/>
    <cellStyle name="Normal 30" xfId="37" xr:uid="{00000000-0005-0000-0000-00001F000000}"/>
    <cellStyle name="Normal 31" xfId="38" xr:uid="{00000000-0005-0000-0000-000020000000}"/>
    <cellStyle name="Normal 32" xfId="39" xr:uid="{00000000-0005-0000-0000-000021000000}"/>
    <cellStyle name="Normal 33" xfId="40" xr:uid="{00000000-0005-0000-0000-000022000000}"/>
    <cellStyle name="Normal 34" xfId="41" xr:uid="{00000000-0005-0000-0000-000023000000}"/>
    <cellStyle name="Normal 35" xfId="42" xr:uid="{00000000-0005-0000-0000-000024000000}"/>
    <cellStyle name="Normal 36" xfId="43" xr:uid="{00000000-0005-0000-0000-000025000000}"/>
    <cellStyle name="Normal 37" xfId="44" xr:uid="{00000000-0005-0000-0000-000026000000}"/>
    <cellStyle name="Normal 38" xfId="45" xr:uid="{00000000-0005-0000-0000-000027000000}"/>
    <cellStyle name="Normal 39" xfId="46" xr:uid="{00000000-0005-0000-0000-000028000000}"/>
    <cellStyle name="Normal 4" xfId="12" xr:uid="{00000000-0005-0000-0000-000029000000}"/>
    <cellStyle name="Normal 4 2" xfId="47" xr:uid="{00000000-0005-0000-0000-00002A000000}"/>
    <cellStyle name="Normal 40" xfId="48" xr:uid="{00000000-0005-0000-0000-00002B000000}"/>
    <cellStyle name="Normal 41" xfId="49" xr:uid="{00000000-0005-0000-0000-00002C000000}"/>
    <cellStyle name="Normal 42" xfId="50" xr:uid="{00000000-0005-0000-0000-00002D000000}"/>
    <cellStyle name="Normal 43" xfId="51" xr:uid="{00000000-0005-0000-0000-00002E000000}"/>
    <cellStyle name="Normal 44" xfId="52" xr:uid="{00000000-0005-0000-0000-00002F000000}"/>
    <cellStyle name="Normal 45" xfId="53" xr:uid="{00000000-0005-0000-0000-000030000000}"/>
    <cellStyle name="Normal 46" xfId="54" xr:uid="{00000000-0005-0000-0000-000031000000}"/>
    <cellStyle name="Normal 47" xfId="55" xr:uid="{00000000-0005-0000-0000-000032000000}"/>
    <cellStyle name="Normal 48" xfId="56" xr:uid="{00000000-0005-0000-0000-000033000000}"/>
    <cellStyle name="Normal 49" xfId="57" xr:uid="{00000000-0005-0000-0000-000034000000}"/>
    <cellStyle name="Normal 5" xfId="10" xr:uid="{00000000-0005-0000-0000-000035000000}"/>
    <cellStyle name="Normal 5 2" xfId="15" xr:uid="{00000000-0005-0000-0000-000036000000}"/>
    <cellStyle name="Normal 5 3" xfId="118" xr:uid="{00000000-0005-0000-0000-000037000000}"/>
    <cellStyle name="Normal 5 3 2" xfId="119" xr:uid="{00000000-0005-0000-0000-000038000000}"/>
    <cellStyle name="Normal 50" xfId="58" xr:uid="{00000000-0005-0000-0000-000039000000}"/>
    <cellStyle name="Normal 51" xfId="59" xr:uid="{00000000-0005-0000-0000-00003A000000}"/>
    <cellStyle name="Normal 52" xfId="60" xr:uid="{00000000-0005-0000-0000-00003B000000}"/>
    <cellStyle name="Normal 53" xfId="61" xr:uid="{00000000-0005-0000-0000-00003C000000}"/>
    <cellStyle name="Normal 54" xfId="62" xr:uid="{00000000-0005-0000-0000-00003D000000}"/>
    <cellStyle name="Normal 55" xfId="63" xr:uid="{00000000-0005-0000-0000-00003E000000}"/>
    <cellStyle name="Normal 6" xfId="64" xr:uid="{00000000-0005-0000-0000-00003F000000}"/>
    <cellStyle name="Normal 7" xfId="65" xr:uid="{00000000-0005-0000-0000-000040000000}"/>
    <cellStyle name="Normal 8" xfId="66" xr:uid="{00000000-0005-0000-0000-000041000000}"/>
    <cellStyle name="Normal 9" xfId="67" xr:uid="{00000000-0005-0000-0000-000042000000}"/>
    <cellStyle name="Percent 10" xfId="68" xr:uid="{00000000-0005-0000-0000-000043000000}"/>
    <cellStyle name="Percent 11" xfId="69" xr:uid="{00000000-0005-0000-0000-000044000000}"/>
    <cellStyle name="Percent 12" xfId="70" xr:uid="{00000000-0005-0000-0000-000045000000}"/>
    <cellStyle name="Percent 13" xfId="71" xr:uid="{00000000-0005-0000-0000-000046000000}"/>
    <cellStyle name="Percent 14" xfId="72" xr:uid="{00000000-0005-0000-0000-000047000000}"/>
    <cellStyle name="Percent 15" xfId="73" xr:uid="{00000000-0005-0000-0000-000048000000}"/>
    <cellStyle name="Percent 16" xfId="74" xr:uid="{00000000-0005-0000-0000-000049000000}"/>
    <cellStyle name="Percent 17" xfId="75" xr:uid="{00000000-0005-0000-0000-00004A000000}"/>
    <cellStyle name="Percent 18" xfId="76" xr:uid="{00000000-0005-0000-0000-00004B000000}"/>
    <cellStyle name="Percent 19" xfId="77" xr:uid="{00000000-0005-0000-0000-00004C000000}"/>
    <cellStyle name="Percent 2" xfId="7" xr:uid="{00000000-0005-0000-0000-00004D000000}"/>
    <cellStyle name="Percent 2 2" xfId="117" xr:uid="{00000000-0005-0000-0000-00004E000000}"/>
    <cellStyle name="Percent 20" xfId="78" xr:uid="{00000000-0005-0000-0000-00004F000000}"/>
    <cellStyle name="Percent 21" xfId="79" xr:uid="{00000000-0005-0000-0000-000050000000}"/>
    <cellStyle name="Percent 22" xfId="80" xr:uid="{00000000-0005-0000-0000-000051000000}"/>
    <cellStyle name="Percent 23" xfId="81" xr:uid="{00000000-0005-0000-0000-000052000000}"/>
    <cellStyle name="Percent 24" xfId="82" xr:uid="{00000000-0005-0000-0000-000053000000}"/>
    <cellStyle name="Percent 27" xfId="83" xr:uid="{00000000-0005-0000-0000-000054000000}"/>
    <cellStyle name="Percent 28" xfId="84" xr:uid="{00000000-0005-0000-0000-000055000000}"/>
    <cellStyle name="Percent 29" xfId="85" xr:uid="{00000000-0005-0000-0000-000056000000}"/>
    <cellStyle name="Percent 3" xfId="13" xr:uid="{00000000-0005-0000-0000-000057000000}"/>
    <cellStyle name="Percent 30" xfId="86" xr:uid="{00000000-0005-0000-0000-000058000000}"/>
    <cellStyle name="Percent 31" xfId="87" xr:uid="{00000000-0005-0000-0000-000059000000}"/>
    <cellStyle name="Percent 32" xfId="88" xr:uid="{00000000-0005-0000-0000-00005A000000}"/>
    <cellStyle name="Percent 33" xfId="89" xr:uid="{00000000-0005-0000-0000-00005B000000}"/>
    <cellStyle name="Percent 34" xfId="90" xr:uid="{00000000-0005-0000-0000-00005C000000}"/>
    <cellStyle name="Percent 35" xfId="91" xr:uid="{00000000-0005-0000-0000-00005D000000}"/>
    <cellStyle name="Percent 36" xfId="92" xr:uid="{00000000-0005-0000-0000-00005E000000}"/>
    <cellStyle name="Percent 37" xfId="93" xr:uid="{00000000-0005-0000-0000-00005F000000}"/>
    <cellStyle name="Percent 38" xfId="94" xr:uid="{00000000-0005-0000-0000-000060000000}"/>
    <cellStyle name="Percent 39" xfId="95" xr:uid="{00000000-0005-0000-0000-000061000000}"/>
    <cellStyle name="Percent 4" xfId="96" xr:uid="{00000000-0005-0000-0000-000062000000}"/>
    <cellStyle name="Percent 40" xfId="97" xr:uid="{00000000-0005-0000-0000-000063000000}"/>
    <cellStyle name="Percent 41" xfId="98" xr:uid="{00000000-0005-0000-0000-000064000000}"/>
    <cellStyle name="Percent 42" xfId="99" xr:uid="{00000000-0005-0000-0000-000065000000}"/>
    <cellStyle name="Percent 43" xfId="100" xr:uid="{00000000-0005-0000-0000-000066000000}"/>
    <cellStyle name="Percent 44" xfId="101" xr:uid="{00000000-0005-0000-0000-000067000000}"/>
    <cellStyle name="Percent 45" xfId="102" xr:uid="{00000000-0005-0000-0000-000068000000}"/>
    <cellStyle name="Percent 46" xfId="103" xr:uid="{00000000-0005-0000-0000-000069000000}"/>
    <cellStyle name="Percent 47" xfId="104" xr:uid="{00000000-0005-0000-0000-00006A000000}"/>
    <cellStyle name="Percent 48" xfId="105" xr:uid="{00000000-0005-0000-0000-00006B000000}"/>
    <cellStyle name="Percent 49" xfId="106" xr:uid="{00000000-0005-0000-0000-00006C000000}"/>
    <cellStyle name="Percent 5" xfId="107" xr:uid="{00000000-0005-0000-0000-00006D000000}"/>
    <cellStyle name="Percent 50" xfId="108" xr:uid="{00000000-0005-0000-0000-00006E000000}"/>
    <cellStyle name="Percent 51" xfId="109" xr:uid="{00000000-0005-0000-0000-00006F000000}"/>
    <cellStyle name="Percent 52" xfId="110" xr:uid="{00000000-0005-0000-0000-000070000000}"/>
    <cellStyle name="Percent 53" xfId="111" xr:uid="{00000000-0005-0000-0000-000071000000}"/>
    <cellStyle name="Percent 54" xfId="112" xr:uid="{00000000-0005-0000-0000-000072000000}"/>
    <cellStyle name="Percent 6" xfId="113" xr:uid="{00000000-0005-0000-0000-000073000000}"/>
    <cellStyle name="Percent 7" xfId="114" xr:uid="{00000000-0005-0000-0000-000074000000}"/>
    <cellStyle name="Percent 8" xfId="115" xr:uid="{00000000-0005-0000-0000-000075000000}"/>
    <cellStyle name="Percent 9" xfId="116" xr:uid="{00000000-0005-0000-0000-000076000000}"/>
    <cellStyle name="Standaard_PCBBEREK-I014-WHO" xfId="14" xr:uid="{00000000-0005-0000-0000-000077000000}"/>
  </cellStyles>
  <dxfs count="72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94A20-10CA-4327-9F15-BAE87760DBE4}">
  <dimension ref="A1:W29"/>
  <sheetViews>
    <sheetView tabSelected="1" zoomScale="80" zoomScaleNormal="80" zoomScalePageLayoutView="85" workbookViewId="0">
      <selection activeCell="D24" sqref="D24"/>
    </sheetView>
  </sheetViews>
  <sheetFormatPr defaultColWidth="9.140625" defaultRowHeight="15" x14ac:dyDescent="0.25"/>
  <cols>
    <col min="1" max="1" width="11" style="7" customWidth="1"/>
    <col min="2" max="2" width="11.5703125" style="16" customWidth="1"/>
    <col min="3" max="3" width="7.140625" style="16" customWidth="1"/>
    <col min="4" max="4" width="48.5703125" style="7" customWidth="1"/>
    <col min="5" max="5" width="12.42578125" style="7" customWidth="1"/>
    <col min="6" max="6" width="12.28515625" style="7" customWidth="1"/>
    <col min="7" max="7" width="11.28515625" style="7" bestFit="1" customWidth="1"/>
    <col min="8" max="8" width="12" style="7" bestFit="1" customWidth="1"/>
    <col min="9" max="9" width="9.5703125" style="7" customWidth="1"/>
    <col min="10" max="10" width="13.28515625" style="7" customWidth="1"/>
    <col min="11" max="11" width="9" style="7" customWidth="1"/>
    <col min="12" max="12" width="6.5703125" style="7" customWidth="1"/>
    <col min="13" max="13" width="9.140625" style="7"/>
    <col min="14" max="14" width="9.42578125" style="7" bestFit="1" customWidth="1"/>
    <col min="15" max="15" width="9.140625" style="7"/>
    <col min="16" max="16" width="48.28515625" style="7" customWidth="1"/>
    <col min="17" max="17" width="9.140625" style="7"/>
    <col min="18" max="18" width="11.7109375" style="7" customWidth="1"/>
    <col min="19" max="21" width="9.140625" style="7"/>
    <col min="22" max="22" width="11.7109375" style="7" bestFit="1" customWidth="1"/>
    <col min="23" max="16384" width="9.140625" style="7"/>
  </cols>
  <sheetData>
    <row r="1" spans="1:23" ht="15.75" thickBot="1" x14ac:dyDescent="0.3">
      <c r="D1" s="56"/>
      <c r="K1" s="16"/>
    </row>
    <row r="2" spans="1:23" ht="19.5" thickTop="1" x14ac:dyDescent="0.3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23" s="8" customFormat="1" ht="12.75" x14ac:dyDescent="0.2">
      <c r="A3" s="1"/>
      <c r="B3" s="2"/>
      <c r="C3" s="2"/>
      <c r="D3" s="55">
        <v>45979</v>
      </c>
      <c r="E3" s="2"/>
      <c r="F3" s="2"/>
      <c r="G3" s="2"/>
      <c r="H3" s="2" t="s">
        <v>34</v>
      </c>
      <c r="I3" s="2"/>
      <c r="J3" s="2"/>
      <c r="K3" s="3" t="s">
        <v>17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17" t="s">
        <v>7</v>
      </c>
      <c r="B6" s="50">
        <v>139</v>
      </c>
      <c r="C6" s="18"/>
      <c r="D6" s="19"/>
      <c r="E6" s="19"/>
      <c r="F6" s="51"/>
      <c r="G6" s="19"/>
      <c r="H6" s="19"/>
      <c r="I6" s="19"/>
      <c r="J6" s="19"/>
      <c r="K6" s="20"/>
    </row>
    <row r="7" spans="1:23" ht="16.5" thickTop="1" thickBot="1" x14ac:dyDescent="0.3">
      <c r="F7" s="16"/>
    </row>
    <row r="8" spans="1:23" ht="16.5" thickTop="1" thickBot="1" x14ac:dyDescent="0.3">
      <c r="A8" s="60" t="s">
        <v>18</v>
      </c>
      <c r="B8" s="61"/>
      <c r="C8" s="61"/>
      <c r="D8" s="61"/>
      <c r="E8" s="61"/>
      <c r="F8" s="61"/>
      <c r="G8" s="61"/>
      <c r="H8" s="61"/>
      <c r="I8" s="61"/>
      <c r="J8" s="61"/>
      <c r="K8" s="62"/>
      <c r="M8" s="60" t="s">
        <v>19</v>
      </c>
      <c r="N8" s="61"/>
      <c r="O8" s="61"/>
      <c r="P8" s="61"/>
      <c r="Q8" s="61"/>
      <c r="R8" s="61"/>
      <c r="S8" s="61"/>
      <c r="T8" s="61"/>
      <c r="U8" s="61"/>
      <c r="V8" s="61"/>
      <c r="W8" s="62"/>
    </row>
    <row r="9" spans="1:23" ht="15.75" thickTop="1" x14ac:dyDescent="0.25"/>
    <row r="10" spans="1:23" ht="15.75" thickBot="1" x14ac:dyDescent="0.3"/>
    <row r="11" spans="1:23" s="14" customFormat="1" ht="30.75" thickBot="1" x14ac:dyDescent="0.3">
      <c r="A11" s="21" t="s">
        <v>1</v>
      </c>
      <c r="B11" s="22" t="s">
        <v>10</v>
      </c>
      <c r="C11" s="10" t="s">
        <v>2</v>
      </c>
      <c r="D11" s="10" t="s">
        <v>3</v>
      </c>
      <c r="E11" s="10" t="s">
        <v>4</v>
      </c>
      <c r="F11" s="11" t="s">
        <v>11</v>
      </c>
      <c r="G11" s="11" t="s">
        <v>16</v>
      </c>
      <c r="H11" s="12" t="s">
        <v>8</v>
      </c>
      <c r="I11" s="10" t="s">
        <v>9</v>
      </c>
      <c r="J11" s="10" t="s">
        <v>5</v>
      </c>
      <c r="K11" s="13" t="s">
        <v>6</v>
      </c>
      <c r="L11" s="7"/>
      <c r="M11" s="9" t="s">
        <v>1</v>
      </c>
      <c r="N11" s="10" t="s">
        <v>10</v>
      </c>
      <c r="O11" s="10" t="s">
        <v>2</v>
      </c>
      <c r="P11" s="10" t="s">
        <v>3</v>
      </c>
      <c r="Q11" s="10" t="s">
        <v>4</v>
      </c>
      <c r="R11" s="11" t="s">
        <v>11</v>
      </c>
      <c r="S11" s="10" t="s">
        <v>0</v>
      </c>
      <c r="T11" s="12" t="s">
        <v>8</v>
      </c>
      <c r="U11" s="10" t="s">
        <v>9</v>
      </c>
      <c r="V11" s="10" t="s">
        <v>5</v>
      </c>
      <c r="W11" s="13" t="s">
        <v>6</v>
      </c>
    </row>
    <row r="12" spans="1:23" s="30" customFormat="1" ht="30" customHeight="1" x14ac:dyDescent="0.25">
      <c r="A12" s="24" t="s">
        <v>13</v>
      </c>
      <c r="B12" s="25" t="s">
        <v>14</v>
      </c>
      <c r="C12" s="32">
        <v>3</v>
      </c>
      <c r="D12" s="48" t="s">
        <v>22</v>
      </c>
      <c r="E12" s="26" t="s">
        <v>15</v>
      </c>
      <c r="F12" s="26">
        <v>95.2</v>
      </c>
      <c r="G12" s="27">
        <v>100.5</v>
      </c>
      <c r="H12" s="28">
        <f t="shared" ref="H12:H20" si="0">G12*0.1</f>
        <v>10.050000000000001</v>
      </c>
      <c r="I12" s="26">
        <v>4</v>
      </c>
      <c r="J12" s="29">
        <f t="shared" ref="J12:J20" si="1">((F12-G12)/G12)*100</f>
        <v>-5.2736318407960168</v>
      </c>
      <c r="K12" s="53">
        <f>(F12-G12)/H12</f>
        <v>-0.5273631840796017</v>
      </c>
      <c r="M12" s="31" t="s">
        <v>13</v>
      </c>
      <c r="N12" s="32" t="s">
        <v>14</v>
      </c>
      <c r="O12" s="32">
        <v>3</v>
      </c>
      <c r="P12" s="48" t="s">
        <v>22</v>
      </c>
      <c r="Q12" s="26" t="s">
        <v>15</v>
      </c>
      <c r="R12" s="26">
        <f t="shared" ref="R12:R20" si="2">F12</f>
        <v>95.2</v>
      </c>
      <c r="S12" s="33">
        <v>99.71</v>
      </c>
      <c r="T12" s="33">
        <v>14.22</v>
      </c>
      <c r="U12" s="33">
        <v>1</v>
      </c>
      <c r="V12" s="29">
        <f>((R12-S12)/S12)*100</f>
        <v>-4.5231170394142932</v>
      </c>
      <c r="W12" s="53">
        <v>-0.32</v>
      </c>
    </row>
    <row r="13" spans="1:23" s="30" customFormat="1" ht="30" customHeight="1" x14ac:dyDescent="0.25">
      <c r="A13" s="24" t="s">
        <v>13</v>
      </c>
      <c r="B13" s="25" t="s">
        <v>14</v>
      </c>
      <c r="C13" s="32">
        <v>6</v>
      </c>
      <c r="D13" s="48" t="s">
        <v>23</v>
      </c>
      <c r="E13" s="32" t="s">
        <v>15</v>
      </c>
      <c r="F13" s="32">
        <v>39.22</v>
      </c>
      <c r="G13" s="34">
        <v>50.24</v>
      </c>
      <c r="H13" s="35">
        <f t="shared" si="0"/>
        <v>5.0240000000000009</v>
      </c>
      <c r="I13" s="32">
        <v>4</v>
      </c>
      <c r="J13" s="29">
        <f t="shared" si="1"/>
        <v>-21.934713375796182</v>
      </c>
      <c r="K13" s="53">
        <f>(F13-G13)/H13</f>
        <v>-2.1934713375796182</v>
      </c>
      <c r="M13" s="31" t="s">
        <v>13</v>
      </c>
      <c r="N13" s="32" t="s">
        <v>14</v>
      </c>
      <c r="O13" s="32">
        <v>6</v>
      </c>
      <c r="P13" s="48" t="s">
        <v>23</v>
      </c>
      <c r="Q13" s="32" t="s">
        <v>15</v>
      </c>
      <c r="R13" s="32">
        <f t="shared" si="2"/>
        <v>39.22</v>
      </c>
      <c r="S13" s="36">
        <v>45.85</v>
      </c>
      <c r="T13" s="36">
        <v>7.25</v>
      </c>
      <c r="U13" s="36">
        <v>1</v>
      </c>
      <c r="V13" s="29">
        <f>((R13-S13)/S13)*100</f>
        <v>-14.460196292257365</v>
      </c>
      <c r="W13" s="53">
        <v>-0.91</v>
      </c>
    </row>
    <row r="14" spans="1:23" s="30" customFormat="1" ht="30" customHeight="1" x14ac:dyDescent="0.25">
      <c r="A14" s="24" t="s">
        <v>13</v>
      </c>
      <c r="B14" s="25" t="s">
        <v>14</v>
      </c>
      <c r="C14" s="32">
        <v>7</v>
      </c>
      <c r="D14" s="48" t="s">
        <v>24</v>
      </c>
      <c r="E14" s="32" t="s">
        <v>15</v>
      </c>
      <c r="F14" s="32">
        <v>147.9</v>
      </c>
      <c r="G14" s="34">
        <v>150.69999999999999</v>
      </c>
      <c r="H14" s="35">
        <f t="shared" si="0"/>
        <v>15.07</v>
      </c>
      <c r="I14" s="32">
        <v>4</v>
      </c>
      <c r="J14" s="37">
        <f t="shared" si="1"/>
        <v>-1.8579960185799489</v>
      </c>
      <c r="K14" s="53">
        <f t="shared" ref="K14:K20" si="3">(F14-G14)/H14</f>
        <v>-0.18579960185799488</v>
      </c>
      <c r="M14" s="31" t="s">
        <v>13</v>
      </c>
      <c r="N14" s="32" t="s">
        <v>14</v>
      </c>
      <c r="O14" s="32">
        <v>7</v>
      </c>
      <c r="P14" s="48" t="s">
        <v>24</v>
      </c>
      <c r="Q14" s="32" t="s">
        <v>15</v>
      </c>
      <c r="R14" s="32">
        <f t="shared" si="2"/>
        <v>147.9</v>
      </c>
      <c r="S14" s="36">
        <v>147.69999999999999</v>
      </c>
      <c r="T14" s="36" t="s">
        <v>33</v>
      </c>
      <c r="U14" s="36">
        <v>1</v>
      </c>
      <c r="V14" s="29">
        <f t="shared" ref="V14:V20" si="4">((R14-S14)/S14)*100</f>
        <v>0.13540961408261143</v>
      </c>
      <c r="W14" s="53">
        <v>0.01</v>
      </c>
    </row>
    <row r="15" spans="1:23" s="30" customFormat="1" ht="30" customHeight="1" x14ac:dyDescent="0.25">
      <c r="A15" s="24" t="s">
        <v>13</v>
      </c>
      <c r="B15" s="25" t="s">
        <v>14</v>
      </c>
      <c r="C15" s="32">
        <v>11</v>
      </c>
      <c r="D15" s="48" t="s">
        <v>25</v>
      </c>
      <c r="E15" s="32" t="s">
        <v>15</v>
      </c>
      <c r="F15" s="32">
        <v>27.18</v>
      </c>
      <c r="G15" s="34">
        <v>31.32</v>
      </c>
      <c r="H15" s="35">
        <f t="shared" si="0"/>
        <v>3.1320000000000001</v>
      </c>
      <c r="I15" s="32">
        <v>4</v>
      </c>
      <c r="J15" s="37">
        <f t="shared" si="1"/>
        <v>-13.218390804597702</v>
      </c>
      <c r="K15" s="53">
        <f t="shared" si="3"/>
        <v>-1.3218390804597702</v>
      </c>
      <c r="M15" s="31" t="s">
        <v>13</v>
      </c>
      <c r="N15" s="32" t="s">
        <v>14</v>
      </c>
      <c r="O15" s="32">
        <v>11</v>
      </c>
      <c r="P15" s="48" t="s">
        <v>25</v>
      </c>
      <c r="Q15" s="32" t="s">
        <v>15</v>
      </c>
      <c r="R15" s="32">
        <f t="shared" si="2"/>
        <v>27.18</v>
      </c>
      <c r="S15" s="36">
        <v>28.3</v>
      </c>
      <c r="T15" s="36">
        <v>1.87</v>
      </c>
      <c r="U15" s="36">
        <v>1</v>
      </c>
      <c r="V15" s="29">
        <f t="shared" si="4"/>
        <v>-3.95759717314488</v>
      </c>
      <c r="W15" s="53">
        <v>-0.6</v>
      </c>
    </row>
    <row r="16" spans="1:23" s="30" customFormat="1" ht="30" customHeight="1" x14ac:dyDescent="0.25">
      <c r="A16" s="24" t="s">
        <v>13</v>
      </c>
      <c r="B16" s="25" t="s">
        <v>14</v>
      </c>
      <c r="C16" s="32">
        <v>17</v>
      </c>
      <c r="D16" s="48" t="s">
        <v>21</v>
      </c>
      <c r="E16" s="32" t="s">
        <v>15</v>
      </c>
      <c r="F16" s="32">
        <v>19.149999999999999</v>
      </c>
      <c r="G16" s="34">
        <v>19.579999999999998</v>
      </c>
      <c r="H16" s="35">
        <f t="shared" si="0"/>
        <v>1.958</v>
      </c>
      <c r="I16" s="32">
        <v>4</v>
      </c>
      <c r="J16" s="37">
        <f t="shared" si="1"/>
        <v>-2.1961184882533185</v>
      </c>
      <c r="K16" s="53">
        <f t="shared" si="3"/>
        <v>-0.21961184882533183</v>
      </c>
      <c r="M16" s="31" t="s">
        <v>13</v>
      </c>
      <c r="N16" s="32" t="s">
        <v>14</v>
      </c>
      <c r="O16" s="32">
        <v>17</v>
      </c>
      <c r="P16" s="48" t="s">
        <v>21</v>
      </c>
      <c r="Q16" s="32" t="s">
        <v>15</v>
      </c>
      <c r="R16" s="32">
        <f t="shared" si="2"/>
        <v>19.149999999999999</v>
      </c>
      <c r="S16" s="36">
        <v>18.809999999999999</v>
      </c>
      <c r="T16" s="36">
        <v>1.1599999999999999</v>
      </c>
      <c r="U16" s="36">
        <v>1</v>
      </c>
      <c r="V16" s="29">
        <f t="shared" si="4"/>
        <v>1.807549175970228</v>
      </c>
      <c r="W16" s="53">
        <v>0.28999999999999998</v>
      </c>
    </row>
    <row r="17" spans="1:23" s="30" customFormat="1" ht="30" customHeight="1" x14ac:dyDescent="0.25">
      <c r="A17" s="24" t="s">
        <v>13</v>
      </c>
      <c r="B17" s="25" t="s">
        <v>14</v>
      </c>
      <c r="C17" s="32">
        <v>23</v>
      </c>
      <c r="D17" s="48" t="s">
        <v>26</v>
      </c>
      <c r="E17" s="32" t="s">
        <v>15</v>
      </c>
      <c r="F17" s="32">
        <v>67.989999999999995</v>
      </c>
      <c r="G17" s="34">
        <v>73.5</v>
      </c>
      <c r="H17" s="35">
        <f t="shared" si="0"/>
        <v>7.3500000000000005</v>
      </c>
      <c r="I17" s="32">
        <v>4</v>
      </c>
      <c r="J17" s="37">
        <f t="shared" si="1"/>
        <v>-7.4965986394557902</v>
      </c>
      <c r="K17" s="53">
        <f t="shared" si="3"/>
        <v>-0.74965986394557882</v>
      </c>
      <c r="M17" s="31" t="s">
        <v>13</v>
      </c>
      <c r="N17" s="32" t="s">
        <v>14</v>
      </c>
      <c r="O17" s="32">
        <v>23</v>
      </c>
      <c r="P17" s="48" t="s">
        <v>26</v>
      </c>
      <c r="Q17" s="32" t="s">
        <v>15</v>
      </c>
      <c r="R17" s="32">
        <f t="shared" si="2"/>
        <v>67.989999999999995</v>
      </c>
      <c r="S17" s="36">
        <v>66.47</v>
      </c>
      <c r="T17" s="36">
        <v>3.6</v>
      </c>
      <c r="U17" s="36">
        <v>1</v>
      </c>
      <c r="V17" s="29">
        <f t="shared" si="4"/>
        <v>2.2867459004061925</v>
      </c>
      <c r="W17" s="53">
        <v>0.42</v>
      </c>
    </row>
    <row r="18" spans="1:23" s="30" customFormat="1" ht="30" customHeight="1" x14ac:dyDescent="0.25">
      <c r="A18" s="24" t="s">
        <v>13</v>
      </c>
      <c r="B18" s="25" t="s">
        <v>14</v>
      </c>
      <c r="C18" s="32" t="s">
        <v>31</v>
      </c>
      <c r="D18" s="48" t="s">
        <v>29</v>
      </c>
      <c r="E18" s="32" t="s">
        <v>15</v>
      </c>
      <c r="F18" s="32">
        <v>115.6</v>
      </c>
      <c r="G18" s="34">
        <v>146.69999999999999</v>
      </c>
      <c r="H18" s="35">
        <f t="shared" si="0"/>
        <v>14.67</v>
      </c>
      <c r="I18" s="32">
        <v>4</v>
      </c>
      <c r="J18" s="37">
        <f t="shared" si="1"/>
        <v>-21.199727334696657</v>
      </c>
      <c r="K18" s="53">
        <f t="shared" si="3"/>
        <v>-2.1199727334696656</v>
      </c>
      <c r="M18" s="31" t="s">
        <v>13</v>
      </c>
      <c r="N18" s="32" t="s">
        <v>14</v>
      </c>
      <c r="O18" s="32" t="s">
        <v>31</v>
      </c>
      <c r="P18" s="48" t="s">
        <v>29</v>
      </c>
      <c r="Q18" s="32" t="s">
        <v>15</v>
      </c>
      <c r="R18" s="32">
        <f t="shared" si="2"/>
        <v>115.6</v>
      </c>
      <c r="S18" s="36">
        <v>129.69999999999999</v>
      </c>
      <c r="T18" s="36">
        <v>11.5</v>
      </c>
      <c r="U18" s="36">
        <v>1</v>
      </c>
      <c r="V18" s="29">
        <f t="shared" si="4"/>
        <v>-10.871241326137236</v>
      </c>
      <c r="W18" s="53">
        <v>-1.22</v>
      </c>
    </row>
    <row r="19" spans="1:23" s="30" customFormat="1" ht="30" customHeight="1" x14ac:dyDescent="0.25">
      <c r="A19" s="24" t="s">
        <v>13</v>
      </c>
      <c r="B19" s="25" t="s">
        <v>14</v>
      </c>
      <c r="C19" s="32" t="s">
        <v>30</v>
      </c>
      <c r="D19" s="48" t="s">
        <v>28</v>
      </c>
      <c r="E19" s="32" t="s">
        <v>15</v>
      </c>
      <c r="F19" s="32" t="s">
        <v>32</v>
      </c>
      <c r="G19" s="34">
        <v>119.2</v>
      </c>
      <c r="H19" s="35">
        <f t="shared" ref="H19" si="5">G19*0.1</f>
        <v>11.920000000000002</v>
      </c>
      <c r="I19" s="32">
        <v>4</v>
      </c>
      <c r="J19" s="37">
        <v>-98.573825503355707</v>
      </c>
      <c r="K19" s="53">
        <v>-9.8573825503355685</v>
      </c>
      <c r="M19" s="31" t="s">
        <v>13</v>
      </c>
      <c r="N19" s="32" t="s">
        <v>14</v>
      </c>
      <c r="O19" s="32" t="s">
        <v>30</v>
      </c>
      <c r="P19" s="48" t="s">
        <v>28</v>
      </c>
      <c r="Q19" s="32" t="s">
        <v>15</v>
      </c>
      <c r="R19" s="32" t="s">
        <v>32</v>
      </c>
      <c r="S19" s="36">
        <v>105.6</v>
      </c>
      <c r="T19" s="36">
        <v>8.5</v>
      </c>
      <c r="U19" s="36">
        <v>1</v>
      </c>
      <c r="V19" s="29">
        <v>-98.390151515151516</v>
      </c>
      <c r="W19" s="53">
        <v>-12.223529411764705</v>
      </c>
    </row>
    <row r="20" spans="1:23" s="30" customFormat="1" ht="30" customHeight="1" thickBot="1" x14ac:dyDescent="0.3">
      <c r="A20" s="38" t="s">
        <v>13</v>
      </c>
      <c r="B20" s="39" t="s">
        <v>14</v>
      </c>
      <c r="C20" s="40">
        <v>35</v>
      </c>
      <c r="D20" s="49" t="s">
        <v>27</v>
      </c>
      <c r="E20" s="40" t="s">
        <v>15</v>
      </c>
      <c r="F20" s="40">
        <v>147.9</v>
      </c>
      <c r="G20" s="41">
        <v>161.19999999999999</v>
      </c>
      <c r="H20" s="42">
        <f t="shared" si="0"/>
        <v>16.12</v>
      </c>
      <c r="I20" s="40" t="s">
        <v>20</v>
      </c>
      <c r="J20" s="43">
        <f t="shared" si="1"/>
        <v>-8.2506203473945305</v>
      </c>
      <c r="K20" s="54">
        <f t="shared" si="3"/>
        <v>-0.82506203473945294</v>
      </c>
      <c r="M20" s="44" t="s">
        <v>13</v>
      </c>
      <c r="N20" s="40" t="s">
        <v>14</v>
      </c>
      <c r="O20" s="40">
        <v>35</v>
      </c>
      <c r="P20" s="49" t="s">
        <v>27</v>
      </c>
      <c r="Q20" s="40" t="s">
        <v>15</v>
      </c>
      <c r="R20" s="40">
        <f t="shared" si="2"/>
        <v>147.9</v>
      </c>
      <c r="S20" s="45">
        <v>153.1</v>
      </c>
      <c r="T20" s="45">
        <v>10.8</v>
      </c>
      <c r="U20" s="46">
        <v>1</v>
      </c>
      <c r="V20" s="47">
        <f t="shared" si="4"/>
        <v>-3.3964728935336308</v>
      </c>
      <c r="W20" s="54">
        <f t="shared" ref="W20" si="6">(R20-S20)/T20</f>
        <v>-0.4814814814814804</v>
      </c>
    </row>
    <row r="21" spans="1:23" x14ac:dyDescent="0.25">
      <c r="F21" s="23"/>
      <c r="J21" s="23"/>
      <c r="K21" s="23"/>
    </row>
    <row r="24" spans="1:23" x14ac:dyDescent="0.25">
      <c r="T24" s="15"/>
    </row>
    <row r="28" spans="1:23" x14ac:dyDescent="0.25">
      <c r="D28" s="52"/>
    </row>
    <row r="29" spans="1:23" x14ac:dyDescent="0.25">
      <c r="D29" s="52"/>
    </row>
  </sheetData>
  <sheetProtection algorithmName="SHA-512" hashValue="t3RWAgXq4ieMkfkgOeina/SOcqX7cYxmoj0zRO1Pkby8JrPwcDKLv2pG3jLxn5/HfvUjBp1X0j34TNTBpTM7Nw==" saltValue="yHcFzW6uDU1W6Liy5y2P7g==" spinCount="100000" sheet="1" objects="1" scenarios="1" selectLockedCells="1" selectUnlockedCells="1"/>
  <mergeCells count="3">
    <mergeCell ref="A2:K2"/>
    <mergeCell ref="A8:K8"/>
    <mergeCell ref="M8:W8"/>
  </mergeCells>
  <conditionalFormatting sqref="K12:K20">
    <cfRule type="cellIs" dxfId="71" priority="4" stopIfTrue="1" operator="between">
      <formula>-2</formula>
      <formula>2</formula>
    </cfRule>
    <cfRule type="cellIs" dxfId="70" priority="5" stopIfTrue="1" operator="between">
      <formula>-3</formula>
      <formula>3</formula>
    </cfRule>
    <cfRule type="cellIs" dxfId="69" priority="6" operator="notBetween">
      <formula>-3</formula>
      <formula>3</formula>
    </cfRule>
  </conditionalFormatting>
  <conditionalFormatting sqref="W12:W20">
    <cfRule type="cellIs" dxfId="68" priority="1" stopIfTrue="1" operator="between">
      <formula>-2</formula>
      <formula>2</formula>
    </cfRule>
    <cfRule type="cellIs" dxfId="67" priority="2" stopIfTrue="1" operator="between">
      <formula>-3</formula>
      <formula>3</formula>
    </cfRule>
    <cfRule type="cellIs" dxfId="66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35E8-5613-4DC8-9FEC-3C609C5478C8}">
  <dimension ref="A1:W29"/>
  <sheetViews>
    <sheetView topLeftCell="A2" zoomScale="80" zoomScaleNormal="80" zoomScalePageLayoutView="85" workbookViewId="0">
      <selection activeCell="D27" sqref="D27"/>
    </sheetView>
  </sheetViews>
  <sheetFormatPr defaultColWidth="9.140625" defaultRowHeight="15" x14ac:dyDescent="0.25"/>
  <cols>
    <col min="1" max="1" width="11" style="7" customWidth="1"/>
    <col min="2" max="2" width="11.5703125" style="16" customWidth="1"/>
    <col min="3" max="3" width="7.140625" style="16" customWidth="1"/>
    <col min="4" max="4" width="48.5703125" style="7" customWidth="1"/>
    <col min="5" max="5" width="12.42578125" style="7" customWidth="1"/>
    <col min="6" max="6" width="12.28515625" style="7" customWidth="1"/>
    <col min="7" max="7" width="11.28515625" style="7" bestFit="1" customWidth="1"/>
    <col min="8" max="8" width="12" style="7" bestFit="1" customWidth="1"/>
    <col min="9" max="9" width="9.5703125" style="7" customWidth="1"/>
    <col min="10" max="10" width="13.28515625" style="7" customWidth="1"/>
    <col min="11" max="11" width="9" style="7" customWidth="1"/>
    <col min="12" max="12" width="6.5703125" style="7" customWidth="1"/>
    <col min="13" max="13" width="9.140625" style="7"/>
    <col min="14" max="14" width="9.42578125" style="7" bestFit="1" customWidth="1"/>
    <col min="15" max="15" width="9.140625" style="7"/>
    <col min="16" max="16" width="48.28515625" style="7" customWidth="1"/>
    <col min="17" max="17" width="9.140625" style="7"/>
    <col min="18" max="18" width="11.7109375" style="7" customWidth="1"/>
    <col min="19" max="21" width="9.140625" style="7"/>
    <col min="22" max="22" width="11.7109375" style="7" bestFit="1" customWidth="1"/>
    <col min="23" max="16384" width="9.140625" style="7"/>
  </cols>
  <sheetData>
    <row r="1" spans="1:23" ht="15.75" thickBot="1" x14ac:dyDescent="0.3">
      <c r="D1" s="56"/>
      <c r="K1" s="16"/>
    </row>
    <row r="2" spans="1:23" ht="19.5" thickTop="1" x14ac:dyDescent="0.3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23" s="8" customFormat="1" ht="12.75" x14ac:dyDescent="0.2">
      <c r="A3" s="1"/>
      <c r="B3" s="2"/>
      <c r="C3" s="2"/>
      <c r="D3" s="55">
        <v>45979</v>
      </c>
      <c r="E3" s="2"/>
      <c r="F3" s="2"/>
      <c r="G3" s="2"/>
      <c r="H3" s="2" t="s">
        <v>34</v>
      </c>
      <c r="I3" s="2"/>
      <c r="J3" s="2"/>
      <c r="K3" s="3" t="s">
        <v>17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17" t="s">
        <v>7</v>
      </c>
      <c r="B6" s="50">
        <v>644</v>
      </c>
      <c r="C6" s="18"/>
      <c r="D6" s="19"/>
      <c r="E6" s="19"/>
      <c r="F6" s="51"/>
      <c r="G6" s="19"/>
      <c r="H6" s="19"/>
      <c r="I6" s="19"/>
      <c r="J6" s="19"/>
      <c r="K6" s="20"/>
    </row>
    <row r="7" spans="1:23" ht="16.5" thickTop="1" thickBot="1" x14ac:dyDescent="0.3">
      <c r="F7" s="16"/>
    </row>
    <row r="8" spans="1:23" ht="16.5" thickTop="1" thickBot="1" x14ac:dyDescent="0.3">
      <c r="A8" s="60" t="s">
        <v>18</v>
      </c>
      <c r="B8" s="61"/>
      <c r="C8" s="61"/>
      <c r="D8" s="61"/>
      <c r="E8" s="61"/>
      <c r="F8" s="61"/>
      <c r="G8" s="61"/>
      <c r="H8" s="61"/>
      <c r="I8" s="61"/>
      <c r="J8" s="61"/>
      <c r="K8" s="62"/>
      <c r="M8" s="60" t="s">
        <v>19</v>
      </c>
      <c r="N8" s="61"/>
      <c r="O8" s="61"/>
      <c r="P8" s="61"/>
      <c r="Q8" s="61"/>
      <c r="R8" s="61"/>
      <c r="S8" s="61"/>
      <c r="T8" s="61"/>
      <c r="U8" s="61"/>
      <c r="V8" s="61"/>
      <c r="W8" s="62"/>
    </row>
    <row r="9" spans="1:23" ht="15.75" thickTop="1" x14ac:dyDescent="0.25"/>
    <row r="10" spans="1:23" ht="15.75" thickBot="1" x14ac:dyDescent="0.3"/>
    <row r="11" spans="1:23" s="14" customFormat="1" ht="30.75" thickBot="1" x14ac:dyDescent="0.3">
      <c r="A11" s="21" t="s">
        <v>1</v>
      </c>
      <c r="B11" s="22" t="s">
        <v>10</v>
      </c>
      <c r="C11" s="10" t="s">
        <v>2</v>
      </c>
      <c r="D11" s="10" t="s">
        <v>3</v>
      </c>
      <c r="E11" s="10" t="s">
        <v>4</v>
      </c>
      <c r="F11" s="11" t="s">
        <v>11</v>
      </c>
      <c r="G11" s="11" t="s">
        <v>16</v>
      </c>
      <c r="H11" s="12" t="s">
        <v>8</v>
      </c>
      <c r="I11" s="10" t="s">
        <v>9</v>
      </c>
      <c r="J11" s="10" t="s">
        <v>5</v>
      </c>
      <c r="K11" s="13" t="s">
        <v>6</v>
      </c>
      <c r="L11" s="7"/>
      <c r="M11" s="9" t="s">
        <v>1</v>
      </c>
      <c r="N11" s="10" t="s">
        <v>10</v>
      </c>
      <c r="O11" s="10" t="s">
        <v>2</v>
      </c>
      <c r="P11" s="10" t="s">
        <v>3</v>
      </c>
      <c r="Q11" s="10" t="s">
        <v>4</v>
      </c>
      <c r="R11" s="11" t="s">
        <v>11</v>
      </c>
      <c r="S11" s="10" t="s">
        <v>0</v>
      </c>
      <c r="T11" s="12" t="s">
        <v>8</v>
      </c>
      <c r="U11" s="10" t="s">
        <v>9</v>
      </c>
      <c r="V11" s="10" t="s">
        <v>5</v>
      </c>
      <c r="W11" s="13" t="s">
        <v>6</v>
      </c>
    </row>
    <row r="12" spans="1:23" s="30" customFormat="1" ht="30" customHeight="1" x14ac:dyDescent="0.25">
      <c r="A12" s="24" t="s">
        <v>13</v>
      </c>
      <c r="B12" s="25" t="s">
        <v>14</v>
      </c>
      <c r="C12" s="32">
        <v>3</v>
      </c>
      <c r="D12" s="48" t="s">
        <v>22</v>
      </c>
      <c r="E12" s="26" t="s">
        <v>15</v>
      </c>
      <c r="F12" s="26">
        <v>113.2</v>
      </c>
      <c r="G12" s="27">
        <v>100.5</v>
      </c>
      <c r="H12" s="28">
        <f t="shared" ref="H12:H20" si="0">G12*0.1</f>
        <v>10.050000000000001</v>
      </c>
      <c r="I12" s="26">
        <v>4</v>
      </c>
      <c r="J12" s="29">
        <f t="shared" ref="J12:J16" si="1">((F12-G12)/G12)*100</f>
        <v>12.636815920398012</v>
      </c>
      <c r="K12" s="53">
        <f>(F12-G12)/H12</f>
        <v>1.2636815920398012</v>
      </c>
      <c r="M12" s="31" t="s">
        <v>13</v>
      </c>
      <c r="N12" s="32" t="s">
        <v>14</v>
      </c>
      <c r="O12" s="32">
        <v>3</v>
      </c>
      <c r="P12" s="48" t="s">
        <v>22</v>
      </c>
      <c r="Q12" s="26" t="s">
        <v>15</v>
      </c>
      <c r="R12" s="26">
        <f t="shared" ref="R12:R17" si="2">F12</f>
        <v>113.2</v>
      </c>
      <c r="S12" s="33">
        <v>99.71</v>
      </c>
      <c r="T12" s="33">
        <v>14.22</v>
      </c>
      <c r="U12" s="33">
        <v>1</v>
      </c>
      <c r="V12" s="29">
        <f>((R12-S12)/S12)*100</f>
        <v>13.529234780864515</v>
      </c>
      <c r="W12" s="53">
        <v>0.95</v>
      </c>
    </row>
    <row r="13" spans="1:23" s="30" customFormat="1" ht="30" customHeight="1" x14ac:dyDescent="0.25">
      <c r="A13" s="24" t="s">
        <v>13</v>
      </c>
      <c r="B13" s="25" t="s">
        <v>14</v>
      </c>
      <c r="C13" s="32">
        <v>6</v>
      </c>
      <c r="D13" s="48" t="s">
        <v>23</v>
      </c>
      <c r="E13" s="32" t="s">
        <v>15</v>
      </c>
      <c r="F13" s="32">
        <v>60.1</v>
      </c>
      <c r="G13" s="34">
        <v>50.24</v>
      </c>
      <c r="H13" s="35">
        <f t="shared" si="0"/>
        <v>5.0240000000000009</v>
      </c>
      <c r="I13" s="32">
        <v>4</v>
      </c>
      <c r="J13" s="29">
        <f t="shared" si="1"/>
        <v>19.625796178343947</v>
      </c>
      <c r="K13" s="53">
        <f>(F13-G13)/H13</f>
        <v>1.9625796178343944</v>
      </c>
      <c r="M13" s="31" t="s">
        <v>13</v>
      </c>
      <c r="N13" s="32" t="s">
        <v>14</v>
      </c>
      <c r="O13" s="32">
        <v>6</v>
      </c>
      <c r="P13" s="48" t="s">
        <v>23</v>
      </c>
      <c r="Q13" s="32" t="s">
        <v>15</v>
      </c>
      <c r="R13" s="32">
        <f t="shared" si="2"/>
        <v>60.1</v>
      </c>
      <c r="S13" s="36">
        <v>45.85</v>
      </c>
      <c r="T13" s="36">
        <v>7.25</v>
      </c>
      <c r="U13" s="36">
        <v>1</v>
      </c>
      <c r="V13" s="29">
        <f>((R13-S13)/S13)*100</f>
        <v>31.079607415485277</v>
      </c>
      <c r="W13" s="53">
        <v>1.97</v>
      </c>
    </row>
    <row r="14" spans="1:23" s="30" customFormat="1" ht="30" customHeight="1" x14ac:dyDescent="0.25">
      <c r="A14" s="24" t="s">
        <v>13</v>
      </c>
      <c r="B14" s="25" t="s">
        <v>14</v>
      </c>
      <c r="C14" s="32">
        <v>7</v>
      </c>
      <c r="D14" s="48" t="s">
        <v>24</v>
      </c>
      <c r="E14" s="32" t="s">
        <v>15</v>
      </c>
      <c r="F14" s="32">
        <v>165.1</v>
      </c>
      <c r="G14" s="34">
        <v>150.69999999999999</v>
      </c>
      <c r="H14" s="35">
        <f t="shared" si="0"/>
        <v>15.07</v>
      </c>
      <c r="I14" s="32">
        <v>4</v>
      </c>
      <c r="J14" s="37">
        <f t="shared" si="1"/>
        <v>9.5554080955540854</v>
      </c>
      <c r="K14" s="53">
        <f t="shared" ref="K14:K16" si="3">(F14-G14)/H14</f>
        <v>0.95554080955540843</v>
      </c>
      <c r="M14" s="31" t="s">
        <v>13</v>
      </c>
      <c r="N14" s="32" t="s">
        <v>14</v>
      </c>
      <c r="O14" s="32">
        <v>7</v>
      </c>
      <c r="P14" s="48" t="s">
        <v>24</v>
      </c>
      <c r="Q14" s="32" t="s">
        <v>15</v>
      </c>
      <c r="R14" s="32">
        <f t="shared" si="2"/>
        <v>165.1</v>
      </c>
      <c r="S14" s="36">
        <v>147.69999999999999</v>
      </c>
      <c r="T14" s="36" t="s">
        <v>33</v>
      </c>
      <c r="U14" s="36">
        <v>1</v>
      </c>
      <c r="V14" s="29">
        <f t="shared" ref="V14:V16" si="4">((R14-S14)/S14)*100</f>
        <v>11.780636425186193</v>
      </c>
      <c r="W14" s="53">
        <v>1.1599999999999999</v>
      </c>
    </row>
    <row r="15" spans="1:23" s="30" customFormat="1" ht="30" customHeight="1" x14ac:dyDescent="0.25">
      <c r="A15" s="24" t="s">
        <v>13</v>
      </c>
      <c r="B15" s="25" t="s">
        <v>14</v>
      </c>
      <c r="C15" s="32">
        <v>11</v>
      </c>
      <c r="D15" s="48" t="s">
        <v>25</v>
      </c>
      <c r="E15" s="32" t="s">
        <v>15</v>
      </c>
      <c r="F15" s="32">
        <v>32.799999999999997</v>
      </c>
      <c r="G15" s="34">
        <v>31.32</v>
      </c>
      <c r="H15" s="35">
        <f t="shared" si="0"/>
        <v>3.1320000000000001</v>
      </c>
      <c r="I15" s="32">
        <v>4</v>
      </c>
      <c r="J15" s="37">
        <f t="shared" si="1"/>
        <v>4.7254150702426463</v>
      </c>
      <c r="K15" s="53">
        <f t="shared" si="3"/>
        <v>0.47254150702426462</v>
      </c>
      <c r="M15" s="31" t="s">
        <v>13</v>
      </c>
      <c r="N15" s="32" t="s">
        <v>14</v>
      </c>
      <c r="O15" s="32">
        <v>11</v>
      </c>
      <c r="P15" s="48" t="s">
        <v>25</v>
      </c>
      <c r="Q15" s="32" t="s">
        <v>15</v>
      </c>
      <c r="R15" s="32">
        <f t="shared" si="2"/>
        <v>32.799999999999997</v>
      </c>
      <c r="S15" s="36">
        <v>28.3</v>
      </c>
      <c r="T15" s="36">
        <v>1.87</v>
      </c>
      <c r="U15" s="36">
        <v>1</v>
      </c>
      <c r="V15" s="29">
        <f t="shared" si="4"/>
        <v>15.901060070671367</v>
      </c>
      <c r="W15" s="53">
        <v>2.4</v>
      </c>
    </row>
    <row r="16" spans="1:23" s="30" customFormat="1" ht="30" customHeight="1" x14ac:dyDescent="0.25">
      <c r="A16" s="24" t="s">
        <v>13</v>
      </c>
      <c r="B16" s="25" t="s">
        <v>14</v>
      </c>
      <c r="C16" s="32">
        <v>17</v>
      </c>
      <c r="D16" s="48" t="s">
        <v>21</v>
      </c>
      <c r="E16" s="32" t="s">
        <v>15</v>
      </c>
      <c r="F16" s="32">
        <v>19.2</v>
      </c>
      <c r="G16" s="34">
        <v>19.579999999999998</v>
      </c>
      <c r="H16" s="35">
        <f t="shared" si="0"/>
        <v>1.958</v>
      </c>
      <c r="I16" s="32">
        <v>4</v>
      </c>
      <c r="J16" s="37">
        <f t="shared" si="1"/>
        <v>-1.940755873340138</v>
      </c>
      <c r="K16" s="53">
        <f t="shared" si="3"/>
        <v>-0.19407558733401378</v>
      </c>
      <c r="M16" s="31" t="s">
        <v>13</v>
      </c>
      <c r="N16" s="32" t="s">
        <v>14</v>
      </c>
      <c r="O16" s="32">
        <v>17</v>
      </c>
      <c r="P16" s="48" t="s">
        <v>21</v>
      </c>
      <c r="Q16" s="32" t="s">
        <v>15</v>
      </c>
      <c r="R16" s="32">
        <f t="shared" si="2"/>
        <v>19.2</v>
      </c>
      <c r="S16" s="36">
        <v>18.809999999999999</v>
      </c>
      <c r="T16" s="36">
        <v>1.1599999999999999</v>
      </c>
      <c r="U16" s="36">
        <v>1</v>
      </c>
      <c r="V16" s="29">
        <f t="shared" si="4"/>
        <v>2.0733652312599711</v>
      </c>
      <c r="W16" s="53">
        <v>0.33</v>
      </c>
    </row>
    <row r="17" spans="1:23" s="30" customFormat="1" ht="30" customHeight="1" x14ac:dyDescent="0.25">
      <c r="A17" s="24" t="s">
        <v>13</v>
      </c>
      <c r="B17" s="25" t="s">
        <v>14</v>
      </c>
      <c r="C17" s="32">
        <v>23</v>
      </c>
      <c r="D17" s="48" t="s">
        <v>26</v>
      </c>
      <c r="E17" s="32" t="s">
        <v>15</v>
      </c>
      <c r="F17" s="32"/>
      <c r="G17" s="34">
        <v>73.5</v>
      </c>
      <c r="H17" s="35">
        <f t="shared" si="0"/>
        <v>7.3500000000000005</v>
      </c>
      <c r="I17" s="32">
        <v>4</v>
      </c>
      <c r="J17" s="37"/>
      <c r="K17" s="53"/>
      <c r="M17" s="31" t="s">
        <v>13</v>
      </c>
      <c r="N17" s="32" t="s">
        <v>14</v>
      </c>
      <c r="O17" s="32">
        <v>23</v>
      </c>
      <c r="P17" s="48" t="s">
        <v>26</v>
      </c>
      <c r="Q17" s="32" t="s">
        <v>15</v>
      </c>
      <c r="R17" s="32">
        <f t="shared" si="2"/>
        <v>0</v>
      </c>
      <c r="S17" s="36">
        <v>66.47</v>
      </c>
      <c r="T17" s="36">
        <v>3.6</v>
      </c>
      <c r="U17" s="36">
        <v>1</v>
      </c>
      <c r="V17" s="29"/>
      <c r="W17" s="53"/>
    </row>
    <row r="18" spans="1:23" s="30" customFormat="1" ht="30" customHeight="1" x14ac:dyDescent="0.25">
      <c r="A18" s="24" t="s">
        <v>13</v>
      </c>
      <c r="B18" s="25" t="s">
        <v>14</v>
      </c>
      <c r="C18" s="32" t="s">
        <v>31</v>
      </c>
      <c r="D18" s="48" t="s">
        <v>29</v>
      </c>
      <c r="E18" s="32" t="s">
        <v>15</v>
      </c>
      <c r="F18" s="32"/>
      <c r="G18" s="34">
        <v>146.69999999999999</v>
      </c>
      <c r="H18" s="35">
        <f t="shared" si="0"/>
        <v>14.67</v>
      </c>
      <c r="I18" s="32">
        <v>4</v>
      </c>
      <c r="J18" s="37"/>
      <c r="K18" s="53"/>
      <c r="M18" s="31" t="s">
        <v>13</v>
      </c>
      <c r="N18" s="32" t="s">
        <v>14</v>
      </c>
      <c r="O18" s="32" t="s">
        <v>31</v>
      </c>
      <c r="P18" s="48" t="s">
        <v>29</v>
      </c>
      <c r="Q18" s="32" t="s">
        <v>15</v>
      </c>
      <c r="R18" s="32"/>
      <c r="S18" s="36">
        <v>129.69999999999999</v>
      </c>
      <c r="T18" s="36">
        <v>11.5</v>
      </c>
      <c r="U18" s="36">
        <v>1</v>
      </c>
      <c r="V18" s="29"/>
      <c r="W18" s="53"/>
    </row>
    <row r="19" spans="1:23" s="30" customFormat="1" ht="30" customHeight="1" x14ac:dyDescent="0.25">
      <c r="A19" s="24" t="s">
        <v>13</v>
      </c>
      <c r="B19" s="25" t="s">
        <v>14</v>
      </c>
      <c r="C19" s="32" t="s">
        <v>30</v>
      </c>
      <c r="D19" s="48" t="s">
        <v>28</v>
      </c>
      <c r="E19" s="32" t="s">
        <v>15</v>
      </c>
      <c r="F19" s="32"/>
      <c r="G19" s="34">
        <v>119.2</v>
      </c>
      <c r="H19" s="35">
        <f t="shared" si="0"/>
        <v>11.920000000000002</v>
      </c>
      <c r="I19" s="32">
        <v>4</v>
      </c>
      <c r="J19" s="37"/>
      <c r="K19" s="53"/>
      <c r="M19" s="31" t="s">
        <v>13</v>
      </c>
      <c r="N19" s="32" t="s">
        <v>14</v>
      </c>
      <c r="O19" s="32" t="s">
        <v>30</v>
      </c>
      <c r="P19" s="48" t="s">
        <v>28</v>
      </c>
      <c r="Q19" s="32" t="s">
        <v>15</v>
      </c>
      <c r="R19" s="32"/>
      <c r="S19" s="36">
        <v>105.6</v>
      </c>
      <c r="T19" s="36">
        <v>8.5</v>
      </c>
      <c r="U19" s="36">
        <v>1</v>
      </c>
      <c r="V19" s="29"/>
      <c r="W19" s="53"/>
    </row>
    <row r="20" spans="1:23" s="30" customFormat="1" ht="30" customHeight="1" thickBot="1" x14ac:dyDescent="0.3">
      <c r="A20" s="38" t="s">
        <v>13</v>
      </c>
      <c r="B20" s="39" t="s">
        <v>14</v>
      </c>
      <c r="C20" s="40">
        <v>35</v>
      </c>
      <c r="D20" s="49" t="s">
        <v>27</v>
      </c>
      <c r="E20" s="40" t="s">
        <v>15</v>
      </c>
      <c r="F20" s="40"/>
      <c r="G20" s="41">
        <v>161.19999999999999</v>
      </c>
      <c r="H20" s="42">
        <f t="shared" si="0"/>
        <v>16.12</v>
      </c>
      <c r="I20" s="40" t="s">
        <v>20</v>
      </c>
      <c r="J20" s="43"/>
      <c r="K20" s="54"/>
      <c r="M20" s="44" t="s">
        <v>13</v>
      </c>
      <c r="N20" s="40" t="s">
        <v>14</v>
      </c>
      <c r="O20" s="40">
        <v>35</v>
      </c>
      <c r="P20" s="49" t="s">
        <v>27</v>
      </c>
      <c r="Q20" s="40" t="s">
        <v>15</v>
      </c>
      <c r="R20" s="40"/>
      <c r="S20" s="45">
        <v>153.1</v>
      </c>
      <c r="T20" s="45">
        <v>10.8</v>
      </c>
      <c r="U20" s="46">
        <v>1</v>
      </c>
      <c r="V20" s="47"/>
      <c r="W20" s="54"/>
    </row>
    <row r="21" spans="1:23" x14ac:dyDescent="0.25">
      <c r="F21" s="23"/>
      <c r="J21" s="23"/>
      <c r="K21" s="23"/>
    </row>
    <row r="24" spans="1:23" x14ac:dyDescent="0.25">
      <c r="T24" s="15"/>
    </row>
    <row r="28" spans="1:23" x14ac:dyDescent="0.25">
      <c r="D28" s="52"/>
    </row>
    <row r="29" spans="1:23" x14ac:dyDescent="0.25">
      <c r="D29" s="52"/>
    </row>
  </sheetData>
  <sheetProtection algorithmName="SHA-512" hashValue="4GsAh0Ox2TrES5qlXK/hxiwH4AXdnsMREIqHKK9rwg700hMhMJr2PZ4fWFrmEWBWz67/RSLpbNh7D8yzd7/xNw==" saltValue="Ng58Z8USVkKt6IqQA5PhNg==" spinCount="100000" sheet="1" objects="1" scenarios="1" selectLockedCells="1" selectUnlockedCells="1"/>
  <mergeCells count="3">
    <mergeCell ref="A2:K2"/>
    <mergeCell ref="A8:K8"/>
    <mergeCell ref="M8:W8"/>
  </mergeCells>
  <conditionalFormatting sqref="K12:K16">
    <cfRule type="cellIs" dxfId="17" priority="7" stopIfTrue="1" operator="between">
      <formula>-2</formula>
      <formula>2</formula>
    </cfRule>
    <cfRule type="cellIs" dxfId="16" priority="8" stopIfTrue="1" operator="between">
      <formula>-3</formula>
      <formula>3</formula>
    </cfRule>
    <cfRule type="cellIs" dxfId="15" priority="9" operator="notBetween">
      <formula>-3</formula>
      <formula>3</formula>
    </cfRule>
  </conditionalFormatting>
  <conditionalFormatting sqref="W12:W16">
    <cfRule type="cellIs" dxfId="14" priority="1" stopIfTrue="1" operator="between">
      <formula>-2</formula>
      <formula>2</formula>
    </cfRule>
    <cfRule type="cellIs" dxfId="13" priority="2" stopIfTrue="1" operator="between">
      <formula>-3</formula>
      <formula>3</formula>
    </cfRule>
    <cfRule type="cellIs" dxfId="12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E3ED-B154-4BAF-87F3-9EFE2CE6C766}">
  <dimension ref="A1:W29"/>
  <sheetViews>
    <sheetView topLeftCell="A2" zoomScale="80" zoomScaleNormal="80" zoomScalePageLayoutView="85" workbookViewId="0">
      <selection activeCell="D27" sqref="D27"/>
    </sheetView>
  </sheetViews>
  <sheetFormatPr defaultColWidth="9.140625" defaultRowHeight="15" x14ac:dyDescent="0.25"/>
  <cols>
    <col min="1" max="1" width="11" style="7" customWidth="1"/>
    <col min="2" max="2" width="11.5703125" style="16" customWidth="1"/>
    <col min="3" max="3" width="7.140625" style="16" customWidth="1"/>
    <col min="4" max="4" width="48.5703125" style="7" customWidth="1"/>
    <col min="5" max="5" width="12.42578125" style="7" customWidth="1"/>
    <col min="6" max="6" width="12.28515625" style="7" customWidth="1"/>
    <col min="7" max="7" width="11.28515625" style="7" bestFit="1" customWidth="1"/>
    <col min="8" max="8" width="12" style="7" bestFit="1" customWidth="1"/>
    <col min="9" max="9" width="9.5703125" style="7" customWidth="1"/>
    <col min="10" max="10" width="13.28515625" style="7" customWidth="1"/>
    <col min="11" max="11" width="9" style="7" customWidth="1"/>
    <col min="12" max="12" width="6.5703125" style="7" customWidth="1"/>
    <col min="13" max="13" width="9.140625" style="7"/>
    <col min="14" max="14" width="9.42578125" style="7" bestFit="1" customWidth="1"/>
    <col min="15" max="15" width="9.140625" style="7"/>
    <col min="16" max="16" width="48.28515625" style="7" customWidth="1"/>
    <col min="17" max="17" width="9.140625" style="7"/>
    <col min="18" max="18" width="11.7109375" style="7" customWidth="1"/>
    <col min="19" max="21" width="9.140625" style="7"/>
    <col min="22" max="22" width="11.7109375" style="7" bestFit="1" customWidth="1"/>
    <col min="23" max="16384" width="9.140625" style="7"/>
  </cols>
  <sheetData>
    <row r="1" spans="1:23" ht="15.75" thickBot="1" x14ac:dyDescent="0.3">
      <c r="D1" s="56"/>
      <c r="K1" s="16"/>
    </row>
    <row r="2" spans="1:23" ht="19.5" thickTop="1" x14ac:dyDescent="0.3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23" s="8" customFormat="1" ht="12.75" x14ac:dyDescent="0.2">
      <c r="A3" s="1"/>
      <c r="B3" s="2"/>
      <c r="C3" s="2"/>
      <c r="D3" s="55">
        <v>45979</v>
      </c>
      <c r="E3" s="2"/>
      <c r="F3" s="2"/>
      <c r="G3" s="2"/>
      <c r="H3" s="2" t="s">
        <v>34</v>
      </c>
      <c r="I3" s="2"/>
      <c r="J3" s="2"/>
      <c r="K3" s="3" t="s">
        <v>17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17" t="s">
        <v>7</v>
      </c>
      <c r="B6" s="50">
        <v>689</v>
      </c>
      <c r="C6" s="18"/>
      <c r="D6" s="19"/>
      <c r="E6" s="19"/>
      <c r="F6" s="51"/>
      <c r="G6" s="19"/>
      <c r="H6" s="19"/>
      <c r="I6" s="19"/>
      <c r="J6" s="19"/>
      <c r="K6" s="20"/>
    </row>
    <row r="7" spans="1:23" ht="16.5" thickTop="1" thickBot="1" x14ac:dyDescent="0.3">
      <c r="F7" s="16"/>
    </row>
    <row r="8" spans="1:23" ht="16.5" thickTop="1" thickBot="1" x14ac:dyDescent="0.3">
      <c r="A8" s="60" t="s">
        <v>18</v>
      </c>
      <c r="B8" s="61"/>
      <c r="C8" s="61"/>
      <c r="D8" s="61"/>
      <c r="E8" s="61"/>
      <c r="F8" s="61"/>
      <c r="G8" s="61"/>
      <c r="H8" s="61"/>
      <c r="I8" s="61"/>
      <c r="J8" s="61"/>
      <c r="K8" s="62"/>
      <c r="M8" s="60" t="s">
        <v>19</v>
      </c>
      <c r="N8" s="61"/>
      <c r="O8" s="61"/>
      <c r="P8" s="61"/>
      <c r="Q8" s="61"/>
      <c r="R8" s="61"/>
      <c r="S8" s="61"/>
      <c r="T8" s="61"/>
      <c r="U8" s="61"/>
      <c r="V8" s="61"/>
      <c r="W8" s="62"/>
    </row>
    <row r="9" spans="1:23" ht="15.75" thickTop="1" x14ac:dyDescent="0.25"/>
    <row r="10" spans="1:23" ht="15.75" thickBot="1" x14ac:dyDescent="0.3"/>
    <row r="11" spans="1:23" s="14" customFormat="1" ht="30.75" thickBot="1" x14ac:dyDescent="0.3">
      <c r="A11" s="21" t="s">
        <v>1</v>
      </c>
      <c r="B11" s="22" t="s">
        <v>10</v>
      </c>
      <c r="C11" s="10" t="s">
        <v>2</v>
      </c>
      <c r="D11" s="10" t="s">
        <v>3</v>
      </c>
      <c r="E11" s="10" t="s">
        <v>4</v>
      </c>
      <c r="F11" s="11" t="s">
        <v>11</v>
      </c>
      <c r="G11" s="11" t="s">
        <v>16</v>
      </c>
      <c r="H11" s="12" t="s">
        <v>8</v>
      </c>
      <c r="I11" s="10" t="s">
        <v>9</v>
      </c>
      <c r="J11" s="10" t="s">
        <v>5</v>
      </c>
      <c r="K11" s="13" t="s">
        <v>6</v>
      </c>
      <c r="L11" s="7"/>
      <c r="M11" s="9" t="s">
        <v>1</v>
      </c>
      <c r="N11" s="10" t="s">
        <v>10</v>
      </c>
      <c r="O11" s="10" t="s">
        <v>2</v>
      </c>
      <c r="P11" s="10" t="s">
        <v>3</v>
      </c>
      <c r="Q11" s="10" t="s">
        <v>4</v>
      </c>
      <c r="R11" s="11" t="s">
        <v>11</v>
      </c>
      <c r="S11" s="10" t="s">
        <v>0</v>
      </c>
      <c r="T11" s="12" t="s">
        <v>8</v>
      </c>
      <c r="U11" s="10" t="s">
        <v>9</v>
      </c>
      <c r="V11" s="10" t="s">
        <v>5</v>
      </c>
      <c r="W11" s="13" t="s">
        <v>6</v>
      </c>
    </row>
    <row r="12" spans="1:23" s="30" customFormat="1" ht="30" customHeight="1" x14ac:dyDescent="0.25">
      <c r="A12" s="24" t="s">
        <v>13</v>
      </c>
      <c r="B12" s="25" t="s">
        <v>14</v>
      </c>
      <c r="C12" s="32">
        <v>3</v>
      </c>
      <c r="D12" s="48" t="s">
        <v>22</v>
      </c>
      <c r="E12" s="26" t="s">
        <v>15</v>
      </c>
      <c r="F12" s="26">
        <v>99.8</v>
      </c>
      <c r="G12" s="27">
        <v>100.5</v>
      </c>
      <c r="H12" s="28">
        <f t="shared" ref="H12:H20" si="0">G12*0.1</f>
        <v>10.050000000000001</v>
      </c>
      <c r="I12" s="26">
        <v>4</v>
      </c>
      <c r="J12" s="29">
        <f t="shared" ref="J12:J20" si="1">((F12-G12)/G12)*100</f>
        <v>-0.69651741293532621</v>
      </c>
      <c r="K12" s="53">
        <f>(F12-G12)/H12</f>
        <v>-6.9651741293532618E-2</v>
      </c>
      <c r="M12" s="31" t="s">
        <v>13</v>
      </c>
      <c r="N12" s="32" t="s">
        <v>14</v>
      </c>
      <c r="O12" s="32">
        <v>3</v>
      </c>
      <c r="P12" s="48" t="s">
        <v>22</v>
      </c>
      <c r="Q12" s="26" t="s">
        <v>15</v>
      </c>
      <c r="R12" s="26">
        <f t="shared" ref="R12:R20" si="2">F12</f>
        <v>99.8</v>
      </c>
      <c r="S12" s="33">
        <v>99.71</v>
      </c>
      <c r="T12" s="33">
        <v>14.22</v>
      </c>
      <c r="U12" s="33">
        <v>1</v>
      </c>
      <c r="V12" s="29">
        <f>((R12-S12)/S12)*100</f>
        <v>9.0261759101397471E-2</v>
      </c>
      <c r="W12" s="53">
        <v>0.01</v>
      </c>
    </row>
    <row r="13" spans="1:23" s="30" customFormat="1" ht="30" customHeight="1" x14ac:dyDescent="0.25">
      <c r="A13" s="24" t="s">
        <v>13</v>
      </c>
      <c r="B13" s="25" t="s">
        <v>14</v>
      </c>
      <c r="C13" s="32">
        <v>6</v>
      </c>
      <c r="D13" s="48" t="s">
        <v>23</v>
      </c>
      <c r="E13" s="32" t="s">
        <v>15</v>
      </c>
      <c r="F13" s="32">
        <v>48.5</v>
      </c>
      <c r="G13" s="34">
        <v>50.24</v>
      </c>
      <c r="H13" s="35">
        <f t="shared" si="0"/>
        <v>5.0240000000000009</v>
      </c>
      <c r="I13" s="32">
        <v>4</v>
      </c>
      <c r="J13" s="29">
        <f t="shared" si="1"/>
        <v>-3.4633757961783482</v>
      </c>
      <c r="K13" s="53">
        <f>(F13-G13)/H13</f>
        <v>-0.34633757961783473</v>
      </c>
      <c r="M13" s="31" t="s">
        <v>13</v>
      </c>
      <c r="N13" s="32" t="s">
        <v>14</v>
      </c>
      <c r="O13" s="32">
        <v>6</v>
      </c>
      <c r="P13" s="48" t="s">
        <v>23</v>
      </c>
      <c r="Q13" s="32" t="s">
        <v>15</v>
      </c>
      <c r="R13" s="32">
        <f t="shared" si="2"/>
        <v>48.5</v>
      </c>
      <c r="S13" s="36">
        <v>45.85</v>
      </c>
      <c r="T13" s="36">
        <v>7.25</v>
      </c>
      <c r="U13" s="36">
        <v>1</v>
      </c>
      <c r="V13" s="29">
        <f>((R13-S13)/S13)*100</f>
        <v>5.7797164667393641</v>
      </c>
      <c r="W13" s="53">
        <v>0.37</v>
      </c>
    </row>
    <row r="14" spans="1:23" s="30" customFormat="1" ht="30" customHeight="1" x14ac:dyDescent="0.25">
      <c r="A14" s="24" t="s">
        <v>13</v>
      </c>
      <c r="B14" s="25" t="s">
        <v>14</v>
      </c>
      <c r="C14" s="32">
        <v>7</v>
      </c>
      <c r="D14" s="48" t="s">
        <v>24</v>
      </c>
      <c r="E14" s="32" t="s">
        <v>15</v>
      </c>
      <c r="F14" s="32">
        <v>146</v>
      </c>
      <c r="G14" s="34">
        <v>150.69999999999999</v>
      </c>
      <c r="H14" s="35">
        <f t="shared" si="0"/>
        <v>15.07</v>
      </c>
      <c r="I14" s="32">
        <v>4</v>
      </c>
      <c r="J14" s="37">
        <f t="shared" si="1"/>
        <v>-3.118779031187783</v>
      </c>
      <c r="K14" s="53">
        <f t="shared" ref="K14:K20" si="3">(F14-G14)/H14</f>
        <v>-0.31187790311877828</v>
      </c>
      <c r="M14" s="31" t="s">
        <v>13</v>
      </c>
      <c r="N14" s="32" t="s">
        <v>14</v>
      </c>
      <c r="O14" s="32">
        <v>7</v>
      </c>
      <c r="P14" s="48" t="s">
        <v>24</v>
      </c>
      <c r="Q14" s="32" t="s">
        <v>15</v>
      </c>
      <c r="R14" s="32">
        <f t="shared" si="2"/>
        <v>146</v>
      </c>
      <c r="S14" s="36">
        <v>147.69999999999999</v>
      </c>
      <c r="T14" s="36" t="s">
        <v>33</v>
      </c>
      <c r="U14" s="36">
        <v>1</v>
      </c>
      <c r="V14" s="29">
        <f t="shared" ref="V14:V20" si="4">((R14-S14)/S14)*100</f>
        <v>-1.1509817197020913</v>
      </c>
      <c r="W14" s="53">
        <v>-0.11</v>
      </c>
    </row>
    <row r="15" spans="1:23" s="30" customFormat="1" ht="30" customHeight="1" x14ac:dyDescent="0.25">
      <c r="A15" s="24" t="s">
        <v>13</v>
      </c>
      <c r="B15" s="25" t="s">
        <v>14</v>
      </c>
      <c r="C15" s="32">
        <v>11</v>
      </c>
      <c r="D15" s="48" t="s">
        <v>25</v>
      </c>
      <c r="E15" s="32" t="s">
        <v>15</v>
      </c>
      <c r="F15" s="32">
        <v>29</v>
      </c>
      <c r="G15" s="34">
        <v>31.32</v>
      </c>
      <c r="H15" s="35">
        <f t="shared" si="0"/>
        <v>3.1320000000000001</v>
      </c>
      <c r="I15" s="32">
        <v>4</v>
      </c>
      <c r="J15" s="37">
        <f t="shared" si="1"/>
        <v>-7.4074074074074083</v>
      </c>
      <c r="K15" s="53">
        <f t="shared" si="3"/>
        <v>-0.74074074074074081</v>
      </c>
      <c r="M15" s="31" t="s">
        <v>13</v>
      </c>
      <c r="N15" s="32" t="s">
        <v>14</v>
      </c>
      <c r="O15" s="32">
        <v>11</v>
      </c>
      <c r="P15" s="48" t="s">
        <v>25</v>
      </c>
      <c r="Q15" s="32" t="s">
        <v>15</v>
      </c>
      <c r="R15" s="32">
        <f t="shared" si="2"/>
        <v>29</v>
      </c>
      <c r="S15" s="36">
        <v>28.3</v>
      </c>
      <c r="T15" s="36">
        <v>1.87</v>
      </c>
      <c r="U15" s="36">
        <v>1</v>
      </c>
      <c r="V15" s="29">
        <f t="shared" si="4"/>
        <v>2.4734982332155453</v>
      </c>
      <c r="W15" s="53">
        <v>0.37</v>
      </c>
    </row>
    <row r="16" spans="1:23" s="30" customFormat="1" ht="30" customHeight="1" x14ac:dyDescent="0.25">
      <c r="A16" s="24" t="s">
        <v>13</v>
      </c>
      <c r="B16" s="25" t="s">
        <v>14</v>
      </c>
      <c r="C16" s="32">
        <v>17</v>
      </c>
      <c r="D16" s="48" t="s">
        <v>21</v>
      </c>
      <c r="E16" s="32" t="s">
        <v>15</v>
      </c>
      <c r="F16" s="32">
        <v>19.2</v>
      </c>
      <c r="G16" s="34">
        <v>19.579999999999998</v>
      </c>
      <c r="H16" s="35">
        <f t="shared" si="0"/>
        <v>1.958</v>
      </c>
      <c r="I16" s="32">
        <v>4</v>
      </c>
      <c r="J16" s="37">
        <f t="shared" si="1"/>
        <v>-1.940755873340138</v>
      </c>
      <c r="K16" s="53">
        <f t="shared" si="3"/>
        <v>-0.19407558733401378</v>
      </c>
      <c r="M16" s="31" t="s">
        <v>13</v>
      </c>
      <c r="N16" s="32" t="s">
        <v>14</v>
      </c>
      <c r="O16" s="32">
        <v>17</v>
      </c>
      <c r="P16" s="48" t="s">
        <v>21</v>
      </c>
      <c r="Q16" s="32" t="s">
        <v>15</v>
      </c>
      <c r="R16" s="32">
        <f t="shared" si="2"/>
        <v>19.2</v>
      </c>
      <c r="S16" s="36">
        <v>18.809999999999999</v>
      </c>
      <c r="T16" s="36">
        <v>1.1599999999999999</v>
      </c>
      <c r="U16" s="36">
        <v>1</v>
      </c>
      <c r="V16" s="29">
        <f t="shared" si="4"/>
        <v>2.0733652312599711</v>
      </c>
      <c r="W16" s="53">
        <v>0.33</v>
      </c>
    </row>
    <row r="17" spans="1:23" s="30" customFormat="1" ht="30" customHeight="1" x14ac:dyDescent="0.25">
      <c r="A17" s="24" t="s">
        <v>13</v>
      </c>
      <c r="B17" s="25" t="s">
        <v>14</v>
      </c>
      <c r="C17" s="32">
        <v>23</v>
      </c>
      <c r="D17" s="48" t="s">
        <v>26</v>
      </c>
      <c r="E17" s="32" t="s">
        <v>15</v>
      </c>
      <c r="F17" s="32">
        <v>71.900000000000006</v>
      </c>
      <c r="G17" s="34">
        <v>73.5</v>
      </c>
      <c r="H17" s="35">
        <f t="shared" si="0"/>
        <v>7.3500000000000005</v>
      </c>
      <c r="I17" s="32">
        <v>4</v>
      </c>
      <c r="J17" s="37">
        <f t="shared" si="1"/>
        <v>-2.1768707482993119</v>
      </c>
      <c r="K17" s="53">
        <f t="shared" si="3"/>
        <v>-0.21768707482993119</v>
      </c>
      <c r="M17" s="31" t="s">
        <v>13</v>
      </c>
      <c r="N17" s="32" t="s">
        <v>14</v>
      </c>
      <c r="O17" s="32">
        <v>23</v>
      </c>
      <c r="P17" s="48" t="s">
        <v>26</v>
      </c>
      <c r="Q17" s="32" t="s">
        <v>15</v>
      </c>
      <c r="R17" s="32">
        <f t="shared" si="2"/>
        <v>71.900000000000006</v>
      </c>
      <c r="S17" s="36">
        <v>66.47</v>
      </c>
      <c r="T17" s="36">
        <v>3.6</v>
      </c>
      <c r="U17" s="36">
        <v>1</v>
      </c>
      <c r="V17" s="29">
        <f t="shared" si="4"/>
        <v>8.1690988415826791</v>
      </c>
      <c r="W17" s="53">
        <v>1.51</v>
      </c>
    </row>
    <row r="18" spans="1:23" s="30" customFormat="1" ht="30" customHeight="1" x14ac:dyDescent="0.25">
      <c r="A18" s="24" t="s">
        <v>13</v>
      </c>
      <c r="B18" s="25" t="s">
        <v>14</v>
      </c>
      <c r="C18" s="32" t="s">
        <v>31</v>
      </c>
      <c r="D18" s="48" t="s">
        <v>29</v>
      </c>
      <c r="E18" s="32" t="s">
        <v>15</v>
      </c>
      <c r="F18" s="32">
        <v>147</v>
      </c>
      <c r="G18" s="34">
        <v>146.69999999999999</v>
      </c>
      <c r="H18" s="35">
        <f t="shared" si="0"/>
        <v>14.67</v>
      </c>
      <c r="I18" s="32">
        <v>4</v>
      </c>
      <c r="J18" s="37">
        <f t="shared" si="1"/>
        <v>0.20449897750512025</v>
      </c>
      <c r="K18" s="53">
        <f t="shared" si="3"/>
        <v>2.0449897750512022E-2</v>
      </c>
      <c r="M18" s="31" t="s">
        <v>13</v>
      </c>
      <c r="N18" s="32" t="s">
        <v>14</v>
      </c>
      <c r="O18" s="32" t="s">
        <v>31</v>
      </c>
      <c r="P18" s="48" t="s">
        <v>29</v>
      </c>
      <c r="Q18" s="32" t="s">
        <v>15</v>
      </c>
      <c r="R18" s="32">
        <f t="shared" si="2"/>
        <v>147</v>
      </c>
      <c r="S18" s="36">
        <v>129.69999999999999</v>
      </c>
      <c r="T18" s="36">
        <v>11.5</v>
      </c>
      <c r="U18" s="36">
        <v>1</v>
      </c>
      <c r="V18" s="29">
        <f t="shared" si="4"/>
        <v>13.338473400154212</v>
      </c>
      <c r="W18" s="53">
        <v>1.5</v>
      </c>
    </row>
    <row r="19" spans="1:23" s="30" customFormat="1" ht="30" customHeight="1" x14ac:dyDescent="0.25">
      <c r="A19" s="24" t="s">
        <v>13</v>
      </c>
      <c r="B19" s="25" t="s">
        <v>14</v>
      </c>
      <c r="C19" s="32" t="s">
        <v>30</v>
      </c>
      <c r="D19" s="48" t="s">
        <v>28</v>
      </c>
      <c r="E19" s="32" t="s">
        <v>15</v>
      </c>
      <c r="F19" s="32">
        <v>115</v>
      </c>
      <c r="G19" s="34">
        <v>119.2</v>
      </c>
      <c r="H19" s="35">
        <f t="shared" si="0"/>
        <v>11.920000000000002</v>
      </c>
      <c r="I19" s="32">
        <v>4</v>
      </c>
      <c r="J19" s="37">
        <f t="shared" si="1"/>
        <v>-3.5234899328859086</v>
      </c>
      <c r="K19" s="53">
        <f t="shared" si="3"/>
        <v>-0.35234899328859082</v>
      </c>
      <c r="M19" s="31" t="s">
        <v>13</v>
      </c>
      <c r="N19" s="32" t="s">
        <v>14</v>
      </c>
      <c r="O19" s="32" t="s">
        <v>30</v>
      </c>
      <c r="P19" s="48" t="s">
        <v>28</v>
      </c>
      <c r="Q19" s="32" t="s">
        <v>15</v>
      </c>
      <c r="R19" s="32">
        <f t="shared" si="2"/>
        <v>115</v>
      </c>
      <c r="S19" s="36">
        <v>105.6</v>
      </c>
      <c r="T19" s="36">
        <v>8.5</v>
      </c>
      <c r="U19" s="36">
        <v>1</v>
      </c>
      <c r="V19" s="29">
        <f t="shared" si="4"/>
        <v>8.9015151515151576</v>
      </c>
      <c r="W19" s="53">
        <v>1.1000000000000001</v>
      </c>
    </row>
    <row r="20" spans="1:23" s="30" customFormat="1" ht="30" customHeight="1" thickBot="1" x14ac:dyDescent="0.3">
      <c r="A20" s="38" t="s">
        <v>13</v>
      </c>
      <c r="B20" s="39" t="s">
        <v>14</v>
      </c>
      <c r="C20" s="40">
        <v>35</v>
      </c>
      <c r="D20" s="49" t="s">
        <v>27</v>
      </c>
      <c r="E20" s="40" t="s">
        <v>15</v>
      </c>
      <c r="F20" s="40">
        <v>143</v>
      </c>
      <c r="G20" s="41">
        <v>161.19999999999999</v>
      </c>
      <c r="H20" s="42">
        <f t="shared" si="0"/>
        <v>16.12</v>
      </c>
      <c r="I20" s="40" t="s">
        <v>20</v>
      </c>
      <c r="J20" s="43">
        <f t="shared" si="1"/>
        <v>-11.290322580645155</v>
      </c>
      <c r="K20" s="54">
        <f t="shared" si="3"/>
        <v>-1.1290322580645153</v>
      </c>
      <c r="M20" s="44" t="s">
        <v>13</v>
      </c>
      <c r="N20" s="40" t="s">
        <v>14</v>
      </c>
      <c r="O20" s="40">
        <v>35</v>
      </c>
      <c r="P20" s="49" t="s">
        <v>27</v>
      </c>
      <c r="Q20" s="40" t="s">
        <v>15</v>
      </c>
      <c r="R20" s="40">
        <f t="shared" si="2"/>
        <v>143</v>
      </c>
      <c r="S20" s="45">
        <v>153.1</v>
      </c>
      <c r="T20" s="45">
        <v>10.8</v>
      </c>
      <c r="U20" s="46">
        <v>1</v>
      </c>
      <c r="V20" s="47">
        <f t="shared" si="4"/>
        <v>-6.5969954278249476</v>
      </c>
      <c r="W20" s="54">
        <v>-0.94</v>
      </c>
    </row>
    <row r="21" spans="1:23" x14ac:dyDescent="0.25">
      <c r="F21" s="23"/>
      <c r="J21" s="23"/>
      <c r="K21" s="23"/>
    </row>
    <row r="24" spans="1:23" x14ac:dyDescent="0.25">
      <c r="T24" s="15"/>
    </row>
    <row r="28" spans="1:23" x14ac:dyDescent="0.25">
      <c r="D28" s="52"/>
    </row>
    <row r="29" spans="1:23" x14ac:dyDescent="0.25">
      <c r="D29" s="52"/>
    </row>
  </sheetData>
  <sheetProtection algorithmName="SHA-512" hashValue="z0+p42rUyDVKwmQPqCk5h1tsIjsRNry8zXXcD9fktiaqGaMDdEUApsbj9JdfcXwZ2TNcPlAj2VKH4DAbPeXyxA==" saltValue="tDM9oHFIdkJVzkPLhnP0Lw==" spinCount="100000" sheet="1" objects="1" scenarios="1" selectLockedCells="1" selectUnlockedCells="1"/>
  <mergeCells count="3">
    <mergeCell ref="A2:K2"/>
    <mergeCell ref="A8:K8"/>
    <mergeCell ref="M8:W8"/>
  </mergeCells>
  <conditionalFormatting sqref="K12:K20">
    <cfRule type="cellIs" dxfId="11" priority="7" stopIfTrue="1" operator="between">
      <formula>-2</formula>
      <formula>2</formula>
    </cfRule>
    <cfRule type="cellIs" dxfId="10" priority="8" stopIfTrue="1" operator="between">
      <formula>-3</formula>
      <formula>3</formula>
    </cfRule>
    <cfRule type="cellIs" dxfId="9" priority="9" operator="notBetween">
      <formula>-3</formula>
      <formula>3</formula>
    </cfRule>
  </conditionalFormatting>
  <conditionalFormatting sqref="W12:W20">
    <cfRule type="cellIs" dxfId="8" priority="1" stopIfTrue="1" operator="between">
      <formula>-2</formula>
      <formula>2</formula>
    </cfRule>
    <cfRule type="cellIs" dxfId="7" priority="2" stopIfTrue="1" operator="between">
      <formula>-3</formula>
      <formula>3</formula>
    </cfRule>
    <cfRule type="cellIs" dxfId="6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C1E00-352D-4605-8FDE-50B5B16D8E5C}">
  <dimension ref="A1:W29"/>
  <sheetViews>
    <sheetView topLeftCell="A2" zoomScale="80" zoomScaleNormal="80" zoomScalePageLayoutView="85" workbookViewId="0">
      <selection activeCell="H33" sqref="H33"/>
    </sheetView>
  </sheetViews>
  <sheetFormatPr defaultColWidth="9.140625" defaultRowHeight="15" x14ac:dyDescent="0.25"/>
  <cols>
    <col min="1" max="1" width="11" style="7" customWidth="1"/>
    <col min="2" max="2" width="11.5703125" style="16" customWidth="1"/>
    <col min="3" max="3" width="7.140625" style="16" customWidth="1"/>
    <col min="4" max="4" width="48.5703125" style="7" customWidth="1"/>
    <col min="5" max="5" width="12.42578125" style="7" customWidth="1"/>
    <col min="6" max="6" width="12.28515625" style="7" customWidth="1"/>
    <col min="7" max="7" width="11.28515625" style="7" bestFit="1" customWidth="1"/>
    <col min="8" max="8" width="12" style="7" bestFit="1" customWidth="1"/>
    <col min="9" max="9" width="9.5703125" style="7" customWidth="1"/>
    <col min="10" max="10" width="13.28515625" style="7" customWidth="1"/>
    <col min="11" max="11" width="9" style="7" customWidth="1"/>
    <col min="12" max="12" width="6.5703125" style="7" customWidth="1"/>
    <col min="13" max="13" width="9.140625" style="7"/>
    <col min="14" max="14" width="9.42578125" style="7" bestFit="1" customWidth="1"/>
    <col min="15" max="15" width="9.140625" style="7"/>
    <col min="16" max="16" width="48.28515625" style="7" customWidth="1"/>
    <col min="17" max="17" width="9.140625" style="7"/>
    <col min="18" max="18" width="11.7109375" style="7" customWidth="1"/>
    <col min="19" max="21" width="9.140625" style="7"/>
    <col min="22" max="22" width="11.7109375" style="7" bestFit="1" customWidth="1"/>
    <col min="23" max="16384" width="9.140625" style="7"/>
  </cols>
  <sheetData>
    <row r="1" spans="1:23" ht="15.75" thickBot="1" x14ac:dyDescent="0.3">
      <c r="D1" s="56"/>
      <c r="K1" s="16"/>
    </row>
    <row r="2" spans="1:23" ht="19.5" thickTop="1" x14ac:dyDescent="0.3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23" s="8" customFormat="1" ht="12.75" x14ac:dyDescent="0.2">
      <c r="A3" s="1"/>
      <c r="B3" s="2"/>
      <c r="C3" s="2"/>
      <c r="D3" s="55">
        <v>45979</v>
      </c>
      <c r="E3" s="2"/>
      <c r="F3" s="2"/>
      <c r="G3" s="2"/>
      <c r="H3" s="2" t="s">
        <v>34</v>
      </c>
      <c r="I3" s="2"/>
      <c r="J3" s="2"/>
      <c r="K3" s="3" t="s">
        <v>17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17" t="s">
        <v>7</v>
      </c>
      <c r="B6" s="50">
        <v>744</v>
      </c>
      <c r="C6" s="18"/>
      <c r="D6" s="19"/>
      <c r="E6" s="19"/>
      <c r="F6" s="51"/>
      <c r="G6" s="19"/>
      <c r="H6" s="19"/>
      <c r="I6" s="19"/>
      <c r="J6" s="19"/>
      <c r="K6" s="20"/>
    </row>
    <row r="7" spans="1:23" ht="16.5" thickTop="1" thickBot="1" x14ac:dyDescent="0.3">
      <c r="F7" s="16"/>
    </row>
    <row r="8" spans="1:23" ht="16.5" thickTop="1" thickBot="1" x14ac:dyDescent="0.3">
      <c r="A8" s="60" t="s">
        <v>18</v>
      </c>
      <c r="B8" s="61"/>
      <c r="C8" s="61"/>
      <c r="D8" s="61"/>
      <c r="E8" s="61"/>
      <c r="F8" s="61"/>
      <c r="G8" s="61"/>
      <c r="H8" s="61"/>
      <c r="I8" s="61"/>
      <c r="J8" s="61"/>
      <c r="K8" s="62"/>
      <c r="M8" s="60" t="s">
        <v>19</v>
      </c>
      <c r="N8" s="61"/>
      <c r="O8" s="61"/>
      <c r="P8" s="61"/>
      <c r="Q8" s="61"/>
      <c r="R8" s="61"/>
      <c r="S8" s="61"/>
      <c r="T8" s="61"/>
      <c r="U8" s="61"/>
      <c r="V8" s="61"/>
      <c r="W8" s="62"/>
    </row>
    <row r="9" spans="1:23" ht="15.75" thickTop="1" x14ac:dyDescent="0.25"/>
    <row r="10" spans="1:23" ht="15.75" thickBot="1" x14ac:dyDescent="0.3"/>
    <row r="11" spans="1:23" s="14" customFormat="1" ht="30.75" thickBot="1" x14ac:dyDescent="0.3">
      <c r="A11" s="21" t="s">
        <v>1</v>
      </c>
      <c r="B11" s="22" t="s">
        <v>10</v>
      </c>
      <c r="C11" s="10" t="s">
        <v>2</v>
      </c>
      <c r="D11" s="10" t="s">
        <v>3</v>
      </c>
      <c r="E11" s="10" t="s">
        <v>4</v>
      </c>
      <c r="F11" s="11" t="s">
        <v>11</v>
      </c>
      <c r="G11" s="11" t="s">
        <v>16</v>
      </c>
      <c r="H11" s="12" t="s">
        <v>8</v>
      </c>
      <c r="I11" s="10" t="s">
        <v>9</v>
      </c>
      <c r="J11" s="10" t="s">
        <v>5</v>
      </c>
      <c r="K11" s="13" t="s">
        <v>6</v>
      </c>
      <c r="L11" s="7"/>
      <c r="M11" s="9" t="s">
        <v>1</v>
      </c>
      <c r="N11" s="10" t="s">
        <v>10</v>
      </c>
      <c r="O11" s="10" t="s">
        <v>2</v>
      </c>
      <c r="P11" s="10" t="s">
        <v>3</v>
      </c>
      <c r="Q11" s="10" t="s">
        <v>4</v>
      </c>
      <c r="R11" s="11" t="s">
        <v>11</v>
      </c>
      <c r="S11" s="10" t="s">
        <v>0</v>
      </c>
      <c r="T11" s="12" t="s">
        <v>8</v>
      </c>
      <c r="U11" s="10" t="s">
        <v>9</v>
      </c>
      <c r="V11" s="10" t="s">
        <v>5</v>
      </c>
      <c r="W11" s="13" t="s">
        <v>6</v>
      </c>
    </row>
    <row r="12" spans="1:23" s="30" customFormat="1" ht="30" customHeight="1" x14ac:dyDescent="0.25">
      <c r="A12" s="24" t="s">
        <v>13</v>
      </c>
      <c r="B12" s="25" t="s">
        <v>14</v>
      </c>
      <c r="C12" s="32">
        <v>3</v>
      </c>
      <c r="D12" s="48" t="s">
        <v>22</v>
      </c>
      <c r="E12" s="26" t="s">
        <v>15</v>
      </c>
      <c r="F12" s="26">
        <v>105</v>
      </c>
      <c r="G12" s="27">
        <v>100.5</v>
      </c>
      <c r="H12" s="28">
        <f t="shared" ref="H12:H20" si="0">G12*0.1</f>
        <v>10.050000000000001</v>
      </c>
      <c r="I12" s="26">
        <v>4</v>
      </c>
      <c r="J12" s="29">
        <f t="shared" ref="J12:J20" si="1">((F12-G12)/G12)*100</f>
        <v>4.4776119402985071</v>
      </c>
      <c r="K12" s="53">
        <f>(F12-G12)/H12</f>
        <v>0.44776119402985071</v>
      </c>
      <c r="M12" s="31" t="s">
        <v>13</v>
      </c>
      <c r="N12" s="32" t="s">
        <v>14</v>
      </c>
      <c r="O12" s="32">
        <v>3</v>
      </c>
      <c r="P12" s="48" t="s">
        <v>22</v>
      </c>
      <c r="Q12" s="26" t="s">
        <v>15</v>
      </c>
      <c r="R12" s="26">
        <f t="shared" ref="R12:R20" si="2">F12</f>
        <v>105</v>
      </c>
      <c r="S12" s="33">
        <v>99.71</v>
      </c>
      <c r="T12" s="33">
        <v>14.22</v>
      </c>
      <c r="U12" s="33">
        <v>1</v>
      </c>
      <c r="V12" s="29">
        <f>((R12-S12)/S12)*100</f>
        <v>5.3053856182930561</v>
      </c>
      <c r="W12" s="53">
        <v>0.37</v>
      </c>
    </row>
    <row r="13" spans="1:23" s="30" customFormat="1" ht="30" customHeight="1" x14ac:dyDescent="0.25">
      <c r="A13" s="24" t="s">
        <v>13</v>
      </c>
      <c r="B13" s="25" t="s">
        <v>14</v>
      </c>
      <c r="C13" s="32">
        <v>6</v>
      </c>
      <c r="D13" s="48" t="s">
        <v>23</v>
      </c>
      <c r="E13" s="32" t="s">
        <v>15</v>
      </c>
      <c r="F13" s="32">
        <v>47.1</v>
      </c>
      <c r="G13" s="34">
        <v>50.24</v>
      </c>
      <c r="H13" s="35">
        <f t="shared" si="0"/>
        <v>5.0240000000000009</v>
      </c>
      <c r="I13" s="32">
        <v>4</v>
      </c>
      <c r="J13" s="29">
        <f t="shared" si="1"/>
        <v>-6.2500000000000018</v>
      </c>
      <c r="K13" s="53">
        <f>(F13-G13)/H13</f>
        <v>-0.625</v>
      </c>
      <c r="M13" s="31" t="s">
        <v>13</v>
      </c>
      <c r="N13" s="32" t="s">
        <v>14</v>
      </c>
      <c r="O13" s="32">
        <v>6</v>
      </c>
      <c r="P13" s="48" t="s">
        <v>23</v>
      </c>
      <c r="Q13" s="32" t="s">
        <v>15</v>
      </c>
      <c r="R13" s="32">
        <f t="shared" si="2"/>
        <v>47.1</v>
      </c>
      <c r="S13" s="36">
        <v>45.85</v>
      </c>
      <c r="T13" s="36">
        <v>7.25</v>
      </c>
      <c r="U13" s="36">
        <v>1</v>
      </c>
      <c r="V13" s="29">
        <f>((R13-S13)/S13)*100</f>
        <v>2.7262813522355507</v>
      </c>
      <c r="W13" s="53">
        <v>0.17</v>
      </c>
    </row>
    <row r="14" spans="1:23" s="30" customFormat="1" ht="30" customHeight="1" x14ac:dyDescent="0.25">
      <c r="A14" s="24" t="s">
        <v>13</v>
      </c>
      <c r="B14" s="25" t="s">
        <v>14</v>
      </c>
      <c r="C14" s="32">
        <v>7</v>
      </c>
      <c r="D14" s="48" t="s">
        <v>24</v>
      </c>
      <c r="E14" s="32" t="s">
        <v>15</v>
      </c>
      <c r="F14" s="32">
        <v>160</v>
      </c>
      <c r="G14" s="34">
        <v>150.69999999999999</v>
      </c>
      <c r="H14" s="35">
        <f t="shared" si="0"/>
        <v>15.07</v>
      </c>
      <c r="I14" s="32">
        <v>4</v>
      </c>
      <c r="J14" s="37">
        <f t="shared" si="1"/>
        <v>6.1712010617120185</v>
      </c>
      <c r="K14" s="53">
        <f t="shared" ref="K14:K20" si="3">(F14-G14)/H14</f>
        <v>0.61712010617120183</v>
      </c>
      <c r="M14" s="31" t="s">
        <v>13</v>
      </c>
      <c r="N14" s="32" t="s">
        <v>14</v>
      </c>
      <c r="O14" s="32">
        <v>7</v>
      </c>
      <c r="P14" s="48" t="s">
        <v>24</v>
      </c>
      <c r="Q14" s="32" t="s">
        <v>15</v>
      </c>
      <c r="R14" s="32">
        <f t="shared" si="2"/>
        <v>160</v>
      </c>
      <c r="S14" s="36">
        <v>147.69999999999999</v>
      </c>
      <c r="T14" s="36" t="s">
        <v>33</v>
      </c>
      <c r="U14" s="36">
        <v>1</v>
      </c>
      <c r="V14" s="29">
        <f t="shared" ref="V14:V20" si="4">((R14-S14)/S14)*100</f>
        <v>8.3276912660798992</v>
      </c>
      <c r="W14" s="53">
        <v>0.82</v>
      </c>
    </row>
    <row r="15" spans="1:23" s="30" customFormat="1" ht="30" customHeight="1" x14ac:dyDescent="0.25">
      <c r="A15" s="24" t="s">
        <v>13</v>
      </c>
      <c r="B15" s="25" t="s">
        <v>14</v>
      </c>
      <c r="C15" s="32">
        <v>11</v>
      </c>
      <c r="D15" s="48" t="s">
        <v>25</v>
      </c>
      <c r="E15" s="32" t="s">
        <v>15</v>
      </c>
      <c r="F15" s="32">
        <v>28.2</v>
      </c>
      <c r="G15" s="34">
        <v>31.32</v>
      </c>
      <c r="H15" s="35">
        <f t="shared" si="0"/>
        <v>3.1320000000000001</v>
      </c>
      <c r="I15" s="32">
        <v>4</v>
      </c>
      <c r="J15" s="37">
        <f t="shared" si="1"/>
        <v>-9.9616858237547934</v>
      </c>
      <c r="K15" s="53">
        <f t="shared" si="3"/>
        <v>-0.99616858237547923</v>
      </c>
      <c r="M15" s="31" t="s">
        <v>13</v>
      </c>
      <c r="N15" s="32" t="s">
        <v>14</v>
      </c>
      <c r="O15" s="32">
        <v>11</v>
      </c>
      <c r="P15" s="48" t="s">
        <v>25</v>
      </c>
      <c r="Q15" s="32" t="s">
        <v>15</v>
      </c>
      <c r="R15" s="32">
        <f t="shared" si="2"/>
        <v>28.2</v>
      </c>
      <c r="S15" s="36">
        <v>28.3</v>
      </c>
      <c r="T15" s="36">
        <v>1.87</v>
      </c>
      <c r="U15" s="36">
        <v>1</v>
      </c>
      <c r="V15" s="29">
        <f t="shared" si="4"/>
        <v>-0.35335689045936897</v>
      </c>
      <c r="W15" s="53">
        <v>-0.05</v>
      </c>
    </row>
    <row r="16" spans="1:23" s="30" customFormat="1" ht="30" customHeight="1" x14ac:dyDescent="0.25">
      <c r="A16" s="24" t="s">
        <v>13</v>
      </c>
      <c r="B16" s="25" t="s">
        <v>14</v>
      </c>
      <c r="C16" s="32">
        <v>17</v>
      </c>
      <c r="D16" s="48" t="s">
        <v>21</v>
      </c>
      <c r="E16" s="32" t="s">
        <v>15</v>
      </c>
      <c r="F16" s="32">
        <v>19.7</v>
      </c>
      <c r="G16" s="34">
        <v>19.579999999999998</v>
      </c>
      <c r="H16" s="35">
        <f t="shared" si="0"/>
        <v>1.958</v>
      </c>
      <c r="I16" s="32">
        <v>4</v>
      </c>
      <c r="J16" s="37">
        <f t="shared" si="1"/>
        <v>0.61287027579162923</v>
      </c>
      <c r="K16" s="53">
        <f t="shared" si="3"/>
        <v>6.128702757916292E-2</v>
      </c>
      <c r="M16" s="31" t="s">
        <v>13</v>
      </c>
      <c r="N16" s="32" t="s">
        <v>14</v>
      </c>
      <c r="O16" s="32">
        <v>17</v>
      </c>
      <c r="P16" s="48" t="s">
        <v>21</v>
      </c>
      <c r="Q16" s="32" t="s">
        <v>15</v>
      </c>
      <c r="R16" s="32">
        <f t="shared" si="2"/>
        <v>19.7</v>
      </c>
      <c r="S16" s="36">
        <v>18.809999999999999</v>
      </c>
      <c r="T16" s="36">
        <v>1.1599999999999999</v>
      </c>
      <c r="U16" s="36">
        <v>1</v>
      </c>
      <c r="V16" s="29">
        <f t="shared" si="4"/>
        <v>4.7315257841573661</v>
      </c>
      <c r="W16" s="53">
        <v>0.76</v>
      </c>
    </row>
    <row r="17" spans="1:23" s="30" customFormat="1" ht="30" customHeight="1" x14ac:dyDescent="0.25">
      <c r="A17" s="24" t="s">
        <v>13</v>
      </c>
      <c r="B17" s="25" t="s">
        <v>14</v>
      </c>
      <c r="C17" s="32">
        <v>23</v>
      </c>
      <c r="D17" s="48" t="s">
        <v>26</v>
      </c>
      <c r="E17" s="32" t="s">
        <v>15</v>
      </c>
      <c r="F17" s="32">
        <v>64.400000000000006</v>
      </c>
      <c r="G17" s="34">
        <v>73.5</v>
      </c>
      <c r="H17" s="35">
        <f t="shared" si="0"/>
        <v>7.3500000000000005</v>
      </c>
      <c r="I17" s="32">
        <v>4</v>
      </c>
      <c r="J17" s="37">
        <f t="shared" si="1"/>
        <v>-12.380952380952372</v>
      </c>
      <c r="K17" s="53">
        <f t="shared" si="3"/>
        <v>-1.2380952380952372</v>
      </c>
      <c r="M17" s="31" t="s">
        <v>13</v>
      </c>
      <c r="N17" s="32" t="s">
        <v>14</v>
      </c>
      <c r="O17" s="32">
        <v>23</v>
      </c>
      <c r="P17" s="48" t="s">
        <v>26</v>
      </c>
      <c r="Q17" s="32" t="s">
        <v>15</v>
      </c>
      <c r="R17" s="32">
        <f t="shared" si="2"/>
        <v>64.400000000000006</v>
      </c>
      <c r="S17" s="36">
        <v>66.47</v>
      </c>
      <c r="T17" s="36">
        <v>3.6</v>
      </c>
      <c r="U17" s="36">
        <v>1</v>
      </c>
      <c r="V17" s="29">
        <f t="shared" si="4"/>
        <v>-3.1141868512110626</v>
      </c>
      <c r="W17" s="53">
        <v>-0.56999999999999995</v>
      </c>
    </row>
    <row r="18" spans="1:23" s="30" customFormat="1" ht="30" customHeight="1" x14ac:dyDescent="0.25">
      <c r="A18" s="24" t="s">
        <v>13</v>
      </c>
      <c r="B18" s="25" t="s">
        <v>14</v>
      </c>
      <c r="C18" s="32" t="s">
        <v>31</v>
      </c>
      <c r="D18" s="48" t="s">
        <v>29</v>
      </c>
      <c r="E18" s="32" t="s">
        <v>15</v>
      </c>
      <c r="F18" s="32">
        <v>127</v>
      </c>
      <c r="G18" s="34">
        <v>146.69999999999999</v>
      </c>
      <c r="H18" s="35">
        <f t="shared" si="0"/>
        <v>14.67</v>
      </c>
      <c r="I18" s="32">
        <v>4</v>
      </c>
      <c r="J18" s="37">
        <f t="shared" si="1"/>
        <v>-13.428766189502378</v>
      </c>
      <c r="K18" s="53">
        <f t="shared" si="3"/>
        <v>-1.3428766189502379</v>
      </c>
      <c r="M18" s="31" t="s">
        <v>13</v>
      </c>
      <c r="N18" s="32" t="s">
        <v>14</v>
      </c>
      <c r="O18" s="32" t="s">
        <v>31</v>
      </c>
      <c r="P18" s="48" t="s">
        <v>29</v>
      </c>
      <c r="Q18" s="32" t="s">
        <v>15</v>
      </c>
      <c r="R18" s="32">
        <f t="shared" si="2"/>
        <v>127</v>
      </c>
      <c r="S18" s="36">
        <v>129.69999999999999</v>
      </c>
      <c r="T18" s="36">
        <v>11.5</v>
      </c>
      <c r="U18" s="36">
        <v>1</v>
      </c>
      <c r="V18" s="29">
        <f t="shared" si="4"/>
        <v>-2.0817270624518032</v>
      </c>
      <c r="W18" s="53">
        <v>-0.24</v>
      </c>
    </row>
    <row r="19" spans="1:23" s="30" customFormat="1" ht="30" customHeight="1" x14ac:dyDescent="0.25">
      <c r="A19" s="24" t="s">
        <v>13</v>
      </c>
      <c r="B19" s="25" t="s">
        <v>14</v>
      </c>
      <c r="C19" s="32" t="s">
        <v>30</v>
      </c>
      <c r="D19" s="48" t="s">
        <v>28</v>
      </c>
      <c r="E19" s="32" t="s">
        <v>15</v>
      </c>
      <c r="F19" s="32">
        <v>102</v>
      </c>
      <c r="G19" s="34">
        <v>119.2</v>
      </c>
      <c r="H19" s="35">
        <f t="shared" si="0"/>
        <v>11.920000000000002</v>
      </c>
      <c r="I19" s="32">
        <v>4</v>
      </c>
      <c r="J19" s="37">
        <f t="shared" si="1"/>
        <v>-14.429530201342283</v>
      </c>
      <c r="K19" s="53">
        <f t="shared" si="3"/>
        <v>-1.4429530201342282</v>
      </c>
      <c r="M19" s="31" t="s">
        <v>13</v>
      </c>
      <c r="N19" s="32" t="s">
        <v>14</v>
      </c>
      <c r="O19" s="32" t="s">
        <v>30</v>
      </c>
      <c r="P19" s="48" t="s">
        <v>28</v>
      </c>
      <c r="Q19" s="32" t="s">
        <v>15</v>
      </c>
      <c r="R19" s="32">
        <f t="shared" si="2"/>
        <v>102</v>
      </c>
      <c r="S19" s="36">
        <v>105.6</v>
      </c>
      <c r="T19" s="36">
        <v>8.5</v>
      </c>
      <c r="U19" s="36">
        <v>1</v>
      </c>
      <c r="V19" s="29">
        <f t="shared" si="4"/>
        <v>-3.4090909090909038</v>
      </c>
      <c r="W19" s="53">
        <v>-0.42</v>
      </c>
    </row>
    <row r="20" spans="1:23" s="30" customFormat="1" ht="30" customHeight="1" thickBot="1" x14ac:dyDescent="0.3">
      <c r="A20" s="38" t="s">
        <v>13</v>
      </c>
      <c r="B20" s="39" t="s">
        <v>14</v>
      </c>
      <c r="C20" s="40">
        <v>35</v>
      </c>
      <c r="D20" s="49" t="s">
        <v>27</v>
      </c>
      <c r="E20" s="40" t="s">
        <v>15</v>
      </c>
      <c r="F20" s="40">
        <v>150</v>
      </c>
      <c r="G20" s="41">
        <v>161.19999999999999</v>
      </c>
      <c r="H20" s="42">
        <f t="shared" si="0"/>
        <v>16.12</v>
      </c>
      <c r="I20" s="40" t="s">
        <v>20</v>
      </c>
      <c r="J20" s="43">
        <f t="shared" si="1"/>
        <v>-6.9478908188585544</v>
      </c>
      <c r="K20" s="54">
        <f t="shared" si="3"/>
        <v>-0.69478908188585531</v>
      </c>
      <c r="M20" s="44" t="s">
        <v>13</v>
      </c>
      <c r="N20" s="40" t="s">
        <v>14</v>
      </c>
      <c r="O20" s="40">
        <v>35</v>
      </c>
      <c r="P20" s="49" t="s">
        <v>27</v>
      </c>
      <c r="Q20" s="40" t="s">
        <v>15</v>
      </c>
      <c r="R20" s="40">
        <f t="shared" si="2"/>
        <v>150</v>
      </c>
      <c r="S20" s="45">
        <v>153.1</v>
      </c>
      <c r="T20" s="45">
        <v>10.8</v>
      </c>
      <c r="U20" s="46">
        <v>1</v>
      </c>
      <c r="V20" s="47">
        <f t="shared" si="4"/>
        <v>-2.0248203788373575</v>
      </c>
      <c r="W20" s="54">
        <v>-0.28999999999999998</v>
      </c>
    </row>
    <row r="21" spans="1:23" x14ac:dyDescent="0.25">
      <c r="F21" s="23"/>
      <c r="J21" s="23"/>
      <c r="K21" s="23"/>
    </row>
    <row r="24" spans="1:23" x14ac:dyDescent="0.25">
      <c r="T24" s="15"/>
    </row>
    <row r="28" spans="1:23" x14ac:dyDescent="0.25">
      <c r="D28" s="52"/>
    </row>
    <row r="29" spans="1:23" x14ac:dyDescent="0.25">
      <c r="D29" s="52"/>
    </row>
  </sheetData>
  <sheetProtection algorithmName="SHA-512" hashValue="5wbnygmu/mzRor0wZfmRqgsYot6gxj3O4VeWoCZkfh4CVyc1pm2flgekxFOO5eOWBXn/GAmrUl6L4XKpRndhrQ==" saltValue="pBdBCxQkPVWz9XxUztvWlg==" spinCount="100000" sheet="1" objects="1" scenarios="1" selectLockedCells="1" selectUnlockedCells="1"/>
  <mergeCells count="3">
    <mergeCell ref="A2:K2"/>
    <mergeCell ref="A8:K8"/>
    <mergeCell ref="M8:W8"/>
  </mergeCells>
  <conditionalFormatting sqref="K12:K20">
    <cfRule type="cellIs" dxfId="5" priority="7" stopIfTrue="1" operator="between">
      <formula>-2</formula>
      <formula>2</formula>
    </cfRule>
    <cfRule type="cellIs" dxfId="4" priority="8" stopIfTrue="1" operator="between">
      <formula>-3</formula>
      <formula>3</formula>
    </cfRule>
    <cfRule type="cellIs" dxfId="3" priority="9" operator="notBetween">
      <formula>-3</formula>
      <formula>3</formula>
    </cfRule>
  </conditionalFormatting>
  <conditionalFormatting sqref="W12:W20">
    <cfRule type="cellIs" dxfId="2" priority="1" stopIfTrue="1" operator="between">
      <formula>-2</formula>
      <formula>2</formula>
    </cfRule>
    <cfRule type="cellIs" dxfId="1" priority="2" stopIfTrue="1" operator="between">
      <formula>-3</formula>
      <formula>3</formula>
    </cfRule>
    <cfRule type="cellIs" dxfId="0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CC476-A836-4F5C-8138-3A5606D84417}">
  <dimension ref="A1:W29"/>
  <sheetViews>
    <sheetView zoomScale="80" zoomScaleNormal="80" zoomScalePageLayoutView="85" workbookViewId="0">
      <selection activeCell="D27" sqref="D27"/>
    </sheetView>
  </sheetViews>
  <sheetFormatPr defaultColWidth="9.140625" defaultRowHeight="15" x14ac:dyDescent="0.25"/>
  <cols>
    <col min="1" max="1" width="11" style="7" customWidth="1"/>
    <col min="2" max="2" width="11.5703125" style="16" customWidth="1"/>
    <col min="3" max="3" width="7.140625" style="16" customWidth="1"/>
    <col min="4" max="4" width="48.5703125" style="7" customWidth="1"/>
    <col min="5" max="5" width="12.42578125" style="7" customWidth="1"/>
    <col min="6" max="6" width="12.28515625" style="7" customWidth="1"/>
    <col min="7" max="7" width="11.28515625" style="7" bestFit="1" customWidth="1"/>
    <col min="8" max="8" width="12" style="7" bestFit="1" customWidth="1"/>
    <col min="9" max="9" width="9.5703125" style="7" customWidth="1"/>
    <col min="10" max="10" width="13.28515625" style="7" customWidth="1"/>
    <col min="11" max="11" width="9" style="7" customWidth="1"/>
    <col min="12" max="12" width="6.5703125" style="7" customWidth="1"/>
    <col min="13" max="13" width="9.140625" style="7"/>
    <col min="14" max="14" width="9.42578125" style="7" bestFit="1" customWidth="1"/>
    <col min="15" max="15" width="9.140625" style="7"/>
    <col min="16" max="16" width="48.28515625" style="7" customWidth="1"/>
    <col min="17" max="17" width="9.140625" style="7"/>
    <col min="18" max="18" width="11.7109375" style="7" customWidth="1"/>
    <col min="19" max="21" width="9.140625" style="7"/>
    <col min="22" max="22" width="11.7109375" style="7" bestFit="1" customWidth="1"/>
    <col min="23" max="16384" width="9.140625" style="7"/>
  </cols>
  <sheetData>
    <row r="1" spans="1:23" ht="15.75" thickBot="1" x14ac:dyDescent="0.3">
      <c r="D1" s="56"/>
      <c r="K1" s="16"/>
    </row>
    <row r="2" spans="1:23" ht="19.5" thickTop="1" x14ac:dyDescent="0.3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23" s="8" customFormat="1" ht="12.75" x14ac:dyDescent="0.2">
      <c r="A3" s="1"/>
      <c r="B3" s="2"/>
      <c r="C3" s="2"/>
      <c r="D3" s="55">
        <v>45979</v>
      </c>
      <c r="E3" s="2"/>
      <c r="F3" s="2"/>
      <c r="G3" s="2"/>
      <c r="H3" s="2" t="s">
        <v>34</v>
      </c>
      <c r="I3" s="2"/>
      <c r="J3" s="2"/>
      <c r="K3" s="3" t="s">
        <v>17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17" t="s">
        <v>7</v>
      </c>
      <c r="B6" s="50">
        <v>223</v>
      </c>
      <c r="C6" s="18"/>
      <c r="D6" s="19"/>
      <c r="E6" s="19"/>
      <c r="F6" s="51"/>
      <c r="G6" s="19"/>
      <c r="H6" s="19"/>
      <c r="I6" s="19"/>
      <c r="J6" s="19"/>
      <c r="K6" s="20"/>
    </row>
    <row r="7" spans="1:23" ht="16.5" thickTop="1" thickBot="1" x14ac:dyDescent="0.3">
      <c r="F7" s="16"/>
    </row>
    <row r="8" spans="1:23" ht="16.5" thickTop="1" thickBot="1" x14ac:dyDescent="0.3">
      <c r="A8" s="60" t="s">
        <v>18</v>
      </c>
      <c r="B8" s="61"/>
      <c r="C8" s="61"/>
      <c r="D8" s="61"/>
      <c r="E8" s="61"/>
      <c r="F8" s="61"/>
      <c r="G8" s="61"/>
      <c r="H8" s="61"/>
      <c r="I8" s="61"/>
      <c r="J8" s="61"/>
      <c r="K8" s="62"/>
      <c r="M8" s="60" t="s">
        <v>19</v>
      </c>
      <c r="N8" s="61"/>
      <c r="O8" s="61"/>
      <c r="P8" s="61"/>
      <c r="Q8" s="61"/>
      <c r="R8" s="61"/>
      <c r="S8" s="61"/>
      <c r="T8" s="61"/>
      <c r="U8" s="61"/>
      <c r="V8" s="61"/>
      <c r="W8" s="62"/>
    </row>
    <row r="9" spans="1:23" ht="15.75" thickTop="1" x14ac:dyDescent="0.25"/>
    <row r="10" spans="1:23" ht="15.75" thickBot="1" x14ac:dyDescent="0.3"/>
    <row r="11" spans="1:23" s="14" customFormat="1" ht="30.75" thickBot="1" x14ac:dyDescent="0.3">
      <c r="A11" s="21" t="s">
        <v>1</v>
      </c>
      <c r="B11" s="22" t="s">
        <v>10</v>
      </c>
      <c r="C11" s="10" t="s">
        <v>2</v>
      </c>
      <c r="D11" s="10" t="s">
        <v>3</v>
      </c>
      <c r="E11" s="10" t="s">
        <v>4</v>
      </c>
      <c r="F11" s="11" t="s">
        <v>11</v>
      </c>
      <c r="G11" s="11" t="s">
        <v>16</v>
      </c>
      <c r="H11" s="12" t="s">
        <v>8</v>
      </c>
      <c r="I11" s="10" t="s">
        <v>9</v>
      </c>
      <c r="J11" s="10" t="s">
        <v>5</v>
      </c>
      <c r="K11" s="13" t="s">
        <v>6</v>
      </c>
      <c r="L11" s="7"/>
      <c r="M11" s="9" t="s">
        <v>1</v>
      </c>
      <c r="N11" s="10" t="s">
        <v>10</v>
      </c>
      <c r="O11" s="10" t="s">
        <v>2</v>
      </c>
      <c r="P11" s="10" t="s">
        <v>3</v>
      </c>
      <c r="Q11" s="10" t="s">
        <v>4</v>
      </c>
      <c r="R11" s="11" t="s">
        <v>11</v>
      </c>
      <c r="S11" s="10" t="s">
        <v>0</v>
      </c>
      <c r="T11" s="12" t="s">
        <v>8</v>
      </c>
      <c r="U11" s="10" t="s">
        <v>9</v>
      </c>
      <c r="V11" s="10" t="s">
        <v>5</v>
      </c>
      <c r="W11" s="13" t="s">
        <v>6</v>
      </c>
    </row>
    <row r="12" spans="1:23" s="30" customFormat="1" ht="30" customHeight="1" x14ac:dyDescent="0.25">
      <c r="A12" s="24" t="s">
        <v>13</v>
      </c>
      <c r="B12" s="25" t="s">
        <v>14</v>
      </c>
      <c r="C12" s="32">
        <v>3</v>
      </c>
      <c r="D12" s="48" t="s">
        <v>22</v>
      </c>
      <c r="E12" s="26" t="s">
        <v>15</v>
      </c>
      <c r="F12" s="26">
        <v>112</v>
      </c>
      <c r="G12" s="27">
        <v>100.5</v>
      </c>
      <c r="H12" s="28">
        <f t="shared" ref="H12:H20" si="0">G12*0.1</f>
        <v>10.050000000000001</v>
      </c>
      <c r="I12" s="26">
        <v>4</v>
      </c>
      <c r="J12" s="29">
        <f t="shared" ref="J12:J20" si="1">((F12-G12)/G12)*100</f>
        <v>11.442786069651742</v>
      </c>
      <c r="K12" s="53">
        <f>(F12-G12)/H12</f>
        <v>1.144278606965174</v>
      </c>
      <c r="M12" s="31" t="s">
        <v>13</v>
      </c>
      <c r="N12" s="32" t="s">
        <v>14</v>
      </c>
      <c r="O12" s="32">
        <v>3</v>
      </c>
      <c r="P12" s="48" t="s">
        <v>22</v>
      </c>
      <c r="Q12" s="26" t="s">
        <v>15</v>
      </c>
      <c r="R12" s="26">
        <f t="shared" ref="R12:R20" si="2">F12</f>
        <v>112</v>
      </c>
      <c r="S12" s="33">
        <v>99.71</v>
      </c>
      <c r="T12" s="33">
        <v>14.22</v>
      </c>
      <c r="U12" s="33">
        <v>1</v>
      </c>
      <c r="V12" s="29">
        <f>((R12-S12)/S12)*100</f>
        <v>12.325744659512594</v>
      </c>
      <c r="W12" s="53">
        <v>0.86</v>
      </c>
    </row>
    <row r="13" spans="1:23" s="30" customFormat="1" ht="30" customHeight="1" x14ac:dyDescent="0.25">
      <c r="A13" s="24" t="s">
        <v>13</v>
      </c>
      <c r="B13" s="25" t="s">
        <v>14</v>
      </c>
      <c r="C13" s="32">
        <v>6</v>
      </c>
      <c r="D13" s="48" t="s">
        <v>23</v>
      </c>
      <c r="E13" s="32" t="s">
        <v>15</v>
      </c>
      <c r="F13" s="32">
        <v>46.7</v>
      </c>
      <c r="G13" s="34">
        <v>50.24</v>
      </c>
      <c r="H13" s="35">
        <f t="shared" si="0"/>
        <v>5.0240000000000009</v>
      </c>
      <c r="I13" s="32">
        <v>4</v>
      </c>
      <c r="J13" s="29">
        <f t="shared" si="1"/>
        <v>-7.0461783439490429</v>
      </c>
      <c r="K13" s="53">
        <f>(F13-G13)/H13</f>
        <v>-0.70461783439490411</v>
      </c>
      <c r="M13" s="31" t="s">
        <v>13</v>
      </c>
      <c r="N13" s="32" t="s">
        <v>14</v>
      </c>
      <c r="O13" s="32">
        <v>6</v>
      </c>
      <c r="P13" s="48" t="s">
        <v>23</v>
      </c>
      <c r="Q13" s="32" t="s">
        <v>15</v>
      </c>
      <c r="R13" s="32">
        <f t="shared" si="2"/>
        <v>46.7</v>
      </c>
      <c r="S13" s="36">
        <v>45.85</v>
      </c>
      <c r="T13" s="36">
        <v>7.25</v>
      </c>
      <c r="U13" s="36">
        <v>1</v>
      </c>
      <c r="V13" s="29">
        <f>((R13-S13)/S13)*100</f>
        <v>1.8538713195201777</v>
      </c>
      <c r="W13" s="53">
        <v>0.12</v>
      </c>
    </row>
    <row r="14" spans="1:23" s="30" customFormat="1" ht="30" customHeight="1" x14ac:dyDescent="0.25">
      <c r="A14" s="24" t="s">
        <v>13</v>
      </c>
      <c r="B14" s="25" t="s">
        <v>14</v>
      </c>
      <c r="C14" s="32">
        <v>7</v>
      </c>
      <c r="D14" s="48" t="s">
        <v>24</v>
      </c>
      <c r="E14" s="32" t="s">
        <v>15</v>
      </c>
      <c r="F14" s="32">
        <v>144</v>
      </c>
      <c r="G14" s="34">
        <v>150.69999999999999</v>
      </c>
      <c r="H14" s="35">
        <f t="shared" si="0"/>
        <v>15.07</v>
      </c>
      <c r="I14" s="32">
        <v>4</v>
      </c>
      <c r="J14" s="37">
        <f t="shared" si="1"/>
        <v>-4.445919044459183</v>
      </c>
      <c r="K14" s="53">
        <f t="shared" ref="K14:K20" si="3">(F14-G14)/H14</f>
        <v>-0.44459190444591828</v>
      </c>
      <c r="M14" s="31" t="s">
        <v>13</v>
      </c>
      <c r="N14" s="32" t="s">
        <v>14</v>
      </c>
      <c r="O14" s="32">
        <v>7</v>
      </c>
      <c r="P14" s="48" t="s">
        <v>24</v>
      </c>
      <c r="Q14" s="32" t="s">
        <v>15</v>
      </c>
      <c r="R14" s="32">
        <f t="shared" si="2"/>
        <v>144</v>
      </c>
      <c r="S14" s="36">
        <v>147.69999999999999</v>
      </c>
      <c r="T14" s="36" t="s">
        <v>33</v>
      </c>
      <c r="U14" s="36">
        <v>1</v>
      </c>
      <c r="V14" s="29">
        <f t="shared" ref="V14:V20" si="4">((R14-S14)/S14)*100</f>
        <v>-2.5050778605280901</v>
      </c>
      <c r="W14" s="53">
        <v>-0.25</v>
      </c>
    </row>
    <row r="15" spans="1:23" s="30" customFormat="1" ht="30" customHeight="1" x14ac:dyDescent="0.25">
      <c r="A15" s="24" t="s">
        <v>13</v>
      </c>
      <c r="B15" s="25" t="s">
        <v>14</v>
      </c>
      <c r="C15" s="32">
        <v>11</v>
      </c>
      <c r="D15" s="48" t="s">
        <v>25</v>
      </c>
      <c r="E15" s="32" t="s">
        <v>15</v>
      </c>
      <c r="F15" s="32">
        <v>26.7</v>
      </c>
      <c r="G15" s="34">
        <v>31.32</v>
      </c>
      <c r="H15" s="35">
        <f t="shared" si="0"/>
        <v>3.1320000000000001</v>
      </c>
      <c r="I15" s="32">
        <v>4</v>
      </c>
      <c r="J15" s="37">
        <f t="shared" si="1"/>
        <v>-14.750957854406133</v>
      </c>
      <c r="K15" s="53">
        <f t="shared" si="3"/>
        <v>-1.4750957854406133</v>
      </c>
      <c r="M15" s="31" t="s">
        <v>13</v>
      </c>
      <c r="N15" s="32" t="s">
        <v>14</v>
      </c>
      <c r="O15" s="32">
        <v>11</v>
      </c>
      <c r="P15" s="48" t="s">
        <v>25</v>
      </c>
      <c r="Q15" s="32" t="s">
        <v>15</v>
      </c>
      <c r="R15" s="32">
        <f t="shared" si="2"/>
        <v>26.7</v>
      </c>
      <c r="S15" s="36">
        <v>28.3</v>
      </c>
      <c r="T15" s="36">
        <v>1.87</v>
      </c>
      <c r="U15" s="36">
        <v>1</v>
      </c>
      <c r="V15" s="29">
        <f t="shared" si="4"/>
        <v>-5.653710247349828</v>
      </c>
      <c r="W15" s="53">
        <v>-0.85</v>
      </c>
    </row>
    <row r="16" spans="1:23" s="30" customFormat="1" ht="30" customHeight="1" x14ac:dyDescent="0.25">
      <c r="A16" s="24" t="s">
        <v>13</v>
      </c>
      <c r="B16" s="25" t="s">
        <v>14</v>
      </c>
      <c r="C16" s="32">
        <v>17</v>
      </c>
      <c r="D16" s="48" t="s">
        <v>21</v>
      </c>
      <c r="E16" s="32" t="s">
        <v>15</v>
      </c>
      <c r="F16" s="32">
        <v>18.3</v>
      </c>
      <c r="G16" s="34">
        <v>19.579999999999998</v>
      </c>
      <c r="H16" s="35">
        <f t="shared" si="0"/>
        <v>1.958</v>
      </c>
      <c r="I16" s="32">
        <v>4</v>
      </c>
      <c r="J16" s="37">
        <f t="shared" si="1"/>
        <v>-6.5372829417773115</v>
      </c>
      <c r="K16" s="53">
        <f t="shared" si="3"/>
        <v>-0.65372829417773115</v>
      </c>
      <c r="M16" s="31" t="s">
        <v>13</v>
      </c>
      <c r="N16" s="32" t="s">
        <v>14</v>
      </c>
      <c r="O16" s="32">
        <v>17</v>
      </c>
      <c r="P16" s="48" t="s">
        <v>21</v>
      </c>
      <c r="Q16" s="32" t="s">
        <v>15</v>
      </c>
      <c r="R16" s="32">
        <f t="shared" si="2"/>
        <v>18.3</v>
      </c>
      <c r="S16" s="36">
        <v>18.809999999999999</v>
      </c>
      <c r="T16" s="36">
        <v>1.1599999999999999</v>
      </c>
      <c r="U16" s="36">
        <v>1</v>
      </c>
      <c r="V16" s="29">
        <f t="shared" si="4"/>
        <v>-2.7113237639553325</v>
      </c>
      <c r="W16" s="53">
        <v>-0.44</v>
      </c>
    </row>
    <row r="17" spans="1:23" s="30" customFormat="1" ht="30" customHeight="1" x14ac:dyDescent="0.25">
      <c r="A17" s="24" t="s">
        <v>13</v>
      </c>
      <c r="B17" s="25" t="s">
        <v>14</v>
      </c>
      <c r="C17" s="32">
        <v>23</v>
      </c>
      <c r="D17" s="48" t="s">
        <v>26</v>
      </c>
      <c r="E17" s="32" t="s">
        <v>15</v>
      </c>
      <c r="F17" s="32">
        <v>64.7</v>
      </c>
      <c r="G17" s="34">
        <v>73.5</v>
      </c>
      <c r="H17" s="35">
        <f t="shared" si="0"/>
        <v>7.3500000000000005</v>
      </c>
      <c r="I17" s="32">
        <v>4</v>
      </c>
      <c r="J17" s="37">
        <f t="shared" si="1"/>
        <v>-11.972789115646254</v>
      </c>
      <c r="K17" s="53">
        <f t="shared" si="3"/>
        <v>-1.1972789115646254</v>
      </c>
      <c r="M17" s="31" t="s">
        <v>13</v>
      </c>
      <c r="N17" s="32" t="s">
        <v>14</v>
      </c>
      <c r="O17" s="32">
        <v>23</v>
      </c>
      <c r="P17" s="48" t="s">
        <v>26</v>
      </c>
      <c r="Q17" s="32" t="s">
        <v>15</v>
      </c>
      <c r="R17" s="32">
        <f t="shared" si="2"/>
        <v>64.7</v>
      </c>
      <c r="S17" s="36">
        <v>66.47</v>
      </c>
      <c r="T17" s="36">
        <v>3.6</v>
      </c>
      <c r="U17" s="36">
        <v>1</v>
      </c>
      <c r="V17" s="29">
        <f t="shared" si="4"/>
        <v>-2.6628554234993169</v>
      </c>
      <c r="W17" s="53">
        <v>-0.49</v>
      </c>
    </row>
    <row r="18" spans="1:23" s="30" customFormat="1" ht="30" customHeight="1" x14ac:dyDescent="0.25">
      <c r="A18" s="24" t="s">
        <v>13</v>
      </c>
      <c r="B18" s="25" t="s">
        <v>14</v>
      </c>
      <c r="C18" s="32" t="s">
        <v>31</v>
      </c>
      <c r="D18" s="48" t="s">
        <v>29</v>
      </c>
      <c r="E18" s="32" t="s">
        <v>15</v>
      </c>
      <c r="F18" s="32">
        <v>124</v>
      </c>
      <c r="G18" s="34">
        <v>146.69999999999999</v>
      </c>
      <c r="H18" s="35">
        <f t="shared" si="0"/>
        <v>14.67</v>
      </c>
      <c r="I18" s="32">
        <v>4</v>
      </c>
      <c r="J18" s="37">
        <f t="shared" si="1"/>
        <v>-15.473755964553504</v>
      </c>
      <c r="K18" s="53">
        <f t="shared" si="3"/>
        <v>-1.5473755964553504</v>
      </c>
      <c r="M18" s="31" t="s">
        <v>13</v>
      </c>
      <c r="N18" s="32" t="s">
        <v>14</v>
      </c>
      <c r="O18" s="32" t="s">
        <v>31</v>
      </c>
      <c r="P18" s="48" t="s">
        <v>29</v>
      </c>
      <c r="Q18" s="32" t="s">
        <v>15</v>
      </c>
      <c r="R18" s="32">
        <f t="shared" si="2"/>
        <v>124</v>
      </c>
      <c r="S18" s="36">
        <v>129.69999999999999</v>
      </c>
      <c r="T18" s="36">
        <v>11.5</v>
      </c>
      <c r="U18" s="36">
        <v>1</v>
      </c>
      <c r="V18" s="29">
        <f t="shared" si="4"/>
        <v>-4.394757131842705</v>
      </c>
      <c r="W18" s="53">
        <v>-0.5</v>
      </c>
    </row>
    <row r="19" spans="1:23" s="30" customFormat="1" ht="30" customHeight="1" x14ac:dyDescent="0.25">
      <c r="A19" s="24" t="s">
        <v>13</v>
      </c>
      <c r="B19" s="25" t="s">
        <v>14</v>
      </c>
      <c r="C19" s="32" t="s">
        <v>30</v>
      </c>
      <c r="D19" s="48" t="s">
        <v>28</v>
      </c>
      <c r="E19" s="32" t="s">
        <v>15</v>
      </c>
      <c r="F19" s="32">
        <v>87.8</v>
      </c>
      <c r="G19" s="34">
        <v>119.2</v>
      </c>
      <c r="H19" s="35">
        <f t="shared" si="0"/>
        <v>11.920000000000002</v>
      </c>
      <c r="I19" s="32">
        <v>4</v>
      </c>
      <c r="J19" s="37">
        <f t="shared" si="1"/>
        <v>-26.342281879194633</v>
      </c>
      <c r="K19" s="53">
        <f t="shared" si="3"/>
        <v>-2.6342281879194633</v>
      </c>
      <c r="M19" s="31" t="s">
        <v>13</v>
      </c>
      <c r="N19" s="32" t="s">
        <v>14</v>
      </c>
      <c r="O19" s="32" t="s">
        <v>30</v>
      </c>
      <c r="P19" s="48" t="s">
        <v>28</v>
      </c>
      <c r="Q19" s="32" t="s">
        <v>15</v>
      </c>
      <c r="R19" s="32">
        <f t="shared" si="2"/>
        <v>87.8</v>
      </c>
      <c r="S19" s="36">
        <v>105.6</v>
      </c>
      <c r="T19" s="36">
        <v>8.5</v>
      </c>
      <c r="U19" s="36">
        <v>1</v>
      </c>
      <c r="V19" s="29">
        <f t="shared" si="4"/>
        <v>-16.856060606060606</v>
      </c>
      <c r="W19" s="53">
        <v>-2.08</v>
      </c>
    </row>
    <row r="20" spans="1:23" s="30" customFormat="1" ht="30" customHeight="1" thickBot="1" x14ac:dyDescent="0.3">
      <c r="A20" s="38" t="s">
        <v>13</v>
      </c>
      <c r="B20" s="39" t="s">
        <v>14</v>
      </c>
      <c r="C20" s="40">
        <v>35</v>
      </c>
      <c r="D20" s="49" t="s">
        <v>27</v>
      </c>
      <c r="E20" s="40" t="s">
        <v>15</v>
      </c>
      <c r="F20" s="40">
        <v>172</v>
      </c>
      <c r="G20" s="41">
        <v>161.19999999999999</v>
      </c>
      <c r="H20" s="42">
        <f t="shared" si="0"/>
        <v>16.12</v>
      </c>
      <c r="I20" s="40" t="s">
        <v>20</v>
      </c>
      <c r="J20" s="43">
        <f t="shared" si="1"/>
        <v>6.6997518610421913</v>
      </c>
      <c r="K20" s="54">
        <f t="shared" si="3"/>
        <v>0.66997518610421902</v>
      </c>
      <c r="M20" s="44" t="s">
        <v>13</v>
      </c>
      <c r="N20" s="40" t="s">
        <v>14</v>
      </c>
      <c r="O20" s="40">
        <v>35</v>
      </c>
      <c r="P20" s="49" t="s">
        <v>27</v>
      </c>
      <c r="Q20" s="40" t="s">
        <v>15</v>
      </c>
      <c r="R20" s="40">
        <f t="shared" si="2"/>
        <v>172</v>
      </c>
      <c r="S20" s="45">
        <v>153.1</v>
      </c>
      <c r="T20" s="45">
        <v>10.8</v>
      </c>
      <c r="U20" s="46">
        <v>1</v>
      </c>
      <c r="V20" s="47">
        <f t="shared" si="4"/>
        <v>12.344872632266497</v>
      </c>
      <c r="W20" s="54">
        <v>1.75</v>
      </c>
    </row>
    <row r="21" spans="1:23" x14ac:dyDescent="0.25">
      <c r="F21" s="23"/>
      <c r="J21" s="23"/>
      <c r="K21" s="23"/>
    </row>
    <row r="24" spans="1:23" x14ac:dyDescent="0.25">
      <c r="T24" s="15"/>
    </row>
    <row r="28" spans="1:23" x14ac:dyDescent="0.25">
      <c r="D28" s="52"/>
    </row>
    <row r="29" spans="1:23" x14ac:dyDescent="0.25">
      <c r="D29" s="52"/>
    </row>
  </sheetData>
  <sheetProtection algorithmName="SHA-512" hashValue="2tuVSQSsIvvcLYFqJSTew26zVCAjzMy5xlljYW2XWJA0sLaN0fodpmn/S8UheCKtW0/UJyYnEiC9Jt2d4BU4wg==" saltValue="HSF/U3O6gSuMs2EKt5tFlA==" spinCount="100000" sheet="1" objects="1" scenarios="1" selectLockedCells="1" selectUnlockedCells="1"/>
  <mergeCells count="3">
    <mergeCell ref="A2:K2"/>
    <mergeCell ref="A8:K8"/>
    <mergeCell ref="M8:W8"/>
  </mergeCells>
  <conditionalFormatting sqref="K12:K20">
    <cfRule type="cellIs" dxfId="65" priority="7" stopIfTrue="1" operator="between">
      <formula>-2</formula>
      <formula>2</formula>
    </cfRule>
    <cfRule type="cellIs" dxfId="64" priority="8" stopIfTrue="1" operator="between">
      <formula>-3</formula>
      <formula>3</formula>
    </cfRule>
    <cfRule type="cellIs" dxfId="63" priority="9" operator="notBetween">
      <formula>-3</formula>
      <formula>3</formula>
    </cfRule>
  </conditionalFormatting>
  <conditionalFormatting sqref="W12:W20">
    <cfRule type="cellIs" dxfId="62" priority="1" stopIfTrue="1" operator="between">
      <formula>-2</formula>
      <formula>2</formula>
    </cfRule>
    <cfRule type="cellIs" dxfId="61" priority="2" stopIfTrue="1" operator="between">
      <formula>-3</formula>
      <formula>3</formula>
    </cfRule>
    <cfRule type="cellIs" dxfId="60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1E48D-4EF5-4999-8414-743459D3D821}">
  <dimension ref="A1:W29"/>
  <sheetViews>
    <sheetView zoomScale="80" zoomScaleNormal="80" zoomScalePageLayoutView="85" workbookViewId="0">
      <selection activeCell="K15" sqref="K15"/>
    </sheetView>
  </sheetViews>
  <sheetFormatPr defaultColWidth="9.140625" defaultRowHeight="15" x14ac:dyDescent="0.25"/>
  <cols>
    <col min="1" max="1" width="11" style="7" customWidth="1"/>
    <col min="2" max="2" width="11.5703125" style="16" customWidth="1"/>
    <col min="3" max="3" width="7.140625" style="16" customWidth="1"/>
    <col min="4" max="4" width="48.5703125" style="7" customWidth="1"/>
    <col min="5" max="5" width="12.42578125" style="7" customWidth="1"/>
    <col min="6" max="6" width="12.28515625" style="7" customWidth="1"/>
    <col min="7" max="7" width="11.28515625" style="7" bestFit="1" customWidth="1"/>
    <col min="8" max="8" width="12" style="7" bestFit="1" customWidth="1"/>
    <col min="9" max="9" width="9.5703125" style="7" customWidth="1"/>
    <col min="10" max="10" width="13.28515625" style="7" customWidth="1"/>
    <col min="11" max="11" width="9" style="7" customWidth="1"/>
    <col min="12" max="12" width="6.5703125" style="7" customWidth="1"/>
    <col min="13" max="13" width="9.140625" style="7"/>
    <col min="14" max="14" width="9.42578125" style="7" bestFit="1" customWidth="1"/>
    <col min="15" max="15" width="9.140625" style="7"/>
    <col min="16" max="16" width="48.28515625" style="7" customWidth="1"/>
    <col min="17" max="17" width="9.140625" style="7"/>
    <col min="18" max="18" width="11.7109375" style="7" customWidth="1"/>
    <col min="19" max="21" width="9.140625" style="7"/>
    <col min="22" max="22" width="11.7109375" style="7" bestFit="1" customWidth="1"/>
    <col min="23" max="16384" width="9.140625" style="7"/>
  </cols>
  <sheetData>
    <row r="1" spans="1:23" ht="15.75" thickBot="1" x14ac:dyDescent="0.3">
      <c r="D1" s="56"/>
      <c r="K1" s="16"/>
    </row>
    <row r="2" spans="1:23" ht="19.5" thickTop="1" x14ac:dyDescent="0.3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23" s="8" customFormat="1" ht="12.75" x14ac:dyDescent="0.2">
      <c r="A3" s="1"/>
      <c r="B3" s="2"/>
      <c r="C3" s="2"/>
      <c r="D3" s="55">
        <v>45979</v>
      </c>
      <c r="E3" s="2"/>
      <c r="F3" s="2"/>
      <c r="G3" s="2"/>
      <c r="H3" s="2" t="s">
        <v>34</v>
      </c>
      <c r="I3" s="2"/>
      <c r="J3" s="2"/>
      <c r="K3" s="3" t="s">
        <v>17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17" t="s">
        <v>7</v>
      </c>
      <c r="B6" s="50">
        <v>295</v>
      </c>
      <c r="C6" s="18"/>
      <c r="D6" s="19"/>
      <c r="E6" s="19"/>
      <c r="F6" s="51"/>
      <c r="G6" s="19"/>
      <c r="H6" s="19"/>
      <c r="I6" s="19"/>
      <c r="J6" s="19"/>
      <c r="K6" s="20"/>
    </row>
    <row r="7" spans="1:23" ht="16.5" thickTop="1" thickBot="1" x14ac:dyDescent="0.3">
      <c r="F7" s="16"/>
    </row>
    <row r="8" spans="1:23" ht="16.5" thickTop="1" thickBot="1" x14ac:dyDescent="0.3">
      <c r="A8" s="60" t="s">
        <v>18</v>
      </c>
      <c r="B8" s="61"/>
      <c r="C8" s="61"/>
      <c r="D8" s="61"/>
      <c r="E8" s="61"/>
      <c r="F8" s="61"/>
      <c r="G8" s="61"/>
      <c r="H8" s="61"/>
      <c r="I8" s="61"/>
      <c r="J8" s="61"/>
      <c r="K8" s="62"/>
      <c r="M8" s="60" t="s">
        <v>19</v>
      </c>
      <c r="N8" s="61"/>
      <c r="O8" s="61"/>
      <c r="P8" s="61"/>
      <c r="Q8" s="61"/>
      <c r="R8" s="61"/>
      <c r="S8" s="61"/>
      <c r="T8" s="61"/>
      <c r="U8" s="61"/>
      <c r="V8" s="61"/>
      <c r="W8" s="62"/>
    </row>
    <row r="9" spans="1:23" ht="15.75" thickTop="1" x14ac:dyDescent="0.25"/>
    <row r="10" spans="1:23" ht="15.75" thickBot="1" x14ac:dyDescent="0.3"/>
    <row r="11" spans="1:23" s="14" customFormat="1" ht="30.75" thickBot="1" x14ac:dyDescent="0.3">
      <c r="A11" s="21" t="s">
        <v>1</v>
      </c>
      <c r="B11" s="22" t="s">
        <v>10</v>
      </c>
      <c r="C11" s="10" t="s">
        <v>2</v>
      </c>
      <c r="D11" s="10" t="s">
        <v>3</v>
      </c>
      <c r="E11" s="10" t="s">
        <v>4</v>
      </c>
      <c r="F11" s="11" t="s">
        <v>11</v>
      </c>
      <c r="G11" s="11" t="s">
        <v>16</v>
      </c>
      <c r="H11" s="12" t="s">
        <v>8</v>
      </c>
      <c r="I11" s="10" t="s">
        <v>9</v>
      </c>
      <c r="J11" s="10" t="s">
        <v>5</v>
      </c>
      <c r="K11" s="13" t="s">
        <v>6</v>
      </c>
      <c r="L11" s="7"/>
      <c r="M11" s="9" t="s">
        <v>1</v>
      </c>
      <c r="N11" s="10" t="s">
        <v>10</v>
      </c>
      <c r="O11" s="10" t="s">
        <v>2</v>
      </c>
      <c r="P11" s="10" t="s">
        <v>3</v>
      </c>
      <c r="Q11" s="10" t="s">
        <v>4</v>
      </c>
      <c r="R11" s="11" t="s">
        <v>11</v>
      </c>
      <c r="S11" s="10" t="s">
        <v>0</v>
      </c>
      <c r="T11" s="12" t="s">
        <v>8</v>
      </c>
      <c r="U11" s="10" t="s">
        <v>9</v>
      </c>
      <c r="V11" s="10" t="s">
        <v>5</v>
      </c>
      <c r="W11" s="13" t="s">
        <v>6</v>
      </c>
    </row>
    <row r="12" spans="1:23" s="30" customFormat="1" ht="30" customHeight="1" x14ac:dyDescent="0.25">
      <c r="A12" s="24" t="s">
        <v>13</v>
      </c>
      <c r="B12" s="25" t="s">
        <v>14</v>
      </c>
      <c r="C12" s="32">
        <v>3</v>
      </c>
      <c r="D12" s="48" t="s">
        <v>22</v>
      </c>
      <c r="E12" s="26" t="s">
        <v>15</v>
      </c>
      <c r="F12" s="26">
        <v>98.8</v>
      </c>
      <c r="G12" s="27">
        <v>100.5</v>
      </c>
      <c r="H12" s="28">
        <f t="shared" ref="H12:H20" si="0">G12*0.1</f>
        <v>10.050000000000001</v>
      </c>
      <c r="I12" s="26">
        <v>4</v>
      </c>
      <c r="J12" s="29">
        <f t="shared" ref="J12:J20" si="1">((F12-G12)/G12)*100</f>
        <v>-1.6915422885572167</v>
      </c>
      <c r="K12" s="53">
        <f>(F12-G12)/H12</f>
        <v>-0.16915422885572165</v>
      </c>
      <c r="M12" s="31" t="s">
        <v>13</v>
      </c>
      <c r="N12" s="32" t="s">
        <v>14</v>
      </c>
      <c r="O12" s="32">
        <v>3</v>
      </c>
      <c r="P12" s="48" t="s">
        <v>22</v>
      </c>
      <c r="Q12" s="26" t="s">
        <v>15</v>
      </c>
      <c r="R12" s="26">
        <f t="shared" ref="R12:R20" si="2">F12</f>
        <v>98.8</v>
      </c>
      <c r="S12" s="33">
        <v>99.71</v>
      </c>
      <c r="T12" s="33">
        <v>14.22</v>
      </c>
      <c r="U12" s="33">
        <v>1</v>
      </c>
      <c r="V12" s="29">
        <f>((R12-S12)/S12)*100</f>
        <v>-0.91264667535853639</v>
      </c>
      <c r="W12" s="53">
        <v>-0.06</v>
      </c>
    </row>
    <row r="13" spans="1:23" s="30" customFormat="1" ht="30" customHeight="1" x14ac:dyDescent="0.25">
      <c r="A13" s="24" t="s">
        <v>13</v>
      </c>
      <c r="B13" s="25" t="s">
        <v>14</v>
      </c>
      <c r="C13" s="32">
        <v>6</v>
      </c>
      <c r="D13" s="48" t="s">
        <v>23</v>
      </c>
      <c r="E13" s="32" t="s">
        <v>15</v>
      </c>
      <c r="F13" s="32">
        <v>50.1</v>
      </c>
      <c r="G13" s="34">
        <v>50.24</v>
      </c>
      <c r="H13" s="35">
        <f t="shared" si="0"/>
        <v>5.0240000000000009</v>
      </c>
      <c r="I13" s="32">
        <v>4</v>
      </c>
      <c r="J13" s="29">
        <f t="shared" si="1"/>
        <v>-0.27866242038216671</v>
      </c>
      <c r="K13" s="53">
        <f>(F13-G13)/H13</f>
        <v>-2.7866242038216669E-2</v>
      </c>
      <c r="M13" s="31" t="s">
        <v>13</v>
      </c>
      <c r="N13" s="32" t="s">
        <v>14</v>
      </c>
      <c r="O13" s="32">
        <v>6</v>
      </c>
      <c r="P13" s="48" t="s">
        <v>23</v>
      </c>
      <c r="Q13" s="32" t="s">
        <v>15</v>
      </c>
      <c r="R13" s="32">
        <f t="shared" si="2"/>
        <v>50.1</v>
      </c>
      <c r="S13" s="36">
        <v>45.85</v>
      </c>
      <c r="T13" s="36">
        <v>7.25</v>
      </c>
      <c r="U13" s="36">
        <v>1</v>
      </c>
      <c r="V13" s="29">
        <f>((R13-S13)/S13)*100</f>
        <v>9.269356597600872</v>
      </c>
      <c r="W13" s="53">
        <v>0.59</v>
      </c>
    </row>
    <row r="14" spans="1:23" s="30" customFormat="1" ht="30" customHeight="1" x14ac:dyDescent="0.25">
      <c r="A14" s="24" t="s">
        <v>13</v>
      </c>
      <c r="B14" s="25" t="s">
        <v>14</v>
      </c>
      <c r="C14" s="32">
        <v>7</v>
      </c>
      <c r="D14" s="48" t="s">
        <v>24</v>
      </c>
      <c r="E14" s="32" t="s">
        <v>15</v>
      </c>
      <c r="F14" s="32">
        <v>145</v>
      </c>
      <c r="G14" s="34">
        <v>150.69999999999999</v>
      </c>
      <c r="H14" s="35">
        <f t="shared" si="0"/>
        <v>15.07</v>
      </c>
      <c r="I14" s="32">
        <v>4</v>
      </c>
      <c r="J14" s="37">
        <f t="shared" si="1"/>
        <v>-3.7823490378234834</v>
      </c>
      <c r="K14" s="53">
        <f t="shared" ref="K14:K20" si="3">(F14-G14)/H14</f>
        <v>-0.37823490378234825</v>
      </c>
      <c r="M14" s="31" t="s">
        <v>13</v>
      </c>
      <c r="N14" s="32" t="s">
        <v>14</v>
      </c>
      <c r="O14" s="32">
        <v>7</v>
      </c>
      <c r="P14" s="48" t="s">
        <v>24</v>
      </c>
      <c r="Q14" s="32" t="s">
        <v>15</v>
      </c>
      <c r="R14" s="32">
        <f t="shared" si="2"/>
        <v>145</v>
      </c>
      <c r="S14" s="36">
        <v>147.69999999999999</v>
      </c>
      <c r="T14" s="36" t="s">
        <v>33</v>
      </c>
      <c r="U14" s="36">
        <v>1</v>
      </c>
      <c r="V14" s="29">
        <f t="shared" ref="V14:V20" si="4">((R14-S14)/S14)*100</f>
        <v>-1.8280297901150906</v>
      </c>
      <c r="W14" s="53">
        <v>-0.18</v>
      </c>
    </row>
    <row r="15" spans="1:23" s="30" customFormat="1" ht="30" customHeight="1" x14ac:dyDescent="0.25">
      <c r="A15" s="24" t="s">
        <v>13</v>
      </c>
      <c r="B15" s="25" t="s">
        <v>14</v>
      </c>
      <c r="C15" s="32">
        <v>11</v>
      </c>
      <c r="D15" s="48" t="s">
        <v>25</v>
      </c>
      <c r="E15" s="32" t="s">
        <v>15</v>
      </c>
      <c r="F15" s="32">
        <v>28.7</v>
      </c>
      <c r="G15" s="34">
        <v>31.32</v>
      </c>
      <c r="H15" s="35">
        <f t="shared" si="0"/>
        <v>3.1320000000000001</v>
      </c>
      <c r="I15" s="32">
        <v>4</v>
      </c>
      <c r="J15" s="37">
        <f t="shared" si="1"/>
        <v>-8.3652618135376784</v>
      </c>
      <c r="K15" s="53">
        <f t="shared" si="3"/>
        <v>-0.83652618135376788</v>
      </c>
      <c r="M15" s="31" t="s">
        <v>13</v>
      </c>
      <c r="N15" s="32" t="s">
        <v>14</v>
      </c>
      <c r="O15" s="32">
        <v>11</v>
      </c>
      <c r="P15" s="48" t="s">
        <v>25</v>
      </c>
      <c r="Q15" s="32" t="s">
        <v>15</v>
      </c>
      <c r="R15" s="32">
        <f t="shared" si="2"/>
        <v>28.7</v>
      </c>
      <c r="S15" s="36">
        <v>28.3</v>
      </c>
      <c r="T15" s="36">
        <v>1.87</v>
      </c>
      <c r="U15" s="36">
        <v>1</v>
      </c>
      <c r="V15" s="29">
        <f t="shared" si="4"/>
        <v>1.4134275618374508</v>
      </c>
      <c r="W15" s="53">
        <v>0.21</v>
      </c>
    </row>
    <row r="16" spans="1:23" s="30" customFormat="1" ht="30" customHeight="1" x14ac:dyDescent="0.25">
      <c r="A16" s="24" t="s">
        <v>13</v>
      </c>
      <c r="B16" s="25" t="s">
        <v>14</v>
      </c>
      <c r="C16" s="32">
        <v>17</v>
      </c>
      <c r="D16" s="48" t="s">
        <v>21</v>
      </c>
      <c r="E16" s="32" t="s">
        <v>15</v>
      </c>
      <c r="F16" s="32">
        <v>18.399999999999999</v>
      </c>
      <c r="G16" s="34">
        <v>19.579999999999998</v>
      </c>
      <c r="H16" s="35">
        <f t="shared" si="0"/>
        <v>1.958</v>
      </c>
      <c r="I16" s="32">
        <v>4</v>
      </c>
      <c r="J16" s="37">
        <f t="shared" si="1"/>
        <v>-6.0265577119509697</v>
      </c>
      <c r="K16" s="53">
        <f t="shared" si="3"/>
        <v>-0.60265577119509695</v>
      </c>
      <c r="M16" s="31" t="s">
        <v>13</v>
      </c>
      <c r="N16" s="32" t="s">
        <v>14</v>
      </c>
      <c r="O16" s="32">
        <v>17</v>
      </c>
      <c r="P16" s="48" t="s">
        <v>21</v>
      </c>
      <c r="Q16" s="32" t="s">
        <v>15</v>
      </c>
      <c r="R16" s="32">
        <f t="shared" si="2"/>
        <v>18.399999999999999</v>
      </c>
      <c r="S16" s="36">
        <v>18.809999999999999</v>
      </c>
      <c r="T16" s="36">
        <v>1.1599999999999999</v>
      </c>
      <c r="U16" s="36">
        <v>1</v>
      </c>
      <c r="V16" s="29">
        <f t="shared" si="4"/>
        <v>-2.1796916533758646</v>
      </c>
      <c r="W16" s="53">
        <v>-0.35</v>
      </c>
    </row>
    <row r="17" spans="1:23" s="30" customFormat="1" ht="30" customHeight="1" x14ac:dyDescent="0.25">
      <c r="A17" s="24" t="s">
        <v>13</v>
      </c>
      <c r="B17" s="25" t="s">
        <v>14</v>
      </c>
      <c r="C17" s="32">
        <v>23</v>
      </c>
      <c r="D17" s="48" t="s">
        <v>26</v>
      </c>
      <c r="E17" s="32" t="s">
        <v>15</v>
      </c>
      <c r="F17" s="32">
        <v>64.099999999999994</v>
      </c>
      <c r="G17" s="34">
        <v>73.5</v>
      </c>
      <c r="H17" s="35">
        <f t="shared" si="0"/>
        <v>7.3500000000000005</v>
      </c>
      <c r="I17" s="32">
        <v>4</v>
      </c>
      <c r="J17" s="37">
        <f t="shared" si="1"/>
        <v>-12.789115646258512</v>
      </c>
      <c r="K17" s="53">
        <f t="shared" si="3"/>
        <v>-1.2789115646258511</v>
      </c>
      <c r="M17" s="31" t="s">
        <v>13</v>
      </c>
      <c r="N17" s="32" t="s">
        <v>14</v>
      </c>
      <c r="O17" s="32">
        <v>23</v>
      </c>
      <c r="P17" s="48" t="s">
        <v>26</v>
      </c>
      <c r="Q17" s="32" t="s">
        <v>15</v>
      </c>
      <c r="R17" s="32">
        <f t="shared" si="2"/>
        <v>64.099999999999994</v>
      </c>
      <c r="S17" s="36">
        <v>66.47</v>
      </c>
      <c r="T17" s="36">
        <v>3.6</v>
      </c>
      <c r="U17" s="36">
        <v>1</v>
      </c>
      <c r="V17" s="29">
        <f t="shared" si="4"/>
        <v>-3.5655182789228292</v>
      </c>
      <c r="W17" s="53">
        <v>-0.66</v>
      </c>
    </row>
    <row r="18" spans="1:23" s="30" customFormat="1" ht="30" customHeight="1" x14ac:dyDescent="0.25">
      <c r="A18" s="24" t="s">
        <v>13</v>
      </c>
      <c r="B18" s="25" t="s">
        <v>14</v>
      </c>
      <c r="C18" s="32" t="s">
        <v>31</v>
      </c>
      <c r="D18" s="48" t="s">
        <v>29</v>
      </c>
      <c r="E18" s="32" t="s">
        <v>15</v>
      </c>
      <c r="F18" s="32">
        <v>128</v>
      </c>
      <c r="G18" s="34">
        <v>146.69999999999999</v>
      </c>
      <c r="H18" s="35">
        <f t="shared" si="0"/>
        <v>14.67</v>
      </c>
      <c r="I18" s="32">
        <v>4</v>
      </c>
      <c r="J18" s="37">
        <f t="shared" si="1"/>
        <v>-12.747102931152005</v>
      </c>
      <c r="K18" s="53">
        <f t="shared" si="3"/>
        <v>-1.2747102931152003</v>
      </c>
      <c r="M18" s="31" t="s">
        <v>13</v>
      </c>
      <c r="N18" s="32" t="s">
        <v>14</v>
      </c>
      <c r="O18" s="32" t="s">
        <v>31</v>
      </c>
      <c r="P18" s="48" t="s">
        <v>29</v>
      </c>
      <c r="Q18" s="32" t="s">
        <v>15</v>
      </c>
      <c r="R18" s="32">
        <f t="shared" si="2"/>
        <v>128</v>
      </c>
      <c r="S18" s="36">
        <v>129.69999999999999</v>
      </c>
      <c r="T18" s="36">
        <v>11.5</v>
      </c>
      <c r="U18" s="36">
        <v>1</v>
      </c>
      <c r="V18" s="29">
        <f t="shared" si="4"/>
        <v>-1.3107170393215026</v>
      </c>
      <c r="W18" s="53">
        <v>-0.15</v>
      </c>
    </row>
    <row r="19" spans="1:23" s="30" customFormat="1" ht="30" customHeight="1" x14ac:dyDescent="0.25">
      <c r="A19" s="24" t="s">
        <v>13</v>
      </c>
      <c r="B19" s="25" t="s">
        <v>14</v>
      </c>
      <c r="C19" s="32" t="s">
        <v>30</v>
      </c>
      <c r="D19" s="48" t="s">
        <v>28</v>
      </c>
      <c r="E19" s="32" t="s">
        <v>15</v>
      </c>
      <c r="F19" s="32">
        <v>97.9</v>
      </c>
      <c r="G19" s="34">
        <v>119.2</v>
      </c>
      <c r="H19" s="35">
        <f t="shared" si="0"/>
        <v>11.920000000000002</v>
      </c>
      <c r="I19" s="32">
        <v>4</v>
      </c>
      <c r="J19" s="37">
        <f t="shared" si="1"/>
        <v>-17.869127516778523</v>
      </c>
      <c r="K19" s="53">
        <f t="shared" si="3"/>
        <v>-1.7869127516778518</v>
      </c>
      <c r="M19" s="31" t="s">
        <v>13</v>
      </c>
      <c r="N19" s="32" t="s">
        <v>14</v>
      </c>
      <c r="O19" s="32" t="s">
        <v>30</v>
      </c>
      <c r="P19" s="48" t="s">
        <v>28</v>
      </c>
      <c r="Q19" s="32" t="s">
        <v>15</v>
      </c>
      <c r="R19" s="32">
        <f t="shared" si="2"/>
        <v>97.9</v>
      </c>
      <c r="S19" s="36">
        <v>105.6</v>
      </c>
      <c r="T19" s="36">
        <v>8.5</v>
      </c>
      <c r="U19" s="36">
        <v>1</v>
      </c>
      <c r="V19" s="29">
        <f t="shared" si="4"/>
        <v>-7.2916666666666563</v>
      </c>
      <c r="W19" s="53">
        <v>-0.9</v>
      </c>
    </row>
    <row r="20" spans="1:23" s="30" customFormat="1" ht="30" customHeight="1" thickBot="1" x14ac:dyDescent="0.3">
      <c r="A20" s="38" t="s">
        <v>13</v>
      </c>
      <c r="B20" s="39" t="s">
        <v>14</v>
      </c>
      <c r="C20" s="40">
        <v>35</v>
      </c>
      <c r="D20" s="49" t="s">
        <v>27</v>
      </c>
      <c r="E20" s="40" t="s">
        <v>15</v>
      </c>
      <c r="F20" s="40">
        <v>161</v>
      </c>
      <c r="G20" s="41">
        <v>161.19999999999999</v>
      </c>
      <c r="H20" s="42">
        <f t="shared" si="0"/>
        <v>16.12</v>
      </c>
      <c r="I20" s="40" t="s">
        <v>20</v>
      </c>
      <c r="J20" s="43">
        <f t="shared" si="1"/>
        <v>-0.12406947890818154</v>
      </c>
      <c r="K20" s="54">
        <f t="shared" si="3"/>
        <v>-1.2406947890818153E-2</v>
      </c>
      <c r="M20" s="44" t="s">
        <v>13</v>
      </c>
      <c r="N20" s="40" t="s">
        <v>14</v>
      </c>
      <c r="O20" s="40">
        <v>35</v>
      </c>
      <c r="P20" s="49" t="s">
        <v>27</v>
      </c>
      <c r="Q20" s="40" t="s">
        <v>15</v>
      </c>
      <c r="R20" s="40">
        <f t="shared" si="2"/>
        <v>161</v>
      </c>
      <c r="S20" s="45">
        <v>153.1</v>
      </c>
      <c r="T20" s="45">
        <v>10.8</v>
      </c>
      <c r="U20" s="46">
        <v>1</v>
      </c>
      <c r="V20" s="47">
        <f t="shared" si="4"/>
        <v>5.1600261267145697</v>
      </c>
      <c r="W20" s="54">
        <v>0.73</v>
      </c>
    </row>
    <row r="21" spans="1:23" x14ac:dyDescent="0.25">
      <c r="F21" s="23"/>
      <c r="J21" s="23"/>
      <c r="K21" s="23"/>
    </row>
    <row r="24" spans="1:23" x14ac:dyDescent="0.25">
      <c r="T24" s="15"/>
    </row>
    <row r="28" spans="1:23" x14ac:dyDescent="0.25">
      <c r="D28" s="52"/>
    </row>
    <row r="29" spans="1:23" x14ac:dyDescent="0.25">
      <c r="D29" s="52"/>
    </row>
  </sheetData>
  <sheetProtection algorithmName="SHA-512" hashValue="DwLtlIf5vX0rkqCRLtJ8ncfVYbZHQppOWvyjzv/FLVI4k9t5J4Ta3gHEqpIOeIcM8lNQwgfYZmw6BHeIU5eDLw==" saltValue="aUy75vzeF5SPHjcVPs+rgQ==" spinCount="100000" sheet="1" objects="1" scenarios="1" selectLockedCells="1" selectUnlockedCells="1"/>
  <mergeCells count="3">
    <mergeCell ref="A2:K2"/>
    <mergeCell ref="A8:K8"/>
    <mergeCell ref="M8:W8"/>
  </mergeCells>
  <conditionalFormatting sqref="K12:K20">
    <cfRule type="cellIs" dxfId="59" priority="7" stopIfTrue="1" operator="between">
      <formula>-2</formula>
      <formula>2</formula>
    </cfRule>
    <cfRule type="cellIs" dxfId="58" priority="8" stopIfTrue="1" operator="between">
      <formula>-3</formula>
      <formula>3</formula>
    </cfRule>
    <cfRule type="cellIs" dxfId="57" priority="9" operator="notBetween">
      <formula>-3</formula>
      <formula>3</formula>
    </cfRule>
  </conditionalFormatting>
  <conditionalFormatting sqref="W12:W20">
    <cfRule type="cellIs" dxfId="56" priority="1" stopIfTrue="1" operator="between">
      <formula>-2</formula>
      <formula>2</formula>
    </cfRule>
    <cfRule type="cellIs" dxfId="55" priority="2" stopIfTrue="1" operator="between">
      <formula>-3</formula>
      <formula>3</formula>
    </cfRule>
    <cfRule type="cellIs" dxfId="54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A2093-E879-4A20-BF7B-EA45C7049317}">
  <dimension ref="A1:W29"/>
  <sheetViews>
    <sheetView zoomScale="80" zoomScaleNormal="80" zoomScalePageLayoutView="85" workbookViewId="0">
      <selection activeCell="F15" sqref="F15"/>
    </sheetView>
  </sheetViews>
  <sheetFormatPr defaultColWidth="9.140625" defaultRowHeight="15" x14ac:dyDescent="0.25"/>
  <cols>
    <col min="1" max="1" width="11" style="7" customWidth="1"/>
    <col min="2" max="2" width="11.5703125" style="16" customWidth="1"/>
    <col min="3" max="3" width="7.140625" style="16" customWidth="1"/>
    <col min="4" max="4" width="48.5703125" style="7" customWidth="1"/>
    <col min="5" max="5" width="12.42578125" style="7" customWidth="1"/>
    <col min="6" max="6" width="12.28515625" style="7" customWidth="1"/>
    <col min="7" max="7" width="11.28515625" style="7" bestFit="1" customWidth="1"/>
    <col min="8" max="8" width="12" style="7" bestFit="1" customWidth="1"/>
    <col min="9" max="9" width="9.5703125" style="7" customWidth="1"/>
    <col min="10" max="10" width="13.28515625" style="7" customWidth="1"/>
    <col min="11" max="11" width="9" style="7" customWidth="1"/>
    <col min="12" max="12" width="6.5703125" style="7" customWidth="1"/>
    <col min="13" max="13" width="9.140625" style="7"/>
    <col min="14" max="14" width="9.42578125" style="7" bestFit="1" customWidth="1"/>
    <col min="15" max="15" width="9.140625" style="7"/>
    <col min="16" max="16" width="48.28515625" style="7" customWidth="1"/>
    <col min="17" max="17" width="9.140625" style="7"/>
    <col min="18" max="18" width="11.7109375" style="7" customWidth="1"/>
    <col min="19" max="21" width="9.140625" style="7"/>
    <col min="22" max="22" width="11.7109375" style="7" bestFit="1" customWidth="1"/>
    <col min="23" max="16384" width="9.140625" style="7"/>
  </cols>
  <sheetData>
    <row r="1" spans="1:23" ht="15.75" thickBot="1" x14ac:dyDescent="0.3">
      <c r="D1" s="56"/>
      <c r="K1" s="16"/>
    </row>
    <row r="2" spans="1:23" ht="19.5" thickTop="1" x14ac:dyDescent="0.3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23" s="8" customFormat="1" ht="12.75" x14ac:dyDescent="0.2">
      <c r="A3" s="1"/>
      <c r="B3" s="2"/>
      <c r="C3" s="2"/>
      <c r="D3" s="55">
        <v>45979</v>
      </c>
      <c r="E3" s="2"/>
      <c r="F3" s="2"/>
      <c r="G3" s="2"/>
      <c r="H3" s="2" t="s">
        <v>34</v>
      </c>
      <c r="I3" s="2"/>
      <c r="J3" s="2"/>
      <c r="K3" s="3" t="s">
        <v>17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17" t="s">
        <v>7</v>
      </c>
      <c r="B6" s="50">
        <v>339</v>
      </c>
      <c r="C6" s="18"/>
      <c r="D6" s="19"/>
      <c r="E6" s="19"/>
      <c r="F6" s="51"/>
      <c r="G6" s="19"/>
      <c r="H6" s="19"/>
      <c r="I6" s="19"/>
      <c r="J6" s="19"/>
      <c r="K6" s="20"/>
    </row>
    <row r="7" spans="1:23" ht="16.5" thickTop="1" thickBot="1" x14ac:dyDescent="0.3">
      <c r="F7" s="16"/>
    </row>
    <row r="8" spans="1:23" ht="16.5" thickTop="1" thickBot="1" x14ac:dyDescent="0.3">
      <c r="A8" s="60" t="s">
        <v>18</v>
      </c>
      <c r="B8" s="61"/>
      <c r="C8" s="61"/>
      <c r="D8" s="61"/>
      <c r="E8" s="61"/>
      <c r="F8" s="61"/>
      <c r="G8" s="61"/>
      <c r="H8" s="61"/>
      <c r="I8" s="61"/>
      <c r="J8" s="61"/>
      <c r="K8" s="62"/>
      <c r="M8" s="60" t="s">
        <v>19</v>
      </c>
      <c r="N8" s="61"/>
      <c r="O8" s="61"/>
      <c r="P8" s="61"/>
      <c r="Q8" s="61"/>
      <c r="R8" s="61"/>
      <c r="S8" s="61"/>
      <c r="T8" s="61"/>
      <c r="U8" s="61"/>
      <c r="V8" s="61"/>
      <c r="W8" s="62"/>
    </row>
    <row r="9" spans="1:23" ht="15.75" thickTop="1" x14ac:dyDescent="0.25"/>
    <row r="10" spans="1:23" ht="15.75" thickBot="1" x14ac:dyDescent="0.3"/>
    <row r="11" spans="1:23" s="14" customFormat="1" ht="30.75" thickBot="1" x14ac:dyDescent="0.3">
      <c r="A11" s="21" t="s">
        <v>1</v>
      </c>
      <c r="B11" s="22" t="s">
        <v>10</v>
      </c>
      <c r="C11" s="10" t="s">
        <v>2</v>
      </c>
      <c r="D11" s="10" t="s">
        <v>3</v>
      </c>
      <c r="E11" s="10" t="s">
        <v>4</v>
      </c>
      <c r="F11" s="11" t="s">
        <v>11</v>
      </c>
      <c r="G11" s="11" t="s">
        <v>16</v>
      </c>
      <c r="H11" s="12" t="s">
        <v>8</v>
      </c>
      <c r="I11" s="10" t="s">
        <v>9</v>
      </c>
      <c r="J11" s="10" t="s">
        <v>5</v>
      </c>
      <c r="K11" s="13" t="s">
        <v>6</v>
      </c>
      <c r="L11" s="7"/>
      <c r="M11" s="9" t="s">
        <v>1</v>
      </c>
      <c r="N11" s="10" t="s">
        <v>10</v>
      </c>
      <c r="O11" s="10" t="s">
        <v>2</v>
      </c>
      <c r="P11" s="10" t="s">
        <v>3</v>
      </c>
      <c r="Q11" s="10" t="s">
        <v>4</v>
      </c>
      <c r="R11" s="11" t="s">
        <v>11</v>
      </c>
      <c r="S11" s="10" t="s">
        <v>0</v>
      </c>
      <c r="T11" s="12" t="s">
        <v>8</v>
      </c>
      <c r="U11" s="10" t="s">
        <v>9</v>
      </c>
      <c r="V11" s="10" t="s">
        <v>5</v>
      </c>
      <c r="W11" s="13" t="s">
        <v>6</v>
      </c>
    </row>
    <row r="12" spans="1:23" s="30" customFormat="1" ht="30" customHeight="1" x14ac:dyDescent="0.25">
      <c r="A12" s="24" t="s">
        <v>13</v>
      </c>
      <c r="B12" s="25" t="s">
        <v>14</v>
      </c>
      <c r="C12" s="32">
        <v>3</v>
      </c>
      <c r="D12" s="48" t="s">
        <v>22</v>
      </c>
      <c r="E12" s="26" t="s">
        <v>15</v>
      </c>
      <c r="F12" s="26">
        <v>98.8</v>
      </c>
      <c r="G12" s="27">
        <v>100.5</v>
      </c>
      <c r="H12" s="28">
        <f t="shared" ref="H12:H20" si="0">G12*0.1</f>
        <v>10.050000000000001</v>
      </c>
      <c r="I12" s="26">
        <v>4</v>
      </c>
      <c r="J12" s="29">
        <f t="shared" ref="J12:J20" si="1">((F12-G12)/G12)*100</f>
        <v>-1.6915422885572167</v>
      </c>
      <c r="K12" s="53">
        <f>(F12-G12)/H12</f>
        <v>-0.16915422885572165</v>
      </c>
      <c r="M12" s="31" t="s">
        <v>13</v>
      </c>
      <c r="N12" s="32" t="s">
        <v>14</v>
      </c>
      <c r="O12" s="32">
        <v>3</v>
      </c>
      <c r="P12" s="48" t="s">
        <v>22</v>
      </c>
      <c r="Q12" s="26" t="s">
        <v>15</v>
      </c>
      <c r="R12" s="26">
        <f t="shared" ref="R12:R20" si="2">F12</f>
        <v>98.8</v>
      </c>
      <c r="S12" s="33">
        <v>99.71</v>
      </c>
      <c r="T12" s="33">
        <v>14.22</v>
      </c>
      <c r="U12" s="33">
        <v>1</v>
      </c>
      <c r="V12" s="29">
        <f>((R12-S12)/S12)*100</f>
        <v>-0.91264667535853639</v>
      </c>
      <c r="W12" s="53">
        <v>-0.06</v>
      </c>
    </row>
    <row r="13" spans="1:23" s="30" customFormat="1" ht="30" customHeight="1" x14ac:dyDescent="0.25">
      <c r="A13" s="24" t="s">
        <v>13</v>
      </c>
      <c r="B13" s="25" t="s">
        <v>14</v>
      </c>
      <c r="C13" s="32">
        <v>6</v>
      </c>
      <c r="D13" s="48" t="s">
        <v>23</v>
      </c>
      <c r="E13" s="32" t="s">
        <v>15</v>
      </c>
      <c r="F13" s="32">
        <v>53</v>
      </c>
      <c r="G13" s="34">
        <v>50.24</v>
      </c>
      <c r="H13" s="35">
        <f t="shared" si="0"/>
        <v>5.0240000000000009</v>
      </c>
      <c r="I13" s="32">
        <v>4</v>
      </c>
      <c r="J13" s="29">
        <f t="shared" si="1"/>
        <v>5.4936305732484039</v>
      </c>
      <c r="K13" s="53">
        <f>(F13-G13)/H13</f>
        <v>0.54936305732484025</v>
      </c>
      <c r="M13" s="31" t="s">
        <v>13</v>
      </c>
      <c r="N13" s="32" t="s">
        <v>14</v>
      </c>
      <c r="O13" s="32">
        <v>6</v>
      </c>
      <c r="P13" s="48" t="s">
        <v>23</v>
      </c>
      <c r="Q13" s="32" t="s">
        <v>15</v>
      </c>
      <c r="R13" s="32">
        <f t="shared" si="2"/>
        <v>53</v>
      </c>
      <c r="S13" s="36">
        <v>45.85</v>
      </c>
      <c r="T13" s="36">
        <v>7.25</v>
      </c>
      <c r="U13" s="36">
        <v>1</v>
      </c>
      <c r="V13" s="29">
        <f>((R13-S13)/S13)*100</f>
        <v>15.594329334787346</v>
      </c>
      <c r="W13" s="53">
        <v>0.99</v>
      </c>
    </row>
    <row r="14" spans="1:23" s="30" customFormat="1" ht="30" customHeight="1" x14ac:dyDescent="0.25">
      <c r="A14" s="24" t="s">
        <v>13</v>
      </c>
      <c r="B14" s="25" t="s">
        <v>14</v>
      </c>
      <c r="C14" s="32">
        <v>7</v>
      </c>
      <c r="D14" s="48" t="s">
        <v>24</v>
      </c>
      <c r="E14" s="32" t="s">
        <v>15</v>
      </c>
      <c r="F14" s="32">
        <v>162</v>
      </c>
      <c r="G14" s="34">
        <v>150.69999999999999</v>
      </c>
      <c r="H14" s="35">
        <f t="shared" si="0"/>
        <v>15.07</v>
      </c>
      <c r="I14" s="32">
        <v>4</v>
      </c>
      <c r="J14" s="37">
        <f t="shared" si="1"/>
        <v>7.4983410749834194</v>
      </c>
      <c r="K14" s="53">
        <f t="shared" ref="K14:K20" si="3">(F14-G14)/H14</f>
        <v>0.74983410749834178</v>
      </c>
      <c r="M14" s="31" t="s">
        <v>13</v>
      </c>
      <c r="N14" s="32" t="s">
        <v>14</v>
      </c>
      <c r="O14" s="32">
        <v>7</v>
      </c>
      <c r="P14" s="48" t="s">
        <v>24</v>
      </c>
      <c r="Q14" s="32" t="s">
        <v>15</v>
      </c>
      <c r="R14" s="32">
        <f t="shared" si="2"/>
        <v>162</v>
      </c>
      <c r="S14" s="36">
        <v>147.69999999999999</v>
      </c>
      <c r="T14" s="36" t="s">
        <v>33</v>
      </c>
      <c r="U14" s="36">
        <v>1</v>
      </c>
      <c r="V14" s="29">
        <f t="shared" ref="V14:V20" si="4">((R14-S14)/S14)*100</f>
        <v>9.6817874069058991</v>
      </c>
      <c r="W14" s="53">
        <v>0.95</v>
      </c>
    </row>
    <row r="15" spans="1:23" s="30" customFormat="1" ht="30" customHeight="1" x14ac:dyDescent="0.25">
      <c r="A15" s="24" t="s">
        <v>13</v>
      </c>
      <c r="B15" s="25" t="s">
        <v>14</v>
      </c>
      <c r="C15" s="32">
        <v>11</v>
      </c>
      <c r="D15" s="48" t="s">
        <v>25</v>
      </c>
      <c r="E15" s="32" t="s">
        <v>15</v>
      </c>
      <c r="F15" s="32">
        <v>28.3</v>
      </c>
      <c r="G15" s="34">
        <v>31.32</v>
      </c>
      <c r="H15" s="35">
        <f t="shared" si="0"/>
        <v>3.1320000000000001</v>
      </c>
      <c r="I15" s="32">
        <v>4</v>
      </c>
      <c r="J15" s="37">
        <f t="shared" si="1"/>
        <v>-9.6424010217113647</v>
      </c>
      <c r="K15" s="53">
        <f t="shared" si="3"/>
        <v>-0.96424010217113643</v>
      </c>
      <c r="M15" s="31" t="s">
        <v>13</v>
      </c>
      <c r="N15" s="32" t="s">
        <v>14</v>
      </c>
      <c r="O15" s="32">
        <v>11</v>
      </c>
      <c r="P15" s="48" t="s">
        <v>25</v>
      </c>
      <c r="Q15" s="32" t="s">
        <v>15</v>
      </c>
      <c r="R15" s="32">
        <f t="shared" si="2"/>
        <v>28.3</v>
      </c>
      <c r="S15" s="36">
        <v>28.3</v>
      </c>
      <c r="T15" s="36">
        <v>1.87</v>
      </c>
      <c r="U15" s="36">
        <v>1</v>
      </c>
      <c r="V15" s="29">
        <f t="shared" si="4"/>
        <v>0</v>
      </c>
      <c r="W15" s="53">
        <v>0</v>
      </c>
    </row>
    <row r="16" spans="1:23" s="30" customFormat="1" ht="30" customHeight="1" x14ac:dyDescent="0.25">
      <c r="A16" s="24" t="s">
        <v>13</v>
      </c>
      <c r="B16" s="25" t="s">
        <v>14</v>
      </c>
      <c r="C16" s="32">
        <v>17</v>
      </c>
      <c r="D16" s="48" t="s">
        <v>21</v>
      </c>
      <c r="E16" s="32" t="s">
        <v>15</v>
      </c>
      <c r="F16" s="32">
        <v>18</v>
      </c>
      <c r="G16" s="34">
        <v>19.579999999999998</v>
      </c>
      <c r="H16" s="35">
        <f t="shared" si="0"/>
        <v>1.958</v>
      </c>
      <c r="I16" s="32">
        <v>4</v>
      </c>
      <c r="J16" s="37">
        <f t="shared" si="1"/>
        <v>-8.0694586312563761</v>
      </c>
      <c r="K16" s="53">
        <f t="shared" si="3"/>
        <v>-0.80694586312563754</v>
      </c>
      <c r="M16" s="31" t="s">
        <v>13</v>
      </c>
      <c r="N16" s="32" t="s">
        <v>14</v>
      </c>
      <c r="O16" s="32">
        <v>17</v>
      </c>
      <c r="P16" s="48" t="s">
        <v>21</v>
      </c>
      <c r="Q16" s="32" t="s">
        <v>15</v>
      </c>
      <c r="R16" s="32">
        <f t="shared" si="2"/>
        <v>18</v>
      </c>
      <c r="S16" s="36">
        <v>18.809999999999999</v>
      </c>
      <c r="T16" s="36">
        <v>1.1599999999999999</v>
      </c>
      <c r="U16" s="36">
        <v>1</v>
      </c>
      <c r="V16" s="29">
        <f t="shared" si="4"/>
        <v>-4.3062200956937735</v>
      </c>
      <c r="W16" s="53">
        <v>-0.7</v>
      </c>
    </row>
    <row r="17" spans="1:23" s="30" customFormat="1" ht="30" customHeight="1" x14ac:dyDescent="0.25">
      <c r="A17" s="24" t="s">
        <v>13</v>
      </c>
      <c r="B17" s="25" t="s">
        <v>14</v>
      </c>
      <c r="C17" s="32">
        <v>23</v>
      </c>
      <c r="D17" s="48" t="s">
        <v>26</v>
      </c>
      <c r="E17" s="32" t="s">
        <v>15</v>
      </c>
      <c r="F17" s="32">
        <v>69.7</v>
      </c>
      <c r="G17" s="34">
        <v>73.5</v>
      </c>
      <c r="H17" s="35">
        <f t="shared" si="0"/>
        <v>7.3500000000000005</v>
      </c>
      <c r="I17" s="32">
        <v>4</v>
      </c>
      <c r="J17" s="37">
        <f t="shared" si="1"/>
        <v>-5.1700680272108803</v>
      </c>
      <c r="K17" s="53">
        <f t="shared" si="3"/>
        <v>-0.51700680272108801</v>
      </c>
      <c r="M17" s="31" t="s">
        <v>13</v>
      </c>
      <c r="N17" s="32" t="s">
        <v>14</v>
      </c>
      <c r="O17" s="32">
        <v>23</v>
      </c>
      <c r="P17" s="48" t="s">
        <v>26</v>
      </c>
      <c r="Q17" s="32" t="s">
        <v>15</v>
      </c>
      <c r="R17" s="32">
        <f t="shared" si="2"/>
        <v>69.7</v>
      </c>
      <c r="S17" s="36">
        <v>66.47</v>
      </c>
      <c r="T17" s="36">
        <v>3.6</v>
      </c>
      <c r="U17" s="36">
        <v>1</v>
      </c>
      <c r="V17" s="29">
        <f t="shared" si="4"/>
        <v>4.8593350383631773</v>
      </c>
      <c r="W17" s="53">
        <v>0.9</v>
      </c>
    </row>
    <row r="18" spans="1:23" s="30" customFormat="1" ht="30" customHeight="1" x14ac:dyDescent="0.25">
      <c r="A18" s="24" t="s">
        <v>13</v>
      </c>
      <c r="B18" s="25" t="s">
        <v>14</v>
      </c>
      <c r="C18" s="32" t="s">
        <v>31</v>
      </c>
      <c r="D18" s="48" t="s">
        <v>29</v>
      </c>
      <c r="E18" s="32" t="s">
        <v>15</v>
      </c>
      <c r="F18" s="32">
        <v>124</v>
      </c>
      <c r="G18" s="34">
        <v>146.69999999999999</v>
      </c>
      <c r="H18" s="35">
        <f t="shared" si="0"/>
        <v>14.67</v>
      </c>
      <c r="I18" s="32">
        <v>4</v>
      </c>
      <c r="J18" s="37">
        <f t="shared" si="1"/>
        <v>-15.473755964553504</v>
      </c>
      <c r="K18" s="53">
        <f t="shared" si="3"/>
        <v>-1.5473755964553504</v>
      </c>
      <c r="M18" s="31" t="s">
        <v>13</v>
      </c>
      <c r="N18" s="32" t="s">
        <v>14</v>
      </c>
      <c r="O18" s="32" t="s">
        <v>31</v>
      </c>
      <c r="P18" s="48" t="s">
        <v>29</v>
      </c>
      <c r="Q18" s="32" t="s">
        <v>15</v>
      </c>
      <c r="R18" s="32">
        <f t="shared" si="2"/>
        <v>124</v>
      </c>
      <c r="S18" s="36">
        <v>129.69999999999999</v>
      </c>
      <c r="T18" s="36">
        <v>11.5</v>
      </c>
      <c r="U18" s="36">
        <v>1</v>
      </c>
      <c r="V18" s="29">
        <f t="shared" si="4"/>
        <v>-4.394757131842705</v>
      </c>
      <c r="W18" s="53">
        <v>-0.5</v>
      </c>
    </row>
    <row r="19" spans="1:23" s="30" customFormat="1" ht="30" customHeight="1" x14ac:dyDescent="0.25">
      <c r="A19" s="24" t="s">
        <v>13</v>
      </c>
      <c r="B19" s="25" t="s">
        <v>14</v>
      </c>
      <c r="C19" s="32" t="s">
        <v>30</v>
      </c>
      <c r="D19" s="48" t="s">
        <v>28</v>
      </c>
      <c r="E19" s="32" t="s">
        <v>15</v>
      </c>
      <c r="F19" s="32">
        <v>106</v>
      </c>
      <c r="G19" s="34">
        <v>119.2</v>
      </c>
      <c r="H19" s="35">
        <f t="shared" si="0"/>
        <v>11.920000000000002</v>
      </c>
      <c r="I19" s="32">
        <v>4</v>
      </c>
      <c r="J19" s="37">
        <f t="shared" si="1"/>
        <v>-11.073825503355707</v>
      </c>
      <c r="K19" s="53">
        <f t="shared" si="3"/>
        <v>-1.1073825503355705</v>
      </c>
      <c r="M19" s="31" t="s">
        <v>13</v>
      </c>
      <c r="N19" s="32" t="s">
        <v>14</v>
      </c>
      <c r="O19" s="32" t="s">
        <v>30</v>
      </c>
      <c r="P19" s="48" t="s">
        <v>28</v>
      </c>
      <c r="Q19" s="32" t="s">
        <v>15</v>
      </c>
      <c r="R19" s="32">
        <f t="shared" si="2"/>
        <v>106</v>
      </c>
      <c r="S19" s="36">
        <v>105.6</v>
      </c>
      <c r="T19" s="36">
        <v>8.5</v>
      </c>
      <c r="U19" s="36">
        <v>1</v>
      </c>
      <c r="V19" s="29">
        <f t="shared" si="4"/>
        <v>0.37878787878788417</v>
      </c>
      <c r="W19" s="53">
        <v>0.05</v>
      </c>
    </row>
    <row r="20" spans="1:23" s="30" customFormat="1" ht="30" customHeight="1" thickBot="1" x14ac:dyDescent="0.3">
      <c r="A20" s="38" t="s">
        <v>13</v>
      </c>
      <c r="B20" s="39" t="s">
        <v>14</v>
      </c>
      <c r="C20" s="40">
        <v>35</v>
      </c>
      <c r="D20" s="49" t="s">
        <v>27</v>
      </c>
      <c r="E20" s="40" t="s">
        <v>15</v>
      </c>
      <c r="F20" s="40">
        <v>164</v>
      </c>
      <c r="G20" s="41">
        <v>161.19999999999999</v>
      </c>
      <c r="H20" s="42">
        <f t="shared" si="0"/>
        <v>16.12</v>
      </c>
      <c r="I20" s="40" t="s">
        <v>20</v>
      </c>
      <c r="J20" s="43">
        <f t="shared" si="1"/>
        <v>1.7369727047146473</v>
      </c>
      <c r="K20" s="54">
        <f t="shared" si="3"/>
        <v>0.17369727047146472</v>
      </c>
      <c r="M20" s="44" t="s">
        <v>13</v>
      </c>
      <c r="N20" s="40" t="s">
        <v>14</v>
      </c>
      <c r="O20" s="40">
        <v>35</v>
      </c>
      <c r="P20" s="49" t="s">
        <v>27</v>
      </c>
      <c r="Q20" s="40" t="s">
        <v>15</v>
      </c>
      <c r="R20" s="40">
        <f t="shared" si="2"/>
        <v>164</v>
      </c>
      <c r="S20" s="45">
        <v>153.1</v>
      </c>
      <c r="T20" s="45">
        <v>10.8</v>
      </c>
      <c r="U20" s="46">
        <v>1</v>
      </c>
      <c r="V20" s="47">
        <f t="shared" si="4"/>
        <v>7.1195297191378222</v>
      </c>
      <c r="W20" s="54">
        <v>1.01</v>
      </c>
    </row>
    <row r="21" spans="1:23" x14ac:dyDescent="0.25">
      <c r="F21" s="23"/>
      <c r="J21" s="23"/>
      <c r="K21" s="23"/>
    </row>
    <row r="24" spans="1:23" x14ac:dyDescent="0.25">
      <c r="T24" s="15"/>
    </row>
    <row r="28" spans="1:23" x14ac:dyDescent="0.25">
      <c r="D28" s="52"/>
    </row>
    <row r="29" spans="1:23" x14ac:dyDescent="0.25">
      <c r="D29" s="52"/>
    </row>
  </sheetData>
  <sheetProtection algorithmName="SHA-512" hashValue="ivKnxOxc7YqMeVW09kEddqXXTlm6BMhIX60QCEd8/mSF4MtueGKd6kQI/hdvYV1DinJdo6xa0wwET29pXKHpmA==" saltValue="EXpypeX+V7l2uSKYF4YYZQ==" spinCount="100000" sheet="1" objects="1" scenarios="1" selectLockedCells="1" selectUnlockedCells="1"/>
  <mergeCells count="3">
    <mergeCell ref="A2:K2"/>
    <mergeCell ref="A8:K8"/>
    <mergeCell ref="M8:W8"/>
  </mergeCells>
  <conditionalFormatting sqref="K12:K20">
    <cfRule type="cellIs" dxfId="53" priority="7" stopIfTrue="1" operator="between">
      <formula>-2</formula>
      <formula>2</formula>
    </cfRule>
    <cfRule type="cellIs" dxfId="52" priority="8" stopIfTrue="1" operator="between">
      <formula>-3</formula>
      <formula>3</formula>
    </cfRule>
    <cfRule type="cellIs" dxfId="51" priority="9" operator="notBetween">
      <formula>-3</formula>
      <formula>3</formula>
    </cfRule>
  </conditionalFormatting>
  <conditionalFormatting sqref="W12:W20">
    <cfRule type="cellIs" dxfId="50" priority="1" stopIfTrue="1" operator="between">
      <formula>-2</formula>
      <formula>2</formula>
    </cfRule>
    <cfRule type="cellIs" dxfId="49" priority="2" stopIfTrue="1" operator="between">
      <formula>-3</formula>
      <formula>3</formula>
    </cfRule>
    <cfRule type="cellIs" dxfId="48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E01E-3BB1-47C8-B722-0F827AD75BA3}">
  <dimension ref="A1:W29"/>
  <sheetViews>
    <sheetView topLeftCell="A2" zoomScale="80" zoomScaleNormal="80" zoomScalePageLayoutView="85" workbookViewId="0">
      <selection activeCell="D27" sqref="D27"/>
    </sheetView>
  </sheetViews>
  <sheetFormatPr defaultColWidth="9.140625" defaultRowHeight="15" x14ac:dyDescent="0.25"/>
  <cols>
    <col min="1" max="1" width="11" style="7" customWidth="1"/>
    <col min="2" max="2" width="11.5703125" style="16" customWidth="1"/>
    <col min="3" max="3" width="7.140625" style="16" customWidth="1"/>
    <col min="4" max="4" width="48.5703125" style="7" customWidth="1"/>
    <col min="5" max="5" width="12.42578125" style="7" customWidth="1"/>
    <col min="6" max="6" width="12.28515625" style="7" customWidth="1"/>
    <col min="7" max="7" width="11.28515625" style="7" bestFit="1" customWidth="1"/>
    <col min="8" max="8" width="12" style="7" bestFit="1" customWidth="1"/>
    <col min="9" max="9" width="9.5703125" style="7" customWidth="1"/>
    <col min="10" max="10" width="13.28515625" style="7" customWidth="1"/>
    <col min="11" max="11" width="9" style="7" customWidth="1"/>
    <col min="12" max="12" width="6.5703125" style="7" customWidth="1"/>
    <col min="13" max="13" width="9.140625" style="7"/>
    <col min="14" max="14" width="9.42578125" style="7" bestFit="1" customWidth="1"/>
    <col min="15" max="15" width="9.140625" style="7"/>
    <col min="16" max="16" width="48.28515625" style="7" customWidth="1"/>
    <col min="17" max="17" width="9.140625" style="7"/>
    <col min="18" max="18" width="11.7109375" style="7" customWidth="1"/>
    <col min="19" max="21" width="9.140625" style="7"/>
    <col min="22" max="22" width="11.7109375" style="7" bestFit="1" customWidth="1"/>
    <col min="23" max="16384" width="9.140625" style="7"/>
  </cols>
  <sheetData>
    <row r="1" spans="1:23" ht="15.75" thickBot="1" x14ac:dyDescent="0.3">
      <c r="D1" s="56"/>
      <c r="K1" s="16"/>
    </row>
    <row r="2" spans="1:23" ht="19.5" thickTop="1" x14ac:dyDescent="0.3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23" s="8" customFormat="1" ht="12.75" x14ac:dyDescent="0.2">
      <c r="A3" s="1"/>
      <c r="B3" s="2"/>
      <c r="C3" s="2"/>
      <c r="D3" s="55">
        <v>45979</v>
      </c>
      <c r="E3" s="2"/>
      <c r="F3" s="2"/>
      <c r="G3" s="2"/>
      <c r="H3" s="2" t="s">
        <v>34</v>
      </c>
      <c r="I3" s="2"/>
      <c r="J3" s="2"/>
      <c r="K3" s="3" t="s">
        <v>17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17" t="s">
        <v>7</v>
      </c>
      <c r="B6" s="50">
        <v>509</v>
      </c>
      <c r="C6" s="18"/>
      <c r="D6" s="19"/>
      <c r="E6" s="19"/>
      <c r="F6" s="51"/>
      <c r="G6" s="19"/>
      <c r="H6" s="19"/>
      <c r="I6" s="19"/>
      <c r="J6" s="19"/>
      <c r="K6" s="20"/>
    </row>
    <row r="7" spans="1:23" ht="16.5" thickTop="1" thickBot="1" x14ac:dyDescent="0.3">
      <c r="F7" s="16"/>
    </row>
    <row r="8" spans="1:23" ht="16.5" thickTop="1" thickBot="1" x14ac:dyDescent="0.3">
      <c r="A8" s="60" t="s">
        <v>18</v>
      </c>
      <c r="B8" s="61"/>
      <c r="C8" s="61"/>
      <c r="D8" s="61"/>
      <c r="E8" s="61"/>
      <c r="F8" s="61"/>
      <c r="G8" s="61"/>
      <c r="H8" s="61"/>
      <c r="I8" s="61"/>
      <c r="J8" s="61"/>
      <c r="K8" s="62"/>
      <c r="M8" s="60" t="s">
        <v>19</v>
      </c>
      <c r="N8" s="61"/>
      <c r="O8" s="61"/>
      <c r="P8" s="61"/>
      <c r="Q8" s="61"/>
      <c r="R8" s="61"/>
      <c r="S8" s="61"/>
      <c r="T8" s="61"/>
      <c r="U8" s="61"/>
      <c r="V8" s="61"/>
      <c r="W8" s="62"/>
    </row>
    <row r="9" spans="1:23" ht="15.75" thickTop="1" x14ac:dyDescent="0.25"/>
    <row r="10" spans="1:23" ht="15.75" thickBot="1" x14ac:dyDescent="0.3"/>
    <row r="11" spans="1:23" s="14" customFormat="1" ht="30.75" thickBot="1" x14ac:dyDescent="0.3">
      <c r="A11" s="21" t="s">
        <v>1</v>
      </c>
      <c r="B11" s="22" t="s">
        <v>10</v>
      </c>
      <c r="C11" s="10" t="s">
        <v>2</v>
      </c>
      <c r="D11" s="10" t="s">
        <v>3</v>
      </c>
      <c r="E11" s="10" t="s">
        <v>4</v>
      </c>
      <c r="F11" s="11" t="s">
        <v>11</v>
      </c>
      <c r="G11" s="11" t="s">
        <v>16</v>
      </c>
      <c r="H11" s="12" t="s">
        <v>8</v>
      </c>
      <c r="I11" s="10" t="s">
        <v>9</v>
      </c>
      <c r="J11" s="10" t="s">
        <v>5</v>
      </c>
      <c r="K11" s="13" t="s">
        <v>6</v>
      </c>
      <c r="L11" s="7"/>
      <c r="M11" s="9" t="s">
        <v>1</v>
      </c>
      <c r="N11" s="10" t="s">
        <v>10</v>
      </c>
      <c r="O11" s="10" t="s">
        <v>2</v>
      </c>
      <c r="P11" s="10" t="s">
        <v>3</v>
      </c>
      <c r="Q11" s="10" t="s">
        <v>4</v>
      </c>
      <c r="R11" s="11" t="s">
        <v>11</v>
      </c>
      <c r="S11" s="10" t="s">
        <v>0</v>
      </c>
      <c r="T11" s="12" t="s">
        <v>8</v>
      </c>
      <c r="U11" s="10" t="s">
        <v>9</v>
      </c>
      <c r="V11" s="10" t="s">
        <v>5</v>
      </c>
      <c r="W11" s="13" t="s">
        <v>6</v>
      </c>
    </row>
    <row r="12" spans="1:23" s="30" customFormat="1" ht="30" customHeight="1" x14ac:dyDescent="0.25">
      <c r="A12" s="24" t="s">
        <v>13</v>
      </c>
      <c r="B12" s="25" t="s">
        <v>14</v>
      </c>
      <c r="C12" s="32">
        <v>3</v>
      </c>
      <c r="D12" s="48" t="s">
        <v>22</v>
      </c>
      <c r="E12" s="26" t="s">
        <v>15</v>
      </c>
      <c r="F12" s="26">
        <v>83.2</v>
      </c>
      <c r="G12" s="27">
        <v>100.5</v>
      </c>
      <c r="H12" s="28">
        <f t="shared" ref="H12:H20" si="0">G12*0.1</f>
        <v>10.050000000000001</v>
      </c>
      <c r="I12" s="26">
        <v>4</v>
      </c>
      <c r="J12" s="29">
        <f t="shared" ref="J12:J20" si="1">((F12-G12)/G12)*100</f>
        <v>-17.213930348258703</v>
      </c>
      <c r="K12" s="53">
        <f>(F12-G12)/H12</f>
        <v>-1.7213930348258701</v>
      </c>
      <c r="M12" s="31" t="s">
        <v>13</v>
      </c>
      <c r="N12" s="32" t="s">
        <v>14</v>
      </c>
      <c r="O12" s="32">
        <v>3</v>
      </c>
      <c r="P12" s="48" t="s">
        <v>22</v>
      </c>
      <c r="Q12" s="26" t="s">
        <v>15</v>
      </c>
      <c r="R12" s="26">
        <f t="shared" ref="R12:R20" si="2">F12</f>
        <v>83.2</v>
      </c>
      <c r="S12" s="33">
        <v>99.71</v>
      </c>
      <c r="T12" s="33">
        <v>14.22</v>
      </c>
      <c r="U12" s="33">
        <v>1</v>
      </c>
      <c r="V12" s="29">
        <f>((R12-S12)/S12)*100</f>
        <v>-16.558018252933497</v>
      </c>
      <c r="W12" s="53">
        <v>-1.1599999999999999</v>
      </c>
    </row>
    <row r="13" spans="1:23" s="30" customFormat="1" ht="30" customHeight="1" x14ac:dyDescent="0.25">
      <c r="A13" s="24" t="s">
        <v>13</v>
      </c>
      <c r="B13" s="25" t="s">
        <v>14</v>
      </c>
      <c r="C13" s="32">
        <v>6</v>
      </c>
      <c r="D13" s="48" t="s">
        <v>23</v>
      </c>
      <c r="E13" s="32" t="s">
        <v>15</v>
      </c>
      <c r="F13" s="32">
        <v>30.8</v>
      </c>
      <c r="G13" s="34">
        <v>50.24</v>
      </c>
      <c r="H13" s="35">
        <f t="shared" si="0"/>
        <v>5.0240000000000009</v>
      </c>
      <c r="I13" s="32">
        <v>4</v>
      </c>
      <c r="J13" s="29">
        <f t="shared" si="1"/>
        <v>-38.69426751592357</v>
      </c>
      <c r="K13" s="53">
        <f>(F13-G13)/H13</f>
        <v>-3.8694267515923562</v>
      </c>
      <c r="M13" s="31" t="s">
        <v>13</v>
      </c>
      <c r="N13" s="32" t="s">
        <v>14</v>
      </c>
      <c r="O13" s="32">
        <v>6</v>
      </c>
      <c r="P13" s="48" t="s">
        <v>23</v>
      </c>
      <c r="Q13" s="32" t="s">
        <v>15</v>
      </c>
      <c r="R13" s="32">
        <f t="shared" si="2"/>
        <v>30.8</v>
      </c>
      <c r="S13" s="36">
        <v>45.85</v>
      </c>
      <c r="T13" s="36">
        <v>7.25</v>
      </c>
      <c r="U13" s="36">
        <v>1</v>
      </c>
      <c r="V13" s="29">
        <f>((R13-S13)/S13)*100</f>
        <v>-32.824427480916029</v>
      </c>
      <c r="W13" s="53">
        <v>-2.0699999999999998</v>
      </c>
    </row>
    <row r="14" spans="1:23" s="30" customFormat="1" ht="30" customHeight="1" x14ac:dyDescent="0.25">
      <c r="A14" s="24" t="s">
        <v>13</v>
      </c>
      <c r="B14" s="25" t="s">
        <v>14</v>
      </c>
      <c r="C14" s="32">
        <v>7</v>
      </c>
      <c r="D14" s="48" t="s">
        <v>24</v>
      </c>
      <c r="E14" s="32" t="s">
        <v>15</v>
      </c>
      <c r="F14" s="32">
        <v>132.5</v>
      </c>
      <c r="G14" s="34">
        <v>150.69999999999999</v>
      </c>
      <c r="H14" s="35">
        <f t="shared" si="0"/>
        <v>15.07</v>
      </c>
      <c r="I14" s="32">
        <v>4</v>
      </c>
      <c r="J14" s="37">
        <f t="shared" si="1"/>
        <v>-12.076974120769734</v>
      </c>
      <c r="K14" s="53">
        <f t="shared" ref="K14:K20" si="3">(F14-G14)/H14</f>
        <v>-1.2076974120769735</v>
      </c>
      <c r="M14" s="31" t="s">
        <v>13</v>
      </c>
      <c r="N14" s="32" t="s">
        <v>14</v>
      </c>
      <c r="O14" s="32">
        <v>7</v>
      </c>
      <c r="P14" s="48" t="s">
        <v>24</v>
      </c>
      <c r="Q14" s="32" t="s">
        <v>15</v>
      </c>
      <c r="R14" s="32">
        <f t="shared" si="2"/>
        <v>132.5</v>
      </c>
      <c r="S14" s="36">
        <v>147.69999999999999</v>
      </c>
      <c r="T14" s="36" t="s">
        <v>33</v>
      </c>
      <c r="U14" s="36">
        <v>1</v>
      </c>
      <c r="V14" s="29">
        <f t="shared" ref="V14:V20" si="4">((R14-S14)/S14)*100</f>
        <v>-10.291130670277584</v>
      </c>
      <c r="W14" s="53">
        <v>-1.01</v>
      </c>
    </row>
    <row r="15" spans="1:23" s="30" customFormat="1" ht="30" customHeight="1" x14ac:dyDescent="0.25">
      <c r="A15" s="24" t="s">
        <v>13</v>
      </c>
      <c r="B15" s="25" t="s">
        <v>14</v>
      </c>
      <c r="C15" s="32">
        <v>11</v>
      </c>
      <c r="D15" s="48" t="s">
        <v>25</v>
      </c>
      <c r="E15" s="32" t="s">
        <v>15</v>
      </c>
      <c r="F15" s="32">
        <v>30.3</v>
      </c>
      <c r="G15" s="34">
        <v>31.32</v>
      </c>
      <c r="H15" s="35">
        <f t="shared" si="0"/>
        <v>3.1320000000000001</v>
      </c>
      <c r="I15" s="32">
        <v>4</v>
      </c>
      <c r="J15" s="37">
        <f t="shared" si="1"/>
        <v>-3.25670498084291</v>
      </c>
      <c r="K15" s="53">
        <f t="shared" si="3"/>
        <v>-0.32567049808429105</v>
      </c>
      <c r="M15" s="31" t="s">
        <v>13</v>
      </c>
      <c r="N15" s="32" t="s">
        <v>14</v>
      </c>
      <c r="O15" s="32">
        <v>11</v>
      </c>
      <c r="P15" s="48" t="s">
        <v>25</v>
      </c>
      <c r="Q15" s="32" t="s">
        <v>15</v>
      </c>
      <c r="R15" s="32">
        <f t="shared" si="2"/>
        <v>30.3</v>
      </c>
      <c r="S15" s="36">
        <v>28.3</v>
      </c>
      <c r="T15" s="36">
        <v>1.87</v>
      </c>
      <c r="U15" s="36">
        <v>1</v>
      </c>
      <c r="V15" s="29">
        <f t="shared" si="4"/>
        <v>7.0671378091872796</v>
      </c>
      <c r="W15" s="53">
        <v>1.07</v>
      </c>
    </row>
    <row r="16" spans="1:23" s="30" customFormat="1" ht="30" customHeight="1" x14ac:dyDescent="0.25">
      <c r="A16" s="24" t="s">
        <v>13</v>
      </c>
      <c r="B16" s="25" t="s">
        <v>14</v>
      </c>
      <c r="C16" s="32">
        <v>17</v>
      </c>
      <c r="D16" s="48" t="s">
        <v>21</v>
      </c>
      <c r="E16" s="32" t="s">
        <v>15</v>
      </c>
      <c r="F16" s="32">
        <v>20.399999999999999</v>
      </c>
      <c r="G16" s="34">
        <v>19.579999999999998</v>
      </c>
      <c r="H16" s="35">
        <f t="shared" si="0"/>
        <v>1.958</v>
      </c>
      <c r="I16" s="32">
        <v>4</v>
      </c>
      <c r="J16" s="37">
        <f t="shared" si="1"/>
        <v>4.1879468845760996</v>
      </c>
      <c r="K16" s="53">
        <f t="shared" si="3"/>
        <v>0.41879468845760998</v>
      </c>
      <c r="M16" s="31" t="s">
        <v>13</v>
      </c>
      <c r="N16" s="32" t="s">
        <v>14</v>
      </c>
      <c r="O16" s="32">
        <v>17</v>
      </c>
      <c r="P16" s="48" t="s">
        <v>21</v>
      </c>
      <c r="Q16" s="32" t="s">
        <v>15</v>
      </c>
      <c r="R16" s="32">
        <f t="shared" si="2"/>
        <v>20.399999999999999</v>
      </c>
      <c r="S16" s="36">
        <v>18.809999999999999</v>
      </c>
      <c r="T16" s="36">
        <v>1.1599999999999999</v>
      </c>
      <c r="U16" s="36">
        <v>1</v>
      </c>
      <c r="V16" s="29">
        <f t="shared" si="4"/>
        <v>8.4529505582137165</v>
      </c>
      <c r="W16" s="53">
        <v>1.37</v>
      </c>
    </row>
    <row r="17" spans="1:23" s="30" customFormat="1" ht="30" customHeight="1" x14ac:dyDescent="0.25">
      <c r="A17" s="24" t="s">
        <v>13</v>
      </c>
      <c r="B17" s="25" t="s">
        <v>14</v>
      </c>
      <c r="C17" s="32">
        <v>23</v>
      </c>
      <c r="D17" s="48" t="s">
        <v>26</v>
      </c>
      <c r="E17" s="32" t="s">
        <v>15</v>
      </c>
      <c r="F17" s="32">
        <v>66.7</v>
      </c>
      <c r="G17" s="34">
        <v>73.5</v>
      </c>
      <c r="H17" s="35">
        <f t="shared" si="0"/>
        <v>7.3500000000000005</v>
      </c>
      <c r="I17" s="32">
        <v>4</v>
      </c>
      <c r="J17" s="37">
        <f t="shared" si="1"/>
        <v>-9.2517006802721049</v>
      </c>
      <c r="K17" s="53">
        <f t="shared" si="3"/>
        <v>-0.92517006802721047</v>
      </c>
      <c r="M17" s="31" t="s">
        <v>13</v>
      </c>
      <c r="N17" s="32" t="s">
        <v>14</v>
      </c>
      <c r="O17" s="32">
        <v>23</v>
      </c>
      <c r="P17" s="48" t="s">
        <v>26</v>
      </c>
      <c r="Q17" s="32" t="s">
        <v>15</v>
      </c>
      <c r="R17" s="32">
        <f t="shared" si="2"/>
        <v>66.7</v>
      </c>
      <c r="S17" s="36">
        <v>66.47</v>
      </c>
      <c r="T17" s="36">
        <v>3.6</v>
      </c>
      <c r="U17" s="36">
        <v>1</v>
      </c>
      <c r="V17" s="29">
        <f t="shared" si="4"/>
        <v>0.34602076124568071</v>
      </c>
      <c r="W17" s="53">
        <v>0.06</v>
      </c>
    </row>
    <row r="18" spans="1:23" s="30" customFormat="1" ht="30" customHeight="1" x14ac:dyDescent="0.25">
      <c r="A18" s="24" t="s">
        <v>13</v>
      </c>
      <c r="B18" s="25" t="s">
        <v>14</v>
      </c>
      <c r="C18" s="32" t="s">
        <v>31</v>
      </c>
      <c r="D18" s="48" t="s">
        <v>29</v>
      </c>
      <c r="E18" s="32" t="s">
        <v>15</v>
      </c>
      <c r="F18" s="32">
        <v>128.9</v>
      </c>
      <c r="G18" s="34">
        <v>146.69999999999999</v>
      </c>
      <c r="H18" s="35">
        <f t="shared" si="0"/>
        <v>14.67</v>
      </c>
      <c r="I18" s="32">
        <v>4</v>
      </c>
      <c r="J18" s="37">
        <f t="shared" si="1"/>
        <v>-12.133605998636662</v>
      </c>
      <c r="K18" s="53">
        <f t="shared" si="3"/>
        <v>-1.2133605998636663</v>
      </c>
      <c r="M18" s="31" t="s">
        <v>13</v>
      </c>
      <c r="N18" s="32" t="s">
        <v>14</v>
      </c>
      <c r="O18" s="32" t="s">
        <v>31</v>
      </c>
      <c r="P18" s="48" t="s">
        <v>29</v>
      </c>
      <c r="Q18" s="32" t="s">
        <v>15</v>
      </c>
      <c r="R18" s="32">
        <f t="shared" si="2"/>
        <v>128.9</v>
      </c>
      <c r="S18" s="36">
        <v>129.69999999999999</v>
      </c>
      <c r="T18" s="36">
        <v>11.5</v>
      </c>
      <c r="U18" s="36">
        <v>1</v>
      </c>
      <c r="V18" s="29">
        <f t="shared" si="4"/>
        <v>-0.6168080185042274</v>
      </c>
      <c r="W18" s="53">
        <v>-7.0000000000000007E-2</v>
      </c>
    </row>
    <row r="19" spans="1:23" s="30" customFormat="1" ht="30" customHeight="1" x14ac:dyDescent="0.25">
      <c r="A19" s="24" t="s">
        <v>13</v>
      </c>
      <c r="B19" s="25" t="s">
        <v>14</v>
      </c>
      <c r="C19" s="32" t="s">
        <v>30</v>
      </c>
      <c r="D19" s="48" t="s">
        <v>28</v>
      </c>
      <c r="E19" s="32" t="s">
        <v>15</v>
      </c>
      <c r="F19" s="32">
        <v>110.7</v>
      </c>
      <c r="G19" s="34">
        <v>119.2</v>
      </c>
      <c r="H19" s="35">
        <f t="shared" si="0"/>
        <v>11.920000000000002</v>
      </c>
      <c r="I19" s="32">
        <v>4</v>
      </c>
      <c r="J19" s="37">
        <f t="shared" si="1"/>
        <v>-7.1308724832214763</v>
      </c>
      <c r="K19" s="53">
        <f t="shared" si="3"/>
        <v>-0.71308724832214754</v>
      </c>
      <c r="M19" s="31" t="s">
        <v>13</v>
      </c>
      <c r="N19" s="32" t="s">
        <v>14</v>
      </c>
      <c r="O19" s="32" t="s">
        <v>30</v>
      </c>
      <c r="P19" s="48" t="s">
        <v>28</v>
      </c>
      <c r="Q19" s="32" t="s">
        <v>15</v>
      </c>
      <c r="R19" s="32">
        <f t="shared" si="2"/>
        <v>110.7</v>
      </c>
      <c r="S19" s="36">
        <v>105.6</v>
      </c>
      <c r="T19" s="36">
        <v>8.5</v>
      </c>
      <c r="U19" s="36">
        <v>1</v>
      </c>
      <c r="V19" s="29">
        <f t="shared" si="4"/>
        <v>4.829545454545463</v>
      </c>
      <c r="W19" s="53">
        <v>0.6</v>
      </c>
    </row>
    <row r="20" spans="1:23" s="30" customFormat="1" ht="30" customHeight="1" thickBot="1" x14ac:dyDescent="0.3">
      <c r="A20" s="38" t="s">
        <v>13</v>
      </c>
      <c r="B20" s="39" t="s">
        <v>14</v>
      </c>
      <c r="C20" s="40">
        <v>35</v>
      </c>
      <c r="D20" s="49" t="s">
        <v>27</v>
      </c>
      <c r="E20" s="40" t="s">
        <v>15</v>
      </c>
      <c r="F20" s="40">
        <v>143.4</v>
      </c>
      <c r="G20" s="41">
        <v>161.19999999999999</v>
      </c>
      <c r="H20" s="42">
        <f t="shared" si="0"/>
        <v>16.12</v>
      </c>
      <c r="I20" s="40" t="s">
        <v>20</v>
      </c>
      <c r="J20" s="43">
        <f t="shared" si="1"/>
        <v>-11.042183622828775</v>
      </c>
      <c r="K20" s="54">
        <f t="shared" si="3"/>
        <v>-1.1042183622828772</v>
      </c>
      <c r="M20" s="44" t="s">
        <v>13</v>
      </c>
      <c r="N20" s="40" t="s">
        <v>14</v>
      </c>
      <c r="O20" s="40">
        <v>35</v>
      </c>
      <c r="P20" s="49" t="s">
        <v>27</v>
      </c>
      <c r="Q20" s="40" t="s">
        <v>15</v>
      </c>
      <c r="R20" s="40">
        <f t="shared" si="2"/>
        <v>143.4</v>
      </c>
      <c r="S20" s="45">
        <v>153.1</v>
      </c>
      <c r="T20" s="45">
        <v>10.8</v>
      </c>
      <c r="U20" s="46">
        <v>1</v>
      </c>
      <c r="V20" s="47">
        <f t="shared" si="4"/>
        <v>-6.3357282821685095</v>
      </c>
      <c r="W20" s="54">
        <v>-0.9</v>
      </c>
    </row>
    <row r="21" spans="1:23" x14ac:dyDescent="0.25">
      <c r="F21" s="23"/>
      <c r="J21" s="23"/>
      <c r="K21" s="23"/>
    </row>
    <row r="24" spans="1:23" x14ac:dyDescent="0.25">
      <c r="T24" s="15"/>
    </row>
    <row r="28" spans="1:23" x14ac:dyDescent="0.25">
      <c r="D28" s="52"/>
    </row>
    <row r="29" spans="1:23" x14ac:dyDescent="0.25">
      <c r="D29" s="52"/>
    </row>
  </sheetData>
  <sheetProtection algorithmName="SHA-512" hashValue="JszBR4T/jE7ev4Q4QEeFrPfqoWUuwBspsvRhyImCiVrW+4bTey5i4ZCk7Ifdq2vcKFV3uP4UO01FlmnEXjHnow==" saltValue="aKJGc4bxFxB+uujgV1cD1w==" spinCount="100000" sheet="1" objects="1" scenarios="1" selectLockedCells="1" selectUnlockedCells="1"/>
  <mergeCells count="3">
    <mergeCell ref="A2:K2"/>
    <mergeCell ref="A8:K8"/>
    <mergeCell ref="M8:W8"/>
  </mergeCells>
  <conditionalFormatting sqref="K12:K20">
    <cfRule type="cellIs" dxfId="47" priority="7" stopIfTrue="1" operator="between">
      <formula>-2</formula>
      <formula>2</formula>
    </cfRule>
    <cfRule type="cellIs" dxfId="46" priority="8" stopIfTrue="1" operator="between">
      <formula>-3</formula>
      <formula>3</formula>
    </cfRule>
    <cfRule type="cellIs" dxfId="45" priority="9" operator="notBetween">
      <formula>-3</formula>
      <formula>3</formula>
    </cfRule>
  </conditionalFormatting>
  <conditionalFormatting sqref="W12:W20">
    <cfRule type="cellIs" dxfId="44" priority="1" stopIfTrue="1" operator="between">
      <formula>-2</formula>
      <formula>2</formula>
    </cfRule>
    <cfRule type="cellIs" dxfId="43" priority="2" stopIfTrue="1" operator="between">
      <formula>-3</formula>
      <formula>3</formula>
    </cfRule>
    <cfRule type="cellIs" dxfId="42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ACEA-5507-417D-8073-8306F544A8B4}">
  <dimension ref="A1:W29"/>
  <sheetViews>
    <sheetView zoomScale="80" zoomScaleNormal="80" zoomScalePageLayoutView="85" workbookViewId="0">
      <selection activeCell="D27" sqref="D27"/>
    </sheetView>
  </sheetViews>
  <sheetFormatPr defaultColWidth="9.140625" defaultRowHeight="15" x14ac:dyDescent="0.25"/>
  <cols>
    <col min="1" max="1" width="11" style="7" customWidth="1"/>
    <col min="2" max="2" width="11.5703125" style="16" customWidth="1"/>
    <col min="3" max="3" width="7.140625" style="16" customWidth="1"/>
    <col min="4" max="4" width="48.5703125" style="7" customWidth="1"/>
    <col min="5" max="5" width="12.42578125" style="7" customWidth="1"/>
    <col min="6" max="6" width="12.28515625" style="7" customWidth="1"/>
    <col min="7" max="7" width="11.28515625" style="7" bestFit="1" customWidth="1"/>
    <col min="8" max="8" width="12" style="7" bestFit="1" customWidth="1"/>
    <col min="9" max="9" width="9.5703125" style="7" customWidth="1"/>
    <col min="10" max="10" width="13.28515625" style="7" customWidth="1"/>
    <col min="11" max="11" width="9" style="7" customWidth="1"/>
    <col min="12" max="12" width="6.5703125" style="7" customWidth="1"/>
    <col min="13" max="13" width="9.140625" style="7"/>
    <col min="14" max="14" width="9.42578125" style="7" bestFit="1" customWidth="1"/>
    <col min="15" max="15" width="9.140625" style="7"/>
    <col min="16" max="16" width="48.28515625" style="7" customWidth="1"/>
    <col min="17" max="17" width="9.140625" style="7"/>
    <col min="18" max="18" width="11.7109375" style="7" customWidth="1"/>
    <col min="19" max="21" width="9.140625" style="7"/>
    <col min="22" max="22" width="11.7109375" style="7" bestFit="1" customWidth="1"/>
    <col min="23" max="16384" width="9.140625" style="7"/>
  </cols>
  <sheetData>
    <row r="1" spans="1:23" ht="15.75" thickBot="1" x14ac:dyDescent="0.3">
      <c r="D1" s="56"/>
      <c r="K1" s="16"/>
    </row>
    <row r="2" spans="1:23" ht="19.5" thickTop="1" x14ac:dyDescent="0.3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23" s="8" customFormat="1" ht="12.75" x14ac:dyDescent="0.2">
      <c r="A3" s="1"/>
      <c r="B3" s="2"/>
      <c r="C3" s="2"/>
      <c r="D3" s="55">
        <v>45979</v>
      </c>
      <c r="E3" s="2"/>
      <c r="F3" s="2"/>
      <c r="G3" s="2"/>
      <c r="H3" s="2" t="s">
        <v>34</v>
      </c>
      <c r="I3" s="2"/>
      <c r="J3" s="2"/>
      <c r="K3" s="3" t="s">
        <v>17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17" t="s">
        <v>7</v>
      </c>
      <c r="B6" s="50">
        <v>512</v>
      </c>
      <c r="C6" s="18"/>
      <c r="D6" s="19"/>
      <c r="E6" s="19"/>
      <c r="F6" s="51"/>
      <c r="G6" s="19"/>
      <c r="H6" s="19"/>
      <c r="I6" s="19"/>
      <c r="J6" s="19"/>
      <c r="K6" s="20"/>
    </row>
    <row r="7" spans="1:23" ht="16.5" thickTop="1" thickBot="1" x14ac:dyDescent="0.3">
      <c r="F7" s="16"/>
    </row>
    <row r="8" spans="1:23" ht="16.5" thickTop="1" thickBot="1" x14ac:dyDescent="0.3">
      <c r="A8" s="60" t="s">
        <v>18</v>
      </c>
      <c r="B8" s="61"/>
      <c r="C8" s="61"/>
      <c r="D8" s="61"/>
      <c r="E8" s="61"/>
      <c r="F8" s="61"/>
      <c r="G8" s="61"/>
      <c r="H8" s="61"/>
      <c r="I8" s="61"/>
      <c r="J8" s="61"/>
      <c r="K8" s="62"/>
      <c r="M8" s="60" t="s">
        <v>19</v>
      </c>
      <c r="N8" s="61"/>
      <c r="O8" s="61"/>
      <c r="P8" s="61"/>
      <c r="Q8" s="61"/>
      <c r="R8" s="61"/>
      <c r="S8" s="61"/>
      <c r="T8" s="61"/>
      <c r="U8" s="61"/>
      <c r="V8" s="61"/>
      <c r="W8" s="62"/>
    </row>
    <row r="9" spans="1:23" ht="15.75" thickTop="1" x14ac:dyDescent="0.25"/>
    <row r="10" spans="1:23" ht="15.75" thickBot="1" x14ac:dyDescent="0.3"/>
    <row r="11" spans="1:23" s="14" customFormat="1" ht="30.75" thickBot="1" x14ac:dyDescent="0.3">
      <c r="A11" s="21" t="s">
        <v>1</v>
      </c>
      <c r="B11" s="22" t="s">
        <v>10</v>
      </c>
      <c r="C11" s="10" t="s">
        <v>2</v>
      </c>
      <c r="D11" s="10" t="s">
        <v>3</v>
      </c>
      <c r="E11" s="10" t="s">
        <v>4</v>
      </c>
      <c r="F11" s="11" t="s">
        <v>11</v>
      </c>
      <c r="G11" s="11" t="s">
        <v>16</v>
      </c>
      <c r="H11" s="12" t="s">
        <v>8</v>
      </c>
      <c r="I11" s="10" t="s">
        <v>9</v>
      </c>
      <c r="J11" s="10" t="s">
        <v>5</v>
      </c>
      <c r="K11" s="13" t="s">
        <v>6</v>
      </c>
      <c r="L11" s="7"/>
      <c r="M11" s="9" t="s">
        <v>1</v>
      </c>
      <c r="N11" s="10" t="s">
        <v>10</v>
      </c>
      <c r="O11" s="10" t="s">
        <v>2</v>
      </c>
      <c r="P11" s="10" t="s">
        <v>3</v>
      </c>
      <c r="Q11" s="10" t="s">
        <v>4</v>
      </c>
      <c r="R11" s="11" t="s">
        <v>11</v>
      </c>
      <c r="S11" s="10" t="s">
        <v>0</v>
      </c>
      <c r="T11" s="12" t="s">
        <v>8</v>
      </c>
      <c r="U11" s="10" t="s">
        <v>9</v>
      </c>
      <c r="V11" s="10" t="s">
        <v>5</v>
      </c>
      <c r="W11" s="13" t="s">
        <v>6</v>
      </c>
    </row>
    <row r="12" spans="1:23" s="30" customFormat="1" ht="30" customHeight="1" x14ac:dyDescent="0.25">
      <c r="A12" s="24" t="s">
        <v>13</v>
      </c>
      <c r="B12" s="25" t="s">
        <v>14</v>
      </c>
      <c r="C12" s="32">
        <v>3</v>
      </c>
      <c r="D12" s="48" t="s">
        <v>22</v>
      </c>
      <c r="E12" s="26" t="s">
        <v>15</v>
      </c>
      <c r="F12" s="26"/>
      <c r="G12" s="27">
        <v>100.5</v>
      </c>
      <c r="H12" s="28">
        <f t="shared" ref="H12:H20" si="0">G12*0.1</f>
        <v>10.050000000000001</v>
      </c>
      <c r="I12" s="26">
        <v>4</v>
      </c>
      <c r="J12" s="29"/>
      <c r="K12" s="53"/>
      <c r="M12" s="31" t="s">
        <v>13</v>
      </c>
      <c r="N12" s="32" t="s">
        <v>14</v>
      </c>
      <c r="O12" s="32">
        <v>3</v>
      </c>
      <c r="P12" s="48" t="s">
        <v>22</v>
      </c>
      <c r="Q12" s="26" t="s">
        <v>15</v>
      </c>
      <c r="R12" s="26"/>
      <c r="S12" s="33">
        <v>99.71</v>
      </c>
      <c r="T12" s="33">
        <v>14.22</v>
      </c>
      <c r="U12" s="33">
        <v>1</v>
      </c>
      <c r="V12" s="29"/>
      <c r="W12" s="53"/>
    </row>
    <row r="13" spans="1:23" s="30" customFormat="1" ht="30" customHeight="1" x14ac:dyDescent="0.25">
      <c r="A13" s="24" t="s">
        <v>13</v>
      </c>
      <c r="B13" s="25" t="s">
        <v>14</v>
      </c>
      <c r="C13" s="32">
        <v>6</v>
      </c>
      <c r="D13" s="48" t="s">
        <v>23</v>
      </c>
      <c r="E13" s="32" t="s">
        <v>15</v>
      </c>
      <c r="F13" s="32"/>
      <c r="G13" s="34">
        <v>50.24</v>
      </c>
      <c r="H13" s="35">
        <f t="shared" si="0"/>
        <v>5.0240000000000009</v>
      </c>
      <c r="I13" s="32">
        <v>4</v>
      </c>
      <c r="J13" s="29"/>
      <c r="K13" s="53"/>
      <c r="M13" s="31" t="s">
        <v>13</v>
      </c>
      <c r="N13" s="32" t="s">
        <v>14</v>
      </c>
      <c r="O13" s="32">
        <v>6</v>
      </c>
      <c r="P13" s="48" t="s">
        <v>23</v>
      </c>
      <c r="Q13" s="32" t="s">
        <v>15</v>
      </c>
      <c r="R13" s="32"/>
      <c r="S13" s="36">
        <v>45.85</v>
      </c>
      <c r="T13" s="36">
        <v>7.25</v>
      </c>
      <c r="U13" s="36">
        <v>1</v>
      </c>
      <c r="V13" s="29"/>
      <c r="W13" s="53"/>
    </row>
    <row r="14" spans="1:23" s="30" customFormat="1" ht="30" customHeight="1" x14ac:dyDescent="0.25">
      <c r="A14" s="24" t="s">
        <v>13</v>
      </c>
      <c r="B14" s="25" t="s">
        <v>14</v>
      </c>
      <c r="C14" s="32">
        <v>7</v>
      </c>
      <c r="D14" s="48" t="s">
        <v>24</v>
      </c>
      <c r="E14" s="32" t="s">
        <v>15</v>
      </c>
      <c r="F14" s="32">
        <v>164</v>
      </c>
      <c r="G14" s="34">
        <v>150.69999999999999</v>
      </c>
      <c r="H14" s="35">
        <f t="shared" si="0"/>
        <v>15.07</v>
      </c>
      <c r="I14" s="32">
        <v>4</v>
      </c>
      <c r="J14" s="37">
        <f t="shared" ref="J14" si="1">((F14-G14)/G14)*100</f>
        <v>8.8254810882548185</v>
      </c>
      <c r="K14" s="53">
        <f t="shared" ref="K14" si="2">(F14-G14)/H14</f>
        <v>0.88254810882548185</v>
      </c>
      <c r="M14" s="31" t="s">
        <v>13</v>
      </c>
      <c r="N14" s="32" t="s">
        <v>14</v>
      </c>
      <c r="O14" s="32">
        <v>7</v>
      </c>
      <c r="P14" s="48" t="s">
        <v>24</v>
      </c>
      <c r="Q14" s="32" t="s">
        <v>15</v>
      </c>
      <c r="R14" s="32">
        <f t="shared" ref="R14:R17" si="3">F14</f>
        <v>164</v>
      </c>
      <c r="S14" s="36">
        <v>147.69999999999999</v>
      </c>
      <c r="T14" s="36" t="s">
        <v>33</v>
      </c>
      <c r="U14" s="36">
        <v>1</v>
      </c>
      <c r="V14" s="29">
        <f t="shared" ref="V14" si="4">((R14-S14)/S14)*100</f>
        <v>11.035883547731897</v>
      </c>
      <c r="W14" s="53">
        <v>1.08</v>
      </c>
    </row>
    <row r="15" spans="1:23" s="30" customFormat="1" ht="30" customHeight="1" x14ac:dyDescent="0.25">
      <c r="A15" s="24" t="s">
        <v>13</v>
      </c>
      <c r="B15" s="25" t="s">
        <v>14</v>
      </c>
      <c r="C15" s="32">
        <v>11</v>
      </c>
      <c r="D15" s="48" t="s">
        <v>25</v>
      </c>
      <c r="E15" s="32" t="s">
        <v>15</v>
      </c>
      <c r="F15" s="32"/>
      <c r="G15" s="34">
        <v>31.32</v>
      </c>
      <c r="H15" s="35">
        <f t="shared" si="0"/>
        <v>3.1320000000000001</v>
      </c>
      <c r="I15" s="32">
        <v>4</v>
      </c>
      <c r="J15" s="37"/>
      <c r="K15" s="53"/>
      <c r="M15" s="31" t="s">
        <v>13</v>
      </c>
      <c r="N15" s="32" t="s">
        <v>14</v>
      </c>
      <c r="O15" s="32">
        <v>11</v>
      </c>
      <c r="P15" s="48" t="s">
        <v>25</v>
      </c>
      <c r="Q15" s="32" t="s">
        <v>15</v>
      </c>
      <c r="R15" s="32">
        <f t="shared" si="3"/>
        <v>0</v>
      </c>
      <c r="S15" s="36">
        <v>28.3</v>
      </c>
      <c r="T15" s="36">
        <v>1.87</v>
      </c>
      <c r="U15" s="36">
        <v>1</v>
      </c>
      <c r="V15" s="29"/>
      <c r="W15" s="53"/>
    </row>
    <row r="16" spans="1:23" s="30" customFormat="1" ht="30" customHeight="1" x14ac:dyDescent="0.25">
      <c r="A16" s="24" t="s">
        <v>13</v>
      </c>
      <c r="B16" s="25" t="s">
        <v>14</v>
      </c>
      <c r="C16" s="32">
        <v>17</v>
      </c>
      <c r="D16" s="48" t="s">
        <v>21</v>
      </c>
      <c r="E16" s="32" t="s">
        <v>15</v>
      </c>
      <c r="F16" s="32"/>
      <c r="G16" s="34">
        <v>19.579999999999998</v>
      </c>
      <c r="H16" s="35">
        <f t="shared" si="0"/>
        <v>1.958</v>
      </c>
      <c r="I16" s="32">
        <v>4</v>
      </c>
      <c r="J16" s="37"/>
      <c r="K16" s="53"/>
      <c r="M16" s="31" t="s">
        <v>13</v>
      </c>
      <c r="N16" s="32" t="s">
        <v>14</v>
      </c>
      <c r="O16" s="32">
        <v>17</v>
      </c>
      <c r="P16" s="48" t="s">
        <v>21</v>
      </c>
      <c r="Q16" s="32" t="s">
        <v>15</v>
      </c>
      <c r="R16" s="32">
        <f t="shared" si="3"/>
        <v>0</v>
      </c>
      <c r="S16" s="36">
        <v>18.809999999999999</v>
      </c>
      <c r="T16" s="36">
        <v>1.1599999999999999</v>
      </c>
      <c r="U16" s="36">
        <v>1</v>
      </c>
      <c r="V16" s="29"/>
      <c r="W16" s="53"/>
    </row>
    <row r="17" spans="1:23" s="30" customFormat="1" ht="30" customHeight="1" x14ac:dyDescent="0.25">
      <c r="A17" s="24" t="s">
        <v>13</v>
      </c>
      <c r="B17" s="25" t="s">
        <v>14</v>
      </c>
      <c r="C17" s="32">
        <v>23</v>
      </c>
      <c r="D17" s="48" t="s">
        <v>26</v>
      </c>
      <c r="E17" s="32" t="s">
        <v>15</v>
      </c>
      <c r="F17" s="32"/>
      <c r="G17" s="34">
        <v>73.5</v>
      </c>
      <c r="H17" s="35">
        <f t="shared" si="0"/>
        <v>7.3500000000000005</v>
      </c>
      <c r="I17" s="32">
        <v>4</v>
      </c>
      <c r="J17" s="37"/>
      <c r="K17" s="53"/>
      <c r="M17" s="31" t="s">
        <v>13</v>
      </c>
      <c r="N17" s="32" t="s">
        <v>14</v>
      </c>
      <c r="O17" s="32">
        <v>23</v>
      </c>
      <c r="P17" s="48" t="s">
        <v>26</v>
      </c>
      <c r="Q17" s="32" t="s">
        <v>15</v>
      </c>
      <c r="R17" s="32">
        <f t="shared" si="3"/>
        <v>0</v>
      </c>
      <c r="S17" s="36">
        <v>66.47</v>
      </c>
      <c r="T17" s="36">
        <v>3.6</v>
      </c>
      <c r="U17" s="36">
        <v>1</v>
      </c>
      <c r="V17" s="29"/>
      <c r="W17" s="53"/>
    </row>
    <row r="18" spans="1:23" s="30" customFormat="1" ht="30" customHeight="1" x14ac:dyDescent="0.25">
      <c r="A18" s="24" t="s">
        <v>13</v>
      </c>
      <c r="B18" s="25" t="s">
        <v>14</v>
      </c>
      <c r="C18" s="32" t="s">
        <v>31</v>
      </c>
      <c r="D18" s="48" t="s">
        <v>29</v>
      </c>
      <c r="E18" s="32" t="s">
        <v>15</v>
      </c>
      <c r="F18" s="32"/>
      <c r="G18" s="34">
        <v>146.69999999999999</v>
      </c>
      <c r="H18" s="35">
        <f t="shared" si="0"/>
        <v>14.67</v>
      </c>
      <c r="I18" s="32">
        <v>4</v>
      </c>
      <c r="J18" s="37"/>
      <c r="K18" s="53"/>
      <c r="M18" s="31" t="s">
        <v>13</v>
      </c>
      <c r="N18" s="32" t="s">
        <v>14</v>
      </c>
      <c r="O18" s="32" t="s">
        <v>31</v>
      </c>
      <c r="P18" s="48" t="s">
        <v>29</v>
      </c>
      <c r="Q18" s="32" t="s">
        <v>15</v>
      </c>
      <c r="R18" s="32"/>
      <c r="S18" s="36">
        <v>129.69999999999999</v>
      </c>
      <c r="T18" s="36">
        <v>11.5</v>
      </c>
      <c r="U18" s="36">
        <v>1</v>
      </c>
      <c r="V18" s="29"/>
      <c r="W18" s="53"/>
    </row>
    <row r="19" spans="1:23" s="30" customFormat="1" ht="30" customHeight="1" x14ac:dyDescent="0.25">
      <c r="A19" s="24" t="s">
        <v>13</v>
      </c>
      <c r="B19" s="25" t="s">
        <v>14</v>
      </c>
      <c r="C19" s="32" t="s">
        <v>30</v>
      </c>
      <c r="D19" s="48" t="s">
        <v>28</v>
      </c>
      <c r="E19" s="32" t="s">
        <v>15</v>
      </c>
      <c r="F19" s="32"/>
      <c r="G19" s="34">
        <v>119.2</v>
      </c>
      <c r="H19" s="35">
        <f t="shared" si="0"/>
        <v>11.920000000000002</v>
      </c>
      <c r="I19" s="32">
        <v>4</v>
      </c>
      <c r="J19" s="37"/>
      <c r="K19" s="53"/>
      <c r="M19" s="31" t="s">
        <v>13</v>
      </c>
      <c r="N19" s="32" t="s">
        <v>14</v>
      </c>
      <c r="O19" s="32" t="s">
        <v>30</v>
      </c>
      <c r="P19" s="48" t="s">
        <v>28</v>
      </c>
      <c r="Q19" s="32" t="s">
        <v>15</v>
      </c>
      <c r="R19" s="32"/>
      <c r="S19" s="36">
        <v>105.6</v>
      </c>
      <c r="T19" s="36">
        <v>8.5</v>
      </c>
      <c r="U19" s="36">
        <v>1</v>
      </c>
      <c r="V19" s="29"/>
      <c r="W19" s="53"/>
    </row>
    <row r="20" spans="1:23" s="30" customFormat="1" ht="30" customHeight="1" thickBot="1" x14ac:dyDescent="0.3">
      <c r="A20" s="38" t="s">
        <v>13</v>
      </c>
      <c r="B20" s="39" t="s">
        <v>14</v>
      </c>
      <c r="C20" s="40">
        <v>35</v>
      </c>
      <c r="D20" s="49" t="s">
        <v>27</v>
      </c>
      <c r="E20" s="40" t="s">
        <v>15</v>
      </c>
      <c r="F20" s="40"/>
      <c r="G20" s="41">
        <v>161.19999999999999</v>
      </c>
      <c r="H20" s="42">
        <f t="shared" si="0"/>
        <v>16.12</v>
      </c>
      <c r="I20" s="40" t="s">
        <v>20</v>
      </c>
      <c r="J20" s="43"/>
      <c r="K20" s="54"/>
      <c r="M20" s="44" t="s">
        <v>13</v>
      </c>
      <c r="N20" s="40" t="s">
        <v>14</v>
      </c>
      <c r="O20" s="40">
        <v>35</v>
      </c>
      <c r="P20" s="49" t="s">
        <v>27</v>
      </c>
      <c r="Q20" s="40" t="s">
        <v>15</v>
      </c>
      <c r="R20" s="40"/>
      <c r="S20" s="45">
        <v>153.1</v>
      </c>
      <c r="T20" s="45">
        <v>10.8</v>
      </c>
      <c r="U20" s="46">
        <v>1</v>
      </c>
      <c r="V20" s="47"/>
      <c r="W20" s="54"/>
    </row>
    <row r="21" spans="1:23" x14ac:dyDescent="0.25">
      <c r="F21" s="23"/>
      <c r="J21" s="23"/>
      <c r="K21" s="23"/>
    </row>
    <row r="24" spans="1:23" x14ac:dyDescent="0.25">
      <c r="T24" s="15"/>
    </row>
    <row r="28" spans="1:23" x14ac:dyDescent="0.25">
      <c r="D28" s="52"/>
    </row>
    <row r="29" spans="1:23" x14ac:dyDescent="0.25">
      <c r="D29" s="52"/>
    </row>
  </sheetData>
  <sheetProtection algorithmName="SHA-512" hashValue="a6/rqGvjKvnGgaKM2+bj4c3IKos+SEAfiqAfQVNKt93fhMiPUdalw9KRTC73sIn8wPpH8I7avlU3vVOXrUr1sw==" saltValue="S5KahteTixj6z8UtHKA8eQ==" spinCount="100000" sheet="1" objects="1" scenarios="1" selectLockedCells="1" selectUnlockedCells="1"/>
  <mergeCells count="3">
    <mergeCell ref="A2:K2"/>
    <mergeCell ref="A8:K8"/>
    <mergeCell ref="M8:W8"/>
  </mergeCells>
  <conditionalFormatting sqref="K14">
    <cfRule type="cellIs" dxfId="41" priority="7" stopIfTrue="1" operator="between">
      <formula>-2</formula>
      <formula>2</formula>
    </cfRule>
    <cfRule type="cellIs" dxfId="40" priority="8" stopIfTrue="1" operator="between">
      <formula>-3</formula>
      <formula>3</formula>
    </cfRule>
    <cfRule type="cellIs" dxfId="39" priority="9" operator="notBetween">
      <formula>-3</formula>
      <formula>3</formula>
    </cfRule>
  </conditionalFormatting>
  <conditionalFormatting sqref="W14">
    <cfRule type="cellIs" dxfId="38" priority="1" stopIfTrue="1" operator="between">
      <formula>-2</formula>
      <formula>2</formula>
    </cfRule>
    <cfRule type="cellIs" dxfId="37" priority="2" stopIfTrue="1" operator="between">
      <formula>-3</formula>
      <formula>3</formula>
    </cfRule>
    <cfRule type="cellIs" dxfId="36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E8C3-E00D-4C7D-8C04-E2B756B62848}">
  <dimension ref="A1:W29"/>
  <sheetViews>
    <sheetView topLeftCell="A2" zoomScale="80" zoomScaleNormal="80" zoomScalePageLayoutView="85" workbookViewId="0">
      <selection activeCell="D24" sqref="D24"/>
    </sheetView>
  </sheetViews>
  <sheetFormatPr defaultColWidth="9.140625" defaultRowHeight="15" x14ac:dyDescent="0.25"/>
  <cols>
    <col min="1" max="1" width="11" style="7" customWidth="1"/>
    <col min="2" max="2" width="11.5703125" style="16" customWidth="1"/>
    <col min="3" max="3" width="7.140625" style="16" customWidth="1"/>
    <col min="4" max="4" width="48.5703125" style="7" customWidth="1"/>
    <col min="5" max="5" width="12.42578125" style="7" customWidth="1"/>
    <col min="6" max="6" width="12.28515625" style="7" customWidth="1"/>
    <col min="7" max="7" width="11.28515625" style="7" bestFit="1" customWidth="1"/>
    <col min="8" max="8" width="12" style="7" bestFit="1" customWidth="1"/>
    <col min="9" max="9" width="9.5703125" style="7" customWidth="1"/>
    <col min="10" max="10" width="13.28515625" style="7" customWidth="1"/>
    <col min="11" max="11" width="9" style="7" customWidth="1"/>
    <col min="12" max="12" width="6.5703125" style="7" customWidth="1"/>
    <col min="13" max="13" width="9.140625" style="7"/>
    <col min="14" max="14" width="9.42578125" style="7" bestFit="1" customWidth="1"/>
    <col min="15" max="15" width="9.140625" style="7"/>
    <col min="16" max="16" width="48.28515625" style="7" customWidth="1"/>
    <col min="17" max="17" width="9.140625" style="7"/>
    <col min="18" max="18" width="11.7109375" style="7" customWidth="1"/>
    <col min="19" max="21" width="9.140625" style="7"/>
    <col min="22" max="22" width="11.7109375" style="7" bestFit="1" customWidth="1"/>
    <col min="23" max="16384" width="9.140625" style="7"/>
  </cols>
  <sheetData>
    <row r="1" spans="1:23" ht="15.75" thickBot="1" x14ac:dyDescent="0.3">
      <c r="D1" s="56"/>
      <c r="K1" s="16"/>
    </row>
    <row r="2" spans="1:23" ht="19.5" thickTop="1" x14ac:dyDescent="0.3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23" s="8" customFormat="1" ht="12.75" x14ac:dyDescent="0.2">
      <c r="A3" s="1"/>
      <c r="B3" s="2"/>
      <c r="C3" s="2"/>
      <c r="D3" s="55">
        <v>45979</v>
      </c>
      <c r="E3" s="2"/>
      <c r="F3" s="2"/>
      <c r="G3" s="2"/>
      <c r="H3" s="2" t="s">
        <v>34</v>
      </c>
      <c r="I3" s="2"/>
      <c r="J3" s="2"/>
      <c r="K3" s="3" t="s">
        <v>17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17" t="s">
        <v>7</v>
      </c>
      <c r="B6" s="50">
        <v>551</v>
      </c>
      <c r="C6" s="18"/>
      <c r="D6" s="19"/>
      <c r="E6" s="19"/>
      <c r="F6" s="51"/>
      <c r="G6" s="19"/>
      <c r="H6" s="19"/>
      <c r="I6" s="19"/>
      <c r="J6" s="19"/>
      <c r="K6" s="20"/>
    </row>
    <row r="7" spans="1:23" ht="16.5" thickTop="1" thickBot="1" x14ac:dyDescent="0.3">
      <c r="F7" s="16"/>
    </row>
    <row r="8" spans="1:23" ht="16.5" thickTop="1" thickBot="1" x14ac:dyDescent="0.3">
      <c r="A8" s="60" t="s">
        <v>18</v>
      </c>
      <c r="B8" s="61"/>
      <c r="C8" s="61"/>
      <c r="D8" s="61"/>
      <c r="E8" s="61"/>
      <c r="F8" s="61"/>
      <c r="G8" s="61"/>
      <c r="H8" s="61"/>
      <c r="I8" s="61"/>
      <c r="J8" s="61"/>
      <c r="K8" s="62"/>
      <c r="M8" s="60" t="s">
        <v>19</v>
      </c>
      <c r="N8" s="61"/>
      <c r="O8" s="61"/>
      <c r="P8" s="61"/>
      <c r="Q8" s="61"/>
      <c r="R8" s="61"/>
      <c r="S8" s="61"/>
      <c r="T8" s="61"/>
      <c r="U8" s="61"/>
      <c r="V8" s="61"/>
      <c r="W8" s="62"/>
    </row>
    <row r="9" spans="1:23" ht="15.75" thickTop="1" x14ac:dyDescent="0.25"/>
    <row r="10" spans="1:23" ht="15.75" thickBot="1" x14ac:dyDescent="0.3"/>
    <row r="11" spans="1:23" s="14" customFormat="1" ht="30.75" thickBot="1" x14ac:dyDescent="0.3">
      <c r="A11" s="21" t="s">
        <v>1</v>
      </c>
      <c r="B11" s="22" t="s">
        <v>10</v>
      </c>
      <c r="C11" s="10" t="s">
        <v>2</v>
      </c>
      <c r="D11" s="10" t="s">
        <v>3</v>
      </c>
      <c r="E11" s="10" t="s">
        <v>4</v>
      </c>
      <c r="F11" s="11" t="s">
        <v>11</v>
      </c>
      <c r="G11" s="11" t="s">
        <v>16</v>
      </c>
      <c r="H11" s="12" t="s">
        <v>8</v>
      </c>
      <c r="I11" s="10" t="s">
        <v>9</v>
      </c>
      <c r="J11" s="10" t="s">
        <v>5</v>
      </c>
      <c r="K11" s="13" t="s">
        <v>6</v>
      </c>
      <c r="L11" s="7"/>
      <c r="M11" s="9" t="s">
        <v>1</v>
      </c>
      <c r="N11" s="10" t="s">
        <v>10</v>
      </c>
      <c r="O11" s="10" t="s">
        <v>2</v>
      </c>
      <c r="P11" s="10" t="s">
        <v>3</v>
      </c>
      <c r="Q11" s="10" t="s">
        <v>4</v>
      </c>
      <c r="R11" s="11" t="s">
        <v>11</v>
      </c>
      <c r="S11" s="10" t="s">
        <v>0</v>
      </c>
      <c r="T11" s="12" t="s">
        <v>8</v>
      </c>
      <c r="U11" s="10" t="s">
        <v>9</v>
      </c>
      <c r="V11" s="10" t="s">
        <v>5</v>
      </c>
      <c r="W11" s="13" t="s">
        <v>6</v>
      </c>
    </row>
    <row r="12" spans="1:23" s="30" customFormat="1" ht="30" customHeight="1" x14ac:dyDescent="0.25">
      <c r="A12" s="24" t="s">
        <v>13</v>
      </c>
      <c r="B12" s="25" t="s">
        <v>14</v>
      </c>
      <c r="C12" s="32">
        <v>3</v>
      </c>
      <c r="D12" s="48" t="s">
        <v>22</v>
      </c>
      <c r="E12" s="26" t="s">
        <v>15</v>
      </c>
      <c r="F12" s="26">
        <v>88.3</v>
      </c>
      <c r="G12" s="27">
        <v>100.5</v>
      </c>
      <c r="H12" s="28">
        <f t="shared" ref="H12:H20" si="0">G12*0.1</f>
        <v>10.050000000000001</v>
      </c>
      <c r="I12" s="26">
        <v>4</v>
      </c>
      <c r="J12" s="29">
        <f t="shared" ref="J12:J20" si="1">((F12-G12)/G12)*100</f>
        <v>-12.139303482587067</v>
      </c>
      <c r="K12" s="53">
        <f>(F12-G12)/H12</f>
        <v>-1.2139303482587067</v>
      </c>
      <c r="M12" s="31" t="s">
        <v>13</v>
      </c>
      <c r="N12" s="32" t="s">
        <v>14</v>
      </c>
      <c r="O12" s="32">
        <v>3</v>
      </c>
      <c r="P12" s="48" t="s">
        <v>22</v>
      </c>
      <c r="Q12" s="26" t="s">
        <v>15</v>
      </c>
      <c r="R12" s="26">
        <f t="shared" ref="R12:R20" si="2">F12</f>
        <v>88.3</v>
      </c>
      <c r="S12" s="33">
        <v>99.71</v>
      </c>
      <c r="T12" s="33">
        <v>14.22</v>
      </c>
      <c r="U12" s="33">
        <v>1</v>
      </c>
      <c r="V12" s="29">
        <f>((R12-S12)/S12)*100</f>
        <v>-11.443185237187842</v>
      </c>
      <c r="W12" s="53">
        <v>-0.8</v>
      </c>
    </row>
    <row r="13" spans="1:23" s="30" customFormat="1" ht="30" customHeight="1" x14ac:dyDescent="0.25">
      <c r="A13" s="24" t="s">
        <v>13</v>
      </c>
      <c r="B13" s="25" t="s">
        <v>14</v>
      </c>
      <c r="C13" s="32">
        <v>6</v>
      </c>
      <c r="D13" s="48" t="s">
        <v>23</v>
      </c>
      <c r="E13" s="32" t="s">
        <v>15</v>
      </c>
      <c r="F13" s="32">
        <v>41.9</v>
      </c>
      <c r="G13" s="34">
        <v>50.24</v>
      </c>
      <c r="H13" s="35">
        <f t="shared" si="0"/>
        <v>5.0240000000000009</v>
      </c>
      <c r="I13" s="32">
        <v>4</v>
      </c>
      <c r="J13" s="29">
        <f t="shared" si="1"/>
        <v>-16.600318471337587</v>
      </c>
      <c r="K13" s="53">
        <f>(F13-G13)/H13</f>
        <v>-1.6600318471337583</v>
      </c>
      <c r="M13" s="31" t="s">
        <v>13</v>
      </c>
      <c r="N13" s="32" t="s">
        <v>14</v>
      </c>
      <c r="O13" s="32">
        <v>6</v>
      </c>
      <c r="P13" s="48" t="s">
        <v>23</v>
      </c>
      <c r="Q13" s="32" t="s">
        <v>15</v>
      </c>
      <c r="R13" s="32">
        <f t="shared" si="2"/>
        <v>41.9</v>
      </c>
      <c r="S13" s="36">
        <v>45.85</v>
      </c>
      <c r="T13" s="36">
        <v>7.25</v>
      </c>
      <c r="U13" s="36">
        <v>1</v>
      </c>
      <c r="V13" s="29">
        <f>((R13-S13)/S13)*100</f>
        <v>-8.6150490730643465</v>
      </c>
      <c r="W13" s="53">
        <v>-0.54</v>
      </c>
    </row>
    <row r="14" spans="1:23" s="30" customFormat="1" ht="30" customHeight="1" x14ac:dyDescent="0.25">
      <c r="A14" s="24" t="s">
        <v>13</v>
      </c>
      <c r="B14" s="25" t="s">
        <v>14</v>
      </c>
      <c r="C14" s="32">
        <v>7</v>
      </c>
      <c r="D14" s="48" t="s">
        <v>24</v>
      </c>
      <c r="E14" s="32" t="s">
        <v>15</v>
      </c>
      <c r="F14" s="32">
        <v>132</v>
      </c>
      <c r="G14" s="34">
        <v>150.69999999999999</v>
      </c>
      <c r="H14" s="35">
        <f t="shared" si="0"/>
        <v>15.07</v>
      </c>
      <c r="I14" s="32">
        <v>4</v>
      </c>
      <c r="J14" s="37">
        <f t="shared" si="1"/>
        <v>-12.408759124087585</v>
      </c>
      <c r="K14" s="53">
        <f t="shared" ref="K14:K20" si="3">(F14-G14)/H14</f>
        <v>-1.2408759124087583</v>
      </c>
      <c r="M14" s="31" t="s">
        <v>13</v>
      </c>
      <c r="N14" s="32" t="s">
        <v>14</v>
      </c>
      <c r="O14" s="32">
        <v>7</v>
      </c>
      <c r="P14" s="48" t="s">
        <v>24</v>
      </c>
      <c r="Q14" s="32" t="s">
        <v>15</v>
      </c>
      <c r="R14" s="32">
        <f t="shared" si="2"/>
        <v>132</v>
      </c>
      <c r="S14" s="36">
        <v>147.69999999999999</v>
      </c>
      <c r="T14" s="36" t="s">
        <v>33</v>
      </c>
      <c r="U14" s="36">
        <v>1</v>
      </c>
      <c r="V14" s="29">
        <f t="shared" ref="V14:V20" si="4">((R14-S14)/S14)*100</f>
        <v>-10.629654705484084</v>
      </c>
      <c r="W14" s="53">
        <v>-1.05</v>
      </c>
    </row>
    <row r="15" spans="1:23" s="30" customFormat="1" ht="30" customHeight="1" x14ac:dyDescent="0.25">
      <c r="A15" s="24" t="s">
        <v>13</v>
      </c>
      <c r="B15" s="25" t="s">
        <v>14</v>
      </c>
      <c r="C15" s="32">
        <v>11</v>
      </c>
      <c r="D15" s="48" t="s">
        <v>25</v>
      </c>
      <c r="E15" s="32" t="s">
        <v>15</v>
      </c>
      <c r="F15" s="32">
        <v>26.5</v>
      </c>
      <c r="G15" s="34">
        <v>31.32</v>
      </c>
      <c r="H15" s="35">
        <f t="shared" si="0"/>
        <v>3.1320000000000001</v>
      </c>
      <c r="I15" s="32">
        <v>4</v>
      </c>
      <c r="J15" s="37">
        <f t="shared" si="1"/>
        <v>-15.389527458492976</v>
      </c>
      <c r="K15" s="53">
        <f t="shared" si="3"/>
        <v>-1.5389527458492975</v>
      </c>
      <c r="M15" s="31" t="s">
        <v>13</v>
      </c>
      <c r="N15" s="32" t="s">
        <v>14</v>
      </c>
      <c r="O15" s="32">
        <v>11</v>
      </c>
      <c r="P15" s="48" t="s">
        <v>25</v>
      </c>
      <c r="Q15" s="32" t="s">
        <v>15</v>
      </c>
      <c r="R15" s="32">
        <f t="shared" si="2"/>
        <v>26.5</v>
      </c>
      <c r="S15" s="36">
        <v>28.3</v>
      </c>
      <c r="T15" s="36">
        <v>1.87</v>
      </c>
      <c r="U15" s="36">
        <v>1</v>
      </c>
      <c r="V15" s="29">
        <f t="shared" si="4"/>
        <v>-6.3604240282685538</v>
      </c>
      <c r="W15" s="53">
        <v>-0.96</v>
      </c>
    </row>
    <row r="16" spans="1:23" s="30" customFormat="1" ht="30" customHeight="1" x14ac:dyDescent="0.25">
      <c r="A16" s="24" t="s">
        <v>13</v>
      </c>
      <c r="B16" s="25" t="s">
        <v>14</v>
      </c>
      <c r="C16" s="32">
        <v>17</v>
      </c>
      <c r="D16" s="48" t="s">
        <v>21</v>
      </c>
      <c r="E16" s="32" t="s">
        <v>15</v>
      </c>
      <c r="F16" s="32">
        <v>16.899999999999999</v>
      </c>
      <c r="G16" s="34">
        <v>19.579999999999998</v>
      </c>
      <c r="H16" s="35">
        <f t="shared" si="0"/>
        <v>1.958</v>
      </c>
      <c r="I16" s="32">
        <v>4</v>
      </c>
      <c r="J16" s="37">
        <f t="shared" si="1"/>
        <v>-13.687436159346273</v>
      </c>
      <c r="K16" s="53">
        <f t="shared" si="3"/>
        <v>-1.3687436159346271</v>
      </c>
      <c r="M16" s="31" t="s">
        <v>13</v>
      </c>
      <c r="N16" s="32" t="s">
        <v>14</v>
      </c>
      <c r="O16" s="32">
        <v>17</v>
      </c>
      <c r="P16" s="48" t="s">
        <v>21</v>
      </c>
      <c r="Q16" s="32" t="s">
        <v>15</v>
      </c>
      <c r="R16" s="32">
        <f t="shared" si="2"/>
        <v>16.899999999999999</v>
      </c>
      <c r="S16" s="36">
        <v>18.809999999999999</v>
      </c>
      <c r="T16" s="36">
        <v>1.1599999999999999</v>
      </c>
      <c r="U16" s="36">
        <v>1</v>
      </c>
      <c r="V16" s="29">
        <f t="shared" si="4"/>
        <v>-10.15417331206805</v>
      </c>
      <c r="W16" s="53">
        <v>-1.64</v>
      </c>
    </row>
    <row r="17" spans="1:23" s="30" customFormat="1" ht="30" customHeight="1" x14ac:dyDescent="0.25">
      <c r="A17" s="24" t="s">
        <v>13</v>
      </c>
      <c r="B17" s="25" t="s">
        <v>14</v>
      </c>
      <c r="C17" s="32">
        <v>23</v>
      </c>
      <c r="D17" s="48" t="s">
        <v>26</v>
      </c>
      <c r="E17" s="32" t="s">
        <v>15</v>
      </c>
      <c r="F17" s="32">
        <v>61.7</v>
      </c>
      <c r="G17" s="34">
        <v>73.5</v>
      </c>
      <c r="H17" s="35">
        <f t="shared" si="0"/>
        <v>7.3500000000000005</v>
      </c>
      <c r="I17" s="32">
        <v>4</v>
      </c>
      <c r="J17" s="37">
        <f t="shared" si="1"/>
        <v>-16.054421768707481</v>
      </c>
      <c r="K17" s="53">
        <f t="shared" si="3"/>
        <v>-1.6054421768707479</v>
      </c>
      <c r="M17" s="31" t="s">
        <v>13</v>
      </c>
      <c r="N17" s="32" t="s">
        <v>14</v>
      </c>
      <c r="O17" s="32">
        <v>23</v>
      </c>
      <c r="P17" s="48" t="s">
        <v>26</v>
      </c>
      <c r="Q17" s="32" t="s">
        <v>15</v>
      </c>
      <c r="R17" s="32">
        <f t="shared" si="2"/>
        <v>61.7</v>
      </c>
      <c r="S17" s="36">
        <v>66.47</v>
      </c>
      <c r="T17" s="36">
        <v>3.6</v>
      </c>
      <c r="U17" s="36">
        <v>1</v>
      </c>
      <c r="V17" s="29">
        <f t="shared" si="4"/>
        <v>-7.1761697006168133</v>
      </c>
      <c r="W17" s="53">
        <v>-1.32</v>
      </c>
    </row>
    <row r="18" spans="1:23" s="30" customFormat="1" ht="30" customHeight="1" x14ac:dyDescent="0.25">
      <c r="A18" s="24" t="s">
        <v>13</v>
      </c>
      <c r="B18" s="25" t="s">
        <v>14</v>
      </c>
      <c r="C18" s="32" t="s">
        <v>31</v>
      </c>
      <c r="D18" s="48" t="s">
        <v>29</v>
      </c>
      <c r="E18" s="32" t="s">
        <v>15</v>
      </c>
      <c r="F18" s="32">
        <v>138</v>
      </c>
      <c r="G18" s="34">
        <v>146.69999999999999</v>
      </c>
      <c r="H18" s="35">
        <f t="shared" si="0"/>
        <v>14.67</v>
      </c>
      <c r="I18" s="32">
        <v>4</v>
      </c>
      <c r="J18" s="37">
        <f t="shared" si="1"/>
        <v>-5.9304703476482548</v>
      </c>
      <c r="K18" s="53">
        <f t="shared" si="3"/>
        <v>-0.59304703476482545</v>
      </c>
      <c r="M18" s="31" t="s">
        <v>13</v>
      </c>
      <c r="N18" s="32" t="s">
        <v>14</v>
      </c>
      <c r="O18" s="32" t="s">
        <v>31</v>
      </c>
      <c r="P18" s="48" t="s">
        <v>29</v>
      </c>
      <c r="Q18" s="32" t="s">
        <v>15</v>
      </c>
      <c r="R18" s="32">
        <f t="shared" si="2"/>
        <v>138</v>
      </c>
      <c r="S18" s="36">
        <v>129.69999999999999</v>
      </c>
      <c r="T18" s="36">
        <v>11.5</v>
      </c>
      <c r="U18" s="36">
        <v>1</v>
      </c>
      <c r="V18" s="29">
        <f t="shared" si="4"/>
        <v>6.3993831919815047</v>
      </c>
      <c r="W18" s="53">
        <v>0.72</v>
      </c>
    </row>
    <row r="19" spans="1:23" s="30" customFormat="1" ht="30" customHeight="1" x14ac:dyDescent="0.25">
      <c r="A19" s="24" t="s">
        <v>13</v>
      </c>
      <c r="B19" s="25" t="s">
        <v>14</v>
      </c>
      <c r="C19" s="32" t="s">
        <v>30</v>
      </c>
      <c r="D19" s="48" t="s">
        <v>28</v>
      </c>
      <c r="E19" s="32" t="s">
        <v>15</v>
      </c>
      <c r="F19" s="32">
        <v>114</v>
      </c>
      <c r="G19" s="34">
        <v>119.2</v>
      </c>
      <c r="H19" s="35">
        <f t="shared" si="0"/>
        <v>11.920000000000002</v>
      </c>
      <c r="I19" s="32">
        <v>4</v>
      </c>
      <c r="J19" s="37">
        <f t="shared" si="1"/>
        <v>-4.3624161073825523</v>
      </c>
      <c r="K19" s="53">
        <f t="shared" si="3"/>
        <v>-0.43624161073825524</v>
      </c>
      <c r="M19" s="31" t="s">
        <v>13</v>
      </c>
      <c r="N19" s="32" t="s">
        <v>14</v>
      </c>
      <c r="O19" s="32" t="s">
        <v>30</v>
      </c>
      <c r="P19" s="48" t="s">
        <v>28</v>
      </c>
      <c r="Q19" s="32" t="s">
        <v>15</v>
      </c>
      <c r="R19" s="32">
        <f t="shared" si="2"/>
        <v>114</v>
      </c>
      <c r="S19" s="36">
        <v>105.6</v>
      </c>
      <c r="T19" s="36">
        <v>8.5</v>
      </c>
      <c r="U19" s="36">
        <v>1</v>
      </c>
      <c r="V19" s="29">
        <f t="shared" si="4"/>
        <v>7.9545454545454604</v>
      </c>
      <c r="W19" s="53">
        <v>0.98</v>
      </c>
    </row>
    <row r="20" spans="1:23" s="30" customFormat="1" ht="30" customHeight="1" thickBot="1" x14ac:dyDescent="0.3">
      <c r="A20" s="38" t="s">
        <v>13</v>
      </c>
      <c r="B20" s="39" t="s">
        <v>14</v>
      </c>
      <c r="C20" s="40">
        <v>35</v>
      </c>
      <c r="D20" s="49" t="s">
        <v>27</v>
      </c>
      <c r="E20" s="40" t="s">
        <v>15</v>
      </c>
      <c r="F20" s="40">
        <v>146</v>
      </c>
      <c r="G20" s="41">
        <v>161.19999999999999</v>
      </c>
      <c r="H20" s="42">
        <f t="shared" si="0"/>
        <v>16.12</v>
      </c>
      <c r="I20" s="40" t="s">
        <v>20</v>
      </c>
      <c r="J20" s="43">
        <f t="shared" si="1"/>
        <v>-9.4292803970223265</v>
      </c>
      <c r="K20" s="54">
        <f t="shared" si="3"/>
        <v>-0.94292803970223249</v>
      </c>
      <c r="M20" s="44" t="s">
        <v>13</v>
      </c>
      <c r="N20" s="40" t="s">
        <v>14</v>
      </c>
      <c r="O20" s="40">
        <v>35</v>
      </c>
      <c r="P20" s="49" t="s">
        <v>27</v>
      </c>
      <c r="Q20" s="40" t="s">
        <v>15</v>
      </c>
      <c r="R20" s="40">
        <f t="shared" si="2"/>
        <v>146</v>
      </c>
      <c r="S20" s="45">
        <v>153.1</v>
      </c>
      <c r="T20" s="45">
        <v>10.8</v>
      </c>
      <c r="U20" s="46">
        <v>1</v>
      </c>
      <c r="V20" s="47">
        <f t="shared" si="4"/>
        <v>-4.6374918354016952</v>
      </c>
      <c r="W20" s="54">
        <v>-0.66</v>
      </c>
    </row>
    <row r="21" spans="1:23" x14ac:dyDescent="0.25">
      <c r="F21" s="23"/>
      <c r="J21" s="23"/>
      <c r="K21" s="23"/>
    </row>
    <row r="24" spans="1:23" x14ac:dyDescent="0.25">
      <c r="T24" s="15"/>
    </row>
    <row r="28" spans="1:23" x14ac:dyDescent="0.25">
      <c r="D28" s="52"/>
    </row>
    <row r="29" spans="1:23" x14ac:dyDescent="0.25">
      <c r="D29" s="52"/>
    </row>
  </sheetData>
  <sheetProtection algorithmName="SHA-512" hashValue="EGwVADMlrwHAxDK4HFZHrpEc8iQF8TQkUd9OYIpwRkRlM044dC0T2oA4ie7cVucxK101Zk7RrLFy3D92q+YYvw==" saltValue="UXR2AcOYA5fiirQhEiUxnA==" spinCount="100000" sheet="1" objects="1" scenarios="1" selectLockedCells="1" selectUnlockedCells="1"/>
  <mergeCells count="3">
    <mergeCell ref="A2:K2"/>
    <mergeCell ref="A8:K8"/>
    <mergeCell ref="M8:W8"/>
  </mergeCells>
  <conditionalFormatting sqref="K12:K20">
    <cfRule type="cellIs" dxfId="35" priority="7" stopIfTrue="1" operator="between">
      <formula>-2</formula>
      <formula>2</formula>
    </cfRule>
    <cfRule type="cellIs" dxfId="34" priority="8" stopIfTrue="1" operator="between">
      <formula>-3</formula>
      <formula>3</formula>
    </cfRule>
    <cfRule type="cellIs" dxfId="33" priority="9" operator="notBetween">
      <formula>-3</formula>
      <formula>3</formula>
    </cfRule>
  </conditionalFormatting>
  <conditionalFormatting sqref="W12:W20">
    <cfRule type="cellIs" dxfId="32" priority="1" stopIfTrue="1" operator="between">
      <formula>-2</formula>
      <formula>2</formula>
    </cfRule>
    <cfRule type="cellIs" dxfId="31" priority="2" stopIfTrue="1" operator="between">
      <formula>-3</formula>
      <formula>3</formula>
    </cfRule>
    <cfRule type="cellIs" dxfId="30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69D14-E918-49D1-8089-C163A14A0C4D}">
  <dimension ref="A1:W29"/>
  <sheetViews>
    <sheetView topLeftCell="A2" zoomScale="80" zoomScaleNormal="80" zoomScalePageLayoutView="85" workbookViewId="0">
      <selection activeCell="H18" sqref="H18"/>
    </sheetView>
  </sheetViews>
  <sheetFormatPr defaultColWidth="9.140625" defaultRowHeight="15" x14ac:dyDescent="0.25"/>
  <cols>
    <col min="1" max="1" width="11" style="7" customWidth="1"/>
    <col min="2" max="2" width="11.5703125" style="16" customWidth="1"/>
    <col min="3" max="3" width="7.140625" style="16" customWidth="1"/>
    <col min="4" max="4" width="48.5703125" style="7" customWidth="1"/>
    <col min="5" max="5" width="12.42578125" style="7" customWidth="1"/>
    <col min="6" max="6" width="12.28515625" style="7" customWidth="1"/>
    <col min="7" max="7" width="11.28515625" style="7" bestFit="1" customWidth="1"/>
    <col min="8" max="8" width="12" style="7" bestFit="1" customWidth="1"/>
    <col min="9" max="9" width="9.5703125" style="7" customWidth="1"/>
    <col min="10" max="10" width="13.28515625" style="7" customWidth="1"/>
    <col min="11" max="11" width="9" style="7" customWidth="1"/>
    <col min="12" max="12" width="6.5703125" style="7" customWidth="1"/>
    <col min="13" max="13" width="9.140625" style="7"/>
    <col min="14" max="14" width="9.42578125" style="7" bestFit="1" customWidth="1"/>
    <col min="15" max="15" width="9.140625" style="7"/>
    <col min="16" max="16" width="48.28515625" style="7" customWidth="1"/>
    <col min="17" max="17" width="9.140625" style="7"/>
    <col min="18" max="18" width="11.7109375" style="7" customWidth="1"/>
    <col min="19" max="21" width="9.140625" style="7"/>
    <col min="22" max="22" width="11.7109375" style="7" bestFit="1" customWidth="1"/>
    <col min="23" max="16384" width="9.140625" style="7"/>
  </cols>
  <sheetData>
    <row r="1" spans="1:23" ht="15.75" thickBot="1" x14ac:dyDescent="0.3">
      <c r="D1" s="56"/>
      <c r="K1" s="16"/>
    </row>
    <row r="2" spans="1:23" ht="19.5" thickTop="1" x14ac:dyDescent="0.3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23" s="8" customFormat="1" ht="12.75" x14ac:dyDescent="0.2">
      <c r="A3" s="1"/>
      <c r="B3" s="2"/>
      <c r="C3" s="2"/>
      <c r="D3" s="55">
        <v>45979</v>
      </c>
      <c r="E3" s="2"/>
      <c r="F3" s="2"/>
      <c r="G3" s="2"/>
      <c r="H3" s="2" t="s">
        <v>34</v>
      </c>
      <c r="I3" s="2"/>
      <c r="J3" s="2"/>
      <c r="K3" s="3" t="s">
        <v>17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17" t="s">
        <v>7</v>
      </c>
      <c r="B6" s="50">
        <v>579</v>
      </c>
      <c r="C6" s="18"/>
      <c r="D6" s="19"/>
      <c r="E6" s="19"/>
      <c r="F6" s="51"/>
      <c r="G6" s="19"/>
      <c r="H6" s="19"/>
      <c r="I6" s="19"/>
      <c r="J6" s="19"/>
      <c r="K6" s="20"/>
    </row>
    <row r="7" spans="1:23" ht="16.5" thickTop="1" thickBot="1" x14ac:dyDescent="0.3">
      <c r="F7" s="16"/>
    </row>
    <row r="8" spans="1:23" ht="16.5" thickTop="1" thickBot="1" x14ac:dyDescent="0.3">
      <c r="A8" s="60" t="s">
        <v>18</v>
      </c>
      <c r="B8" s="61"/>
      <c r="C8" s="61"/>
      <c r="D8" s="61"/>
      <c r="E8" s="61"/>
      <c r="F8" s="61"/>
      <c r="G8" s="61"/>
      <c r="H8" s="61"/>
      <c r="I8" s="61"/>
      <c r="J8" s="61"/>
      <c r="K8" s="62"/>
      <c r="M8" s="60" t="s">
        <v>19</v>
      </c>
      <c r="N8" s="61"/>
      <c r="O8" s="61"/>
      <c r="P8" s="61"/>
      <c r="Q8" s="61"/>
      <c r="R8" s="61"/>
      <c r="S8" s="61"/>
      <c r="T8" s="61"/>
      <c r="U8" s="61"/>
      <c r="V8" s="61"/>
      <c r="W8" s="62"/>
    </row>
    <row r="9" spans="1:23" ht="15.75" thickTop="1" x14ac:dyDescent="0.25"/>
    <row r="10" spans="1:23" ht="15.75" thickBot="1" x14ac:dyDescent="0.3"/>
    <row r="11" spans="1:23" s="14" customFormat="1" ht="30.75" thickBot="1" x14ac:dyDescent="0.3">
      <c r="A11" s="21" t="s">
        <v>1</v>
      </c>
      <c r="B11" s="22" t="s">
        <v>10</v>
      </c>
      <c r="C11" s="10" t="s">
        <v>2</v>
      </c>
      <c r="D11" s="10" t="s">
        <v>3</v>
      </c>
      <c r="E11" s="10" t="s">
        <v>4</v>
      </c>
      <c r="F11" s="11" t="s">
        <v>11</v>
      </c>
      <c r="G11" s="11" t="s">
        <v>16</v>
      </c>
      <c r="H11" s="12" t="s">
        <v>8</v>
      </c>
      <c r="I11" s="10" t="s">
        <v>9</v>
      </c>
      <c r="J11" s="10" t="s">
        <v>5</v>
      </c>
      <c r="K11" s="13" t="s">
        <v>6</v>
      </c>
      <c r="L11" s="7"/>
      <c r="M11" s="9" t="s">
        <v>1</v>
      </c>
      <c r="N11" s="10" t="s">
        <v>10</v>
      </c>
      <c r="O11" s="10" t="s">
        <v>2</v>
      </c>
      <c r="P11" s="10" t="s">
        <v>3</v>
      </c>
      <c r="Q11" s="10" t="s">
        <v>4</v>
      </c>
      <c r="R11" s="11" t="s">
        <v>11</v>
      </c>
      <c r="S11" s="10" t="s">
        <v>0</v>
      </c>
      <c r="T11" s="12" t="s">
        <v>8</v>
      </c>
      <c r="U11" s="10" t="s">
        <v>9</v>
      </c>
      <c r="V11" s="10" t="s">
        <v>5</v>
      </c>
      <c r="W11" s="13" t="s">
        <v>6</v>
      </c>
    </row>
    <row r="12" spans="1:23" s="30" customFormat="1" ht="30" customHeight="1" x14ac:dyDescent="0.25">
      <c r="A12" s="24" t="s">
        <v>13</v>
      </c>
      <c r="B12" s="25" t="s">
        <v>14</v>
      </c>
      <c r="C12" s="32">
        <v>3</v>
      </c>
      <c r="D12" s="48" t="s">
        <v>22</v>
      </c>
      <c r="E12" s="26" t="s">
        <v>15</v>
      </c>
      <c r="F12" s="26">
        <v>81.5</v>
      </c>
      <c r="G12" s="27">
        <v>100.5</v>
      </c>
      <c r="H12" s="28">
        <f t="shared" ref="H12:H20" si="0">G12*0.1</f>
        <v>10.050000000000001</v>
      </c>
      <c r="I12" s="26">
        <v>4</v>
      </c>
      <c r="J12" s="29">
        <f t="shared" ref="J12:J20" si="1">((F12-G12)/G12)*100</f>
        <v>-18.905472636815919</v>
      </c>
      <c r="K12" s="53">
        <f>(F12-G12)/H12</f>
        <v>-1.8905472636815919</v>
      </c>
      <c r="M12" s="31" t="s">
        <v>13</v>
      </c>
      <c r="N12" s="32" t="s">
        <v>14</v>
      </c>
      <c r="O12" s="32">
        <v>3</v>
      </c>
      <c r="P12" s="48" t="s">
        <v>22</v>
      </c>
      <c r="Q12" s="26" t="s">
        <v>15</v>
      </c>
      <c r="R12" s="26">
        <f t="shared" ref="R12:R20" si="2">F12</f>
        <v>81.5</v>
      </c>
      <c r="S12" s="33">
        <v>99.71</v>
      </c>
      <c r="T12" s="33">
        <v>14.22</v>
      </c>
      <c r="U12" s="33">
        <v>1</v>
      </c>
      <c r="V12" s="29">
        <f>((R12-S12)/S12)*100</f>
        <v>-18.262962591515389</v>
      </c>
      <c r="W12" s="53">
        <v>-1.28</v>
      </c>
    </row>
    <row r="13" spans="1:23" s="30" customFormat="1" ht="30" customHeight="1" x14ac:dyDescent="0.25">
      <c r="A13" s="24" t="s">
        <v>13</v>
      </c>
      <c r="B13" s="25" t="s">
        <v>14</v>
      </c>
      <c r="C13" s="32">
        <v>6</v>
      </c>
      <c r="D13" s="48" t="s">
        <v>23</v>
      </c>
      <c r="E13" s="32" t="s">
        <v>15</v>
      </c>
      <c r="F13" s="32">
        <v>40</v>
      </c>
      <c r="G13" s="34">
        <v>50.24</v>
      </c>
      <c r="H13" s="35">
        <f t="shared" si="0"/>
        <v>5.0240000000000009</v>
      </c>
      <c r="I13" s="32">
        <v>4</v>
      </c>
      <c r="J13" s="29">
        <f t="shared" si="1"/>
        <v>-20.382165605095544</v>
      </c>
      <c r="K13" s="53">
        <f>(F13-G13)/H13</f>
        <v>-2.0382165605095541</v>
      </c>
      <c r="M13" s="31" t="s">
        <v>13</v>
      </c>
      <c r="N13" s="32" t="s">
        <v>14</v>
      </c>
      <c r="O13" s="32">
        <v>6</v>
      </c>
      <c r="P13" s="48" t="s">
        <v>23</v>
      </c>
      <c r="Q13" s="32" t="s">
        <v>15</v>
      </c>
      <c r="R13" s="32">
        <f t="shared" si="2"/>
        <v>40</v>
      </c>
      <c r="S13" s="36">
        <v>45.85</v>
      </c>
      <c r="T13" s="36">
        <v>7.25</v>
      </c>
      <c r="U13" s="36">
        <v>1</v>
      </c>
      <c r="V13" s="29">
        <f>((R13-S13)/S13)*100</f>
        <v>-12.75899672846238</v>
      </c>
      <c r="W13" s="53">
        <v>-0.81</v>
      </c>
    </row>
    <row r="14" spans="1:23" s="30" customFormat="1" ht="30" customHeight="1" x14ac:dyDescent="0.25">
      <c r="A14" s="24" t="s">
        <v>13</v>
      </c>
      <c r="B14" s="25" t="s">
        <v>14</v>
      </c>
      <c r="C14" s="32">
        <v>7</v>
      </c>
      <c r="D14" s="48" t="s">
        <v>24</v>
      </c>
      <c r="E14" s="32" t="s">
        <v>15</v>
      </c>
      <c r="F14" s="32">
        <v>120</v>
      </c>
      <c r="G14" s="34">
        <v>150.69999999999999</v>
      </c>
      <c r="H14" s="35">
        <f t="shared" si="0"/>
        <v>15.07</v>
      </c>
      <c r="I14" s="32">
        <v>4</v>
      </c>
      <c r="J14" s="37">
        <f t="shared" si="1"/>
        <v>-20.371599203715988</v>
      </c>
      <c r="K14" s="53">
        <f t="shared" ref="K14:K20" si="3">(F14-G14)/H14</f>
        <v>-2.0371599203715984</v>
      </c>
      <c r="M14" s="31" t="s">
        <v>13</v>
      </c>
      <c r="N14" s="32" t="s">
        <v>14</v>
      </c>
      <c r="O14" s="32">
        <v>7</v>
      </c>
      <c r="P14" s="48" t="s">
        <v>24</v>
      </c>
      <c r="Q14" s="32" t="s">
        <v>15</v>
      </c>
      <c r="R14" s="32">
        <f t="shared" si="2"/>
        <v>120</v>
      </c>
      <c r="S14" s="36">
        <v>147.69999999999999</v>
      </c>
      <c r="T14" s="36" t="s">
        <v>33</v>
      </c>
      <c r="U14" s="36">
        <v>1</v>
      </c>
      <c r="V14" s="29">
        <f t="shared" ref="V14:V20" si="4">((R14-S14)/S14)*100</f>
        <v>-18.754231550440075</v>
      </c>
      <c r="W14" s="53">
        <v>-1.84</v>
      </c>
    </row>
    <row r="15" spans="1:23" s="30" customFormat="1" ht="30" customHeight="1" x14ac:dyDescent="0.25">
      <c r="A15" s="24" t="s">
        <v>13</v>
      </c>
      <c r="B15" s="25" t="s">
        <v>14</v>
      </c>
      <c r="C15" s="32">
        <v>11</v>
      </c>
      <c r="D15" s="48" t="s">
        <v>25</v>
      </c>
      <c r="E15" s="32" t="s">
        <v>15</v>
      </c>
      <c r="F15" s="32">
        <v>25.8</v>
      </c>
      <c r="G15" s="34">
        <v>31.32</v>
      </c>
      <c r="H15" s="35">
        <f t="shared" si="0"/>
        <v>3.1320000000000001</v>
      </c>
      <c r="I15" s="32">
        <v>4</v>
      </c>
      <c r="J15" s="37">
        <f t="shared" si="1"/>
        <v>-17.624521072796934</v>
      </c>
      <c r="K15" s="53">
        <f t="shared" si="3"/>
        <v>-1.7624521072796933</v>
      </c>
      <c r="M15" s="31" t="s">
        <v>13</v>
      </c>
      <c r="N15" s="32" t="s">
        <v>14</v>
      </c>
      <c r="O15" s="32">
        <v>11</v>
      </c>
      <c r="P15" s="48" t="s">
        <v>25</v>
      </c>
      <c r="Q15" s="32" t="s">
        <v>15</v>
      </c>
      <c r="R15" s="32">
        <f t="shared" si="2"/>
        <v>25.8</v>
      </c>
      <c r="S15" s="36">
        <v>28.3</v>
      </c>
      <c r="T15" s="36">
        <v>1.87</v>
      </c>
      <c r="U15" s="36">
        <v>1</v>
      </c>
      <c r="V15" s="29">
        <f t="shared" si="4"/>
        <v>-8.8339222614840995</v>
      </c>
      <c r="W15" s="53">
        <v>-1.33</v>
      </c>
    </row>
    <row r="16" spans="1:23" s="30" customFormat="1" ht="30" customHeight="1" x14ac:dyDescent="0.25">
      <c r="A16" s="24" t="s">
        <v>13</v>
      </c>
      <c r="B16" s="25" t="s">
        <v>14</v>
      </c>
      <c r="C16" s="32">
        <v>17</v>
      </c>
      <c r="D16" s="48" t="s">
        <v>21</v>
      </c>
      <c r="E16" s="32" t="s">
        <v>15</v>
      </c>
      <c r="F16" s="32">
        <v>17.600000000000001</v>
      </c>
      <c r="G16" s="34">
        <v>19.579999999999998</v>
      </c>
      <c r="H16" s="35">
        <f t="shared" si="0"/>
        <v>1.958</v>
      </c>
      <c r="I16" s="32">
        <v>4</v>
      </c>
      <c r="J16" s="37">
        <f t="shared" si="1"/>
        <v>-10.112359550561782</v>
      </c>
      <c r="K16" s="53">
        <f t="shared" si="3"/>
        <v>-1.0112359550561782</v>
      </c>
      <c r="M16" s="31" t="s">
        <v>13</v>
      </c>
      <c r="N16" s="32" t="s">
        <v>14</v>
      </c>
      <c r="O16" s="32">
        <v>17</v>
      </c>
      <c r="P16" s="48" t="s">
        <v>21</v>
      </c>
      <c r="Q16" s="32" t="s">
        <v>15</v>
      </c>
      <c r="R16" s="32">
        <f t="shared" si="2"/>
        <v>17.600000000000001</v>
      </c>
      <c r="S16" s="36">
        <v>18.809999999999999</v>
      </c>
      <c r="T16" s="36">
        <v>1.1599999999999999</v>
      </c>
      <c r="U16" s="36">
        <v>1</v>
      </c>
      <c r="V16" s="29">
        <f t="shared" si="4"/>
        <v>-6.4327485380116816</v>
      </c>
      <c r="W16" s="53">
        <v>-1.04</v>
      </c>
    </row>
    <row r="17" spans="1:23" s="30" customFormat="1" ht="30" customHeight="1" x14ac:dyDescent="0.25">
      <c r="A17" s="24" t="s">
        <v>13</v>
      </c>
      <c r="B17" s="25" t="s">
        <v>14</v>
      </c>
      <c r="C17" s="32">
        <v>23</v>
      </c>
      <c r="D17" s="48" t="s">
        <v>26</v>
      </c>
      <c r="E17" s="32" t="s">
        <v>15</v>
      </c>
      <c r="F17" s="32">
        <v>64.2</v>
      </c>
      <c r="G17" s="34">
        <v>73.5</v>
      </c>
      <c r="H17" s="35">
        <f t="shared" si="0"/>
        <v>7.3500000000000005</v>
      </c>
      <c r="I17" s="32">
        <v>4</v>
      </c>
      <c r="J17" s="37">
        <f t="shared" si="1"/>
        <v>-12.653061224489793</v>
      </c>
      <c r="K17" s="53">
        <f t="shared" si="3"/>
        <v>-1.2653061224489792</v>
      </c>
      <c r="M17" s="31" t="s">
        <v>13</v>
      </c>
      <c r="N17" s="32" t="s">
        <v>14</v>
      </c>
      <c r="O17" s="32">
        <v>23</v>
      </c>
      <c r="P17" s="48" t="s">
        <v>26</v>
      </c>
      <c r="Q17" s="32" t="s">
        <v>15</v>
      </c>
      <c r="R17" s="32">
        <f t="shared" si="2"/>
        <v>64.2</v>
      </c>
      <c r="S17" s="36">
        <v>66.47</v>
      </c>
      <c r="T17" s="36">
        <v>3.6</v>
      </c>
      <c r="U17" s="36">
        <v>1</v>
      </c>
      <c r="V17" s="29">
        <f t="shared" si="4"/>
        <v>-3.4150744696855666</v>
      </c>
      <c r="W17" s="53">
        <v>-0.63</v>
      </c>
    </row>
    <row r="18" spans="1:23" s="30" customFormat="1" ht="30" customHeight="1" x14ac:dyDescent="0.25">
      <c r="A18" s="24" t="s">
        <v>13</v>
      </c>
      <c r="B18" s="25" t="s">
        <v>14</v>
      </c>
      <c r="C18" s="32" t="s">
        <v>31</v>
      </c>
      <c r="D18" s="48" t="s">
        <v>29</v>
      </c>
      <c r="E18" s="32" t="s">
        <v>15</v>
      </c>
      <c r="F18" s="32">
        <v>120.6</v>
      </c>
      <c r="G18" s="34">
        <v>146.69999999999999</v>
      </c>
      <c r="H18" s="35">
        <f t="shared" si="0"/>
        <v>14.67</v>
      </c>
      <c r="I18" s="32">
        <v>4</v>
      </c>
      <c r="J18" s="37">
        <f t="shared" si="1"/>
        <v>-17.791411042944784</v>
      </c>
      <c r="K18" s="53">
        <f t="shared" si="3"/>
        <v>-1.7791411042944782</v>
      </c>
      <c r="M18" s="31" t="s">
        <v>13</v>
      </c>
      <c r="N18" s="32" t="s">
        <v>14</v>
      </c>
      <c r="O18" s="32" t="s">
        <v>31</v>
      </c>
      <c r="P18" s="48" t="s">
        <v>29</v>
      </c>
      <c r="Q18" s="32" t="s">
        <v>15</v>
      </c>
      <c r="R18" s="32">
        <f t="shared" si="2"/>
        <v>120.6</v>
      </c>
      <c r="S18" s="36">
        <v>129.69999999999999</v>
      </c>
      <c r="T18" s="36">
        <v>11.5</v>
      </c>
      <c r="U18" s="36">
        <v>1</v>
      </c>
      <c r="V18" s="29">
        <f t="shared" si="4"/>
        <v>-7.016191210485732</v>
      </c>
      <c r="W18" s="53">
        <v>-0.79</v>
      </c>
    </row>
    <row r="19" spans="1:23" s="30" customFormat="1" ht="30" customHeight="1" x14ac:dyDescent="0.25">
      <c r="A19" s="24" t="s">
        <v>13</v>
      </c>
      <c r="B19" s="25" t="s">
        <v>14</v>
      </c>
      <c r="C19" s="32" t="s">
        <v>30</v>
      </c>
      <c r="D19" s="48" t="s">
        <v>28</v>
      </c>
      <c r="E19" s="32" t="s">
        <v>15</v>
      </c>
      <c r="F19" s="32">
        <v>102</v>
      </c>
      <c r="G19" s="34">
        <v>119.2</v>
      </c>
      <c r="H19" s="35">
        <f t="shared" si="0"/>
        <v>11.920000000000002</v>
      </c>
      <c r="I19" s="32">
        <v>4</v>
      </c>
      <c r="J19" s="37">
        <f t="shared" si="1"/>
        <v>-14.429530201342283</v>
      </c>
      <c r="K19" s="53">
        <f t="shared" si="3"/>
        <v>-1.4429530201342282</v>
      </c>
      <c r="M19" s="31" t="s">
        <v>13</v>
      </c>
      <c r="N19" s="32" t="s">
        <v>14</v>
      </c>
      <c r="O19" s="32" t="s">
        <v>30</v>
      </c>
      <c r="P19" s="48" t="s">
        <v>28</v>
      </c>
      <c r="Q19" s="32" t="s">
        <v>15</v>
      </c>
      <c r="R19" s="32">
        <f t="shared" si="2"/>
        <v>102</v>
      </c>
      <c r="S19" s="36">
        <v>105.6</v>
      </c>
      <c r="T19" s="36">
        <v>8.5</v>
      </c>
      <c r="U19" s="36">
        <v>1</v>
      </c>
      <c r="V19" s="29">
        <f t="shared" si="4"/>
        <v>-3.4090909090909038</v>
      </c>
      <c r="W19" s="53">
        <v>-0.42</v>
      </c>
    </row>
    <row r="20" spans="1:23" s="30" customFormat="1" ht="30" customHeight="1" thickBot="1" x14ac:dyDescent="0.3">
      <c r="A20" s="38" t="s">
        <v>13</v>
      </c>
      <c r="B20" s="39" t="s">
        <v>14</v>
      </c>
      <c r="C20" s="40">
        <v>35</v>
      </c>
      <c r="D20" s="49" t="s">
        <v>27</v>
      </c>
      <c r="E20" s="40" t="s">
        <v>15</v>
      </c>
      <c r="F20" s="40">
        <v>146.69999999999999</v>
      </c>
      <c r="G20" s="41">
        <v>161.19999999999999</v>
      </c>
      <c r="H20" s="42">
        <f t="shared" si="0"/>
        <v>16.12</v>
      </c>
      <c r="I20" s="40" t="s">
        <v>20</v>
      </c>
      <c r="J20" s="43">
        <f t="shared" si="1"/>
        <v>-8.9950372208436722</v>
      </c>
      <c r="K20" s="54">
        <f t="shared" si="3"/>
        <v>-0.89950372208436724</v>
      </c>
      <c r="M20" s="44" t="s">
        <v>13</v>
      </c>
      <c r="N20" s="40" t="s">
        <v>14</v>
      </c>
      <c r="O20" s="40">
        <v>35</v>
      </c>
      <c r="P20" s="49" t="s">
        <v>27</v>
      </c>
      <c r="Q20" s="40" t="s">
        <v>15</v>
      </c>
      <c r="R20" s="40">
        <f t="shared" si="2"/>
        <v>146.69999999999999</v>
      </c>
      <c r="S20" s="45">
        <v>153.1</v>
      </c>
      <c r="T20" s="45">
        <v>10.8</v>
      </c>
      <c r="U20" s="46">
        <v>1</v>
      </c>
      <c r="V20" s="47">
        <f t="shared" si="4"/>
        <v>-4.1802743305029431</v>
      </c>
      <c r="W20" s="54">
        <v>-0.6</v>
      </c>
    </row>
    <row r="21" spans="1:23" x14ac:dyDescent="0.25">
      <c r="F21" s="23"/>
      <c r="J21" s="23"/>
      <c r="K21" s="23"/>
    </row>
    <row r="24" spans="1:23" x14ac:dyDescent="0.25">
      <c r="T24" s="15"/>
    </row>
    <row r="28" spans="1:23" x14ac:dyDescent="0.25">
      <c r="D28" s="52"/>
    </row>
    <row r="29" spans="1:23" x14ac:dyDescent="0.25">
      <c r="D29" s="52"/>
    </row>
  </sheetData>
  <sheetProtection algorithmName="SHA-512" hashValue="glo19nWtel956Vhc0Nr+fhUVuv4KOXql7gP/JThkPuMX3vWBVnBCSIzZwXDUQxomlS1vk755L5QlHUU8bZAqVA==" saltValue="+y80HdWtUjztIXdIT23mXw==" spinCount="100000" sheet="1" objects="1" scenarios="1" selectLockedCells="1" selectUnlockedCells="1"/>
  <mergeCells count="3">
    <mergeCell ref="A2:K2"/>
    <mergeCell ref="A8:K8"/>
    <mergeCell ref="M8:W8"/>
  </mergeCells>
  <conditionalFormatting sqref="K12:K20">
    <cfRule type="cellIs" dxfId="29" priority="7" stopIfTrue="1" operator="between">
      <formula>-2</formula>
      <formula>2</formula>
    </cfRule>
    <cfRule type="cellIs" dxfId="28" priority="8" stopIfTrue="1" operator="between">
      <formula>-3</formula>
      <formula>3</formula>
    </cfRule>
    <cfRule type="cellIs" dxfId="27" priority="9" operator="notBetween">
      <formula>-3</formula>
      <formula>3</formula>
    </cfRule>
  </conditionalFormatting>
  <conditionalFormatting sqref="W12:W20">
    <cfRule type="cellIs" dxfId="26" priority="1" stopIfTrue="1" operator="between">
      <formula>-2</formula>
      <formula>2</formula>
    </cfRule>
    <cfRule type="cellIs" dxfId="25" priority="2" stopIfTrue="1" operator="between">
      <formula>-3</formula>
      <formula>3</formula>
    </cfRule>
    <cfRule type="cellIs" dxfId="24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85AA7-CE20-4053-9FDB-BDAC7170BB23}">
  <dimension ref="A1:W29"/>
  <sheetViews>
    <sheetView topLeftCell="A2" zoomScale="80" zoomScaleNormal="80" zoomScalePageLayoutView="85" workbookViewId="0">
      <selection activeCell="K16" sqref="K16"/>
    </sheetView>
  </sheetViews>
  <sheetFormatPr defaultColWidth="9.140625" defaultRowHeight="15" x14ac:dyDescent="0.25"/>
  <cols>
    <col min="1" max="1" width="11" style="7" customWidth="1"/>
    <col min="2" max="2" width="11.5703125" style="16" customWidth="1"/>
    <col min="3" max="3" width="7.140625" style="16" customWidth="1"/>
    <col min="4" max="4" width="48.5703125" style="7" customWidth="1"/>
    <col min="5" max="5" width="12.42578125" style="7" customWidth="1"/>
    <col min="6" max="6" width="12.28515625" style="7" customWidth="1"/>
    <col min="7" max="7" width="11.28515625" style="7" bestFit="1" customWidth="1"/>
    <col min="8" max="8" width="12" style="7" bestFit="1" customWidth="1"/>
    <col min="9" max="9" width="9.5703125" style="7" customWidth="1"/>
    <col min="10" max="10" width="13.28515625" style="7" customWidth="1"/>
    <col min="11" max="11" width="9" style="7" customWidth="1"/>
    <col min="12" max="12" width="6.5703125" style="7" customWidth="1"/>
    <col min="13" max="13" width="9.140625" style="7"/>
    <col min="14" max="14" width="9.42578125" style="7" bestFit="1" customWidth="1"/>
    <col min="15" max="15" width="9.140625" style="7"/>
    <col min="16" max="16" width="48.28515625" style="7" customWidth="1"/>
    <col min="17" max="17" width="9.140625" style="7"/>
    <col min="18" max="18" width="11.7109375" style="7" customWidth="1"/>
    <col min="19" max="21" width="9.140625" style="7"/>
    <col min="22" max="22" width="11.7109375" style="7" bestFit="1" customWidth="1"/>
    <col min="23" max="16384" width="9.140625" style="7"/>
  </cols>
  <sheetData>
    <row r="1" spans="1:23" ht="15.75" thickBot="1" x14ac:dyDescent="0.3">
      <c r="D1" s="56"/>
      <c r="K1" s="16"/>
    </row>
    <row r="2" spans="1:23" ht="19.5" thickTop="1" x14ac:dyDescent="0.3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23" s="8" customFormat="1" ht="12.75" x14ac:dyDescent="0.2">
      <c r="A3" s="1"/>
      <c r="B3" s="2"/>
      <c r="C3" s="2"/>
      <c r="D3" s="55">
        <v>45979</v>
      </c>
      <c r="E3" s="2"/>
      <c r="F3" s="2"/>
      <c r="G3" s="2"/>
      <c r="H3" s="2" t="s">
        <v>34</v>
      </c>
      <c r="I3" s="2"/>
      <c r="J3" s="2"/>
      <c r="K3" s="3" t="s">
        <v>17</v>
      </c>
    </row>
    <row r="4" spans="1:23" s="8" customFormat="1" ht="13.5" thickBo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17" t="s">
        <v>7</v>
      </c>
      <c r="B6" s="50">
        <v>591</v>
      </c>
      <c r="C6" s="18"/>
      <c r="D6" s="19"/>
      <c r="E6" s="19"/>
      <c r="F6" s="51"/>
      <c r="G6" s="19"/>
      <c r="H6" s="19"/>
      <c r="I6" s="19"/>
      <c r="J6" s="19"/>
      <c r="K6" s="20"/>
    </row>
    <row r="7" spans="1:23" ht="16.5" thickTop="1" thickBot="1" x14ac:dyDescent="0.3">
      <c r="F7" s="16"/>
    </row>
    <row r="8" spans="1:23" ht="16.5" thickTop="1" thickBot="1" x14ac:dyDescent="0.3">
      <c r="A8" s="60" t="s">
        <v>18</v>
      </c>
      <c r="B8" s="61"/>
      <c r="C8" s="61"/>
      <c r="D8" s="61"/>
      <c r="E8" s="61"/>
      <c r="F8" s="61"/>
      <c r="G8" s="61"/>
      <c r="H8" s="61"/>
      <c r="I8" s="61"/>
      <c r="J8" s="61"/>
      <c r="K8" s="62"/>
      <c r="M8" s="60" t="s">
        <v>19</v>
      </c>
      <c r="N8" s="61"/>
      <c r="O8" s="61"/>
      <c r="P8" s="61"/>
      <c r="Q8" s="61"/>
      <c r="R8" s="61"/>
      <c r="S8" s="61"/>
      <c r="T8" s="61"/>
      <c r="U8" s="61"/>
      <c r="V8" s="61"/>
      <c r="W8" s="62"/>
    </row>
    <row r="9" spans="1:23" ht="15.75" thickTop="1" x14ac:dyDescent="0.25"/>
    <row r="10" spans="1:23" ht="15.75" thickBot="1" x14ac:dyDescent="0.3"/>
    <row r="11" spans="1:23" s="14" customFormat="1" ht="30.75" thickBot="1" x14ac:dyDescent="0.3">
      <c r="A11" s="21" t="s">
        <v>1</v>
      </c>
      <c r="B11" s="22" t="s">
        <v>10</v>
      </c>
      <c r="C11" s="10" t="s">
        <v>2</v>
      </c>
      <c r="D11" s="10" t="s">
        <v>3</v>
      </c>
      <c r="E11" s="10" t="s">
        <v>4</v>
      </c>
      <c r="F11" s="11" t="s">
        <v>11</v>
      </c>
      <c r="G11" s="11" t="s">
        <v>16</v>
      </c>
      <c r="H11" s="12" t="s">
        <v>8</v>
      </c>
      <c r="I11" s="10" t="s">
        <v>9</v>
      </c>
      <c r="J11" s="10" t="s">
        <v>5</v>
      </c>
      <c r="K11" s="13" t="s">
        <v>6</v>
      </c>
      <c r="L11" s="7"/>
      <c r="M11" s="9" t="s">
        <v>1</v>
      </c>
      <c r="N11" s="10" t="s">
        <v>10</v>
      </c>
      <c r="O11" s="10" t="s">
        <v>2</v>
      </c>
      <c r="P11" s="10" t="s">
        <v>3</v>
      </c>
      <c r="Q11" s="10" t="s">
        <v>4</v>
      </c>
      <c r="R11" s="11" t="s">
        <v>11</v>
      </c>
      <c r="S11" s="10" t="s">
        <v>0</v>
      </c>
      <c r="T11" s="12" t="s">
        <v>8</v>
      </c>
      <c r="U11" s="10" t="s">
        <v>9</v>
      </c>
      <c r="V11" s="10" t="s">
        <v>5</v>
      </c>
      <c r="W11" s="13" t="s">
        <v>6</v>
      </c>
    </row>
    <row r="12" spans="1:23" s="30" customFormat="1" ht="30" customHeight="1" x14ac:dyDescent="0.25">
      <c r="A12" s="24" t="s">
        <v>13</v>
      </c>
      <c r="B12" s="25" t="s">
        <v>14</v>
      </c>
      <c r="C12" s="32">
        <v>3</v>
      </c>
      <c r="D12" s="48" t="s">
        <v>22</v>
      </c>
      <c r="E12" s="26" t="s">
        <v>15</v>
      </c>
      <c r="F12" s="26">
        <v>124</v>
      </c>
      <c r="G12" s="27">
        <v>100.5</v>
      </c>
      <c r="H12" s="28">
        <f t="shared" ref="H12:H20" si="0">G12*0.1</f>
        <v>10.050000000000001</v>
      </c>
      <c r="I12" s="26">
        <v>4</v>
      </c>
      <c r="J12" s="29">
        <f t="shared" ref="J12:J20" si="1">((F12-G12)/G12)*100</f>
        <v>23.383084577114428</v>
      </c>
      <c r="K12" s="53">
        <f>(F12-G12)/H12</f>
        <v>2.3383084577114426</v>
      </c>
      <c r="M12" s="31" t="s">
        <v>13</v>
      </c>
      <c r="N12" s="32" t="s">
        <v>14</v>
      </c>
      <c r="O12" s="32">
        <v>3</v>
      </c>
      <c r="P12" s="48" t="s">
        <v>22</v>
      </c>
      <c r="Q12" s="26" t="s">
        <v>15</v>
      </c>
      <c r="R12" s="26">
        <f t="shared" ref="R12:R20" si="2">F12</f>
        <v>124</v>
      </c>
      <c r="S12" s="33">
        <v>99.71</v>
      </c>
      <c r="T12" s="33">
        <v>14.22</v>
      </c>
      <c r="U12" s="33">
        <v>1</v>
      </c>
      <c r="V12" s="29">
        <f>((R12-S12)/S12)*100</f>
        <v>24.3606458730318</v>
      </c>
      <c r="W12" s="53">
        <v>1.71</v>
      </c>
    </row>
    <row r="13" spans="1:23" s="30" customFormat="1" ht="30" customHeight="1" x14ac:dyDescent="0.25">
      <c r="A13" s="24" t="s">
        <v>13</v>
      </c>
      <c r="B13" s="25" t="s">
        <v>14</v>
      </c>
      <c r="C13" s="32">
        <v>6</v>
      </c>
      <c r="D13" s="48" t="s">
        <v>23</v>
      </c>
      <c r="E13" s="32" t="s">
        <v>15</v>
      </c>
      <c r="F13" s="32">
        <v>46.1</v>
      </c>
      <c r="G13" s="34">
        <v>50.24</v>
      </c>
      <c r="H13" s="35">
        <f t="shared" si="0"/>
        <v>5.0240000000000009</v>
      </c>
      <c r="I13" s="32">
        <v>4</v>
      </c>
      <c r="J13" s="29">
        <f t="shared" si="1"/>
        <v>-8.2404458598726116</v>
      </c>
      <c r="K13" s="53">
        <f>(F13-G13)/H13</f>
        <v>-0.82404458598726116</v>
      </c>
      <c r="M13" s="31" t="s">
        <v>13</v>
      </c>
      <c r="N13" s="32" t="s">
        <v>14</v>
      </c>
      <c r="O13" s="32">
        <v>6</v>
      </c>
      <c r="P13" s="48" t="s">
        <v>23</v>
      </c>
      <c r="Q13" s="32" t="s">
        <v>15</v>
      </c>
      <c r="R13" s="32">
        <f t="shared" si="2"/>
        <v>46.1</v>
      </c>
      <c r="S13" s="36">
        <v>45.85</v>
      </c>
      <c r="T13" s="36">
        <v>7.25</v>
      </c>
      <c r="U13" s="36">
        <v>1</v>
      </c>
      <c r="V13" s="29">
        <f>((R13-S13)/S13)*100</f>
        <v>0.54525627044711011</v>
      </c>
      <c r="W13" s="53">
        <v>0.03</v>
      </c>
    </row>
    <row r="14" spans="1:23" s="30" customFormat="1" ht="30" customHeight="1" x14ac:dyDescent="0.25">
      <c r="A14" s="24" t="s">
        <v>13</v>
      </c>
      <c r="B14" s="25" t="s">
        <v>14</v>
      </c>
      <c r="C14" s="32">
        <v>7</v>
      </c>
      <c r="D14" s="48" t="s">
        <v>24</v>
      </c>
      <c r="E14" s="32" t="s">
        <v>15</v>
      </c>
      <c r="F14" s="32">
        <v>149</v>
      </c>
      <c r="G14" s="34">
        <v>150.69999999999999</v>
      </c>
      <c r="H14" s="35">
        <f t="shared" si="0"/>
        <v>15.07</v>
      </c>
      <c r="I14" s="32">
        <v>4</v>
      </c>
      <c r="J14" s="37">
        <f t="shared" si="1"/>
        <v>-1.1280690112806826</v>
      </c>
      <c r="K14" s="53">
        <f t="shared" ref="K14:K20" si="3">(F14-G14)/H14</f>
        <v>-0.11280690112806825</v>
      </c>
      <c r="M14" s="31" t="s">
        <v>13</v>
      </c>
      <c r="N14" s="32" t="s">
        <v>14</v>
      </c>
      <c r="O14" s="32">
        <v>7</v>
      </c>
      <c r="P14" s="48" t="s">
        <v>24</v>
      </c>
      <c r="Q14" s="32" t="s">
        <v>15</v>
      </c>
      <c r="R14" s="32">
        <f t="shared" si="2"/>
        <v>149</v>
      </c>
      <c r="S14" s="36">
        <v>147.69999999999999</v>
      </c>
      <c r="T14" s="36" t="s">
        <v>33</v>
      </c>
      <c r="U14" s="36">
        <v>1</v>
      </c>
      <c r="V14" s="29">
        <f t="shared" ref="V14:V20" si="4">((R14-S14)/S14)*100</f>
        <v>0.88016249153690695</v>
      </c>
      <c r="W14" s="53">
        <v>0.08</v>
      </c>
    </row>
    <row r="15" spans="1:23" s="30" customFormat="1" ht="30" customHeight="1" x14ac:dyDescent="0.25">
      <c r="A15" s="24" t="s">
        <v>13</v>
      </c>
      <c r="B15" s="25" t="s">
        <v>14</v>
      </c>
      <c r="C15" s="32">
        <v>11</v>
      </c>
      <c r="D15" s="48" t="s">
        <v>25</v>
      </c>
      <c r="E15" s="32" t="s">
        <v>15</v>
      </c>
      <c r="F15" s="32">
        <v>29.5</v>
      </c>
      <c r="G15" s="34">
        <v>31.32</v>
      </c>
      <c r="H15" s="35">
        <f t="shared" si="0"/>
        <v>3.1320000000000001</v>
      </c>
      <c r="I15" s="32">
        <v>4</v>
      </c>
      <c r="J15" s="37">
        <f t="shared" si="1"/>
        <v>-5.8109833971902951</v>
      </c>
      <c r="K15" s="53">
        <f t="shared" si="3"/>
        <v>-0.58109833971902947</v>
      </c>
      <c r="M15" s="31" t="s">
        <v>13</v>
      </c>
      <c r="N15" s="32" t="s">
        <v>14</v>
      </c>
      <c r="O15" s="32">
        <v>11</v>
      </c>
      <c r="P15" s="48" t="s">
        <v>25</v>
      </c>
      <c r="Q15" s="32" t="s">
        <v>15</v>
      </c>
      <c r="R15" s="32">
        <f t="shared" si="2"/>
        <v>29.5</v>
      </c>
      <c r="S15" s="36">
        <v>28.3</v>
      </c>
      <c r="T15" s="36">
        <v>1.87</v>
      </c>
      <c r="U15" s="36">
        <v>1</v>
      </c>
      <c r="V15" s="29">
        <f t="shared" si="4"/>
        <v>4.2402826855123648</v>
      </c>
      <c r="W15" s="53">
        <v>0.64</v>
      </c>
    </row>
    <row r="16" spans="1:23" s="30" customFormat="1" ht="30" customHeight="1" x14ac:dyDescent="0.25">
      <c r="A16" s="24" t="s">
        <v>13</v>
      </c>
      <c r="B16" s="25" t="s">
        <v>14</v>
      </c>
      <c r="C16" s="32">
        <v>17</v>
      </c>
      <c r="D16" s="48" t="s">
        <v>21</v>
      </c>
      <c r="E16" s="32" t="s">
        <v>15</v>
      </c>
      <c r="F16" s="32">
        <v>19.899999999999999</v>
      </c>
      <c r="G16" s="34">
        <v>19.579999999999998</v>
      </c>
      <c r="H16" s="35">
        <f t="shared" si="0"/>
        <v>1.958</v>
      </c>
      <c r="I16" s="32">
        <v>4</v>
      </c>
      <c r="J16" s="37">
        <f t="shared" si="1"/>
        <v>1.6343207354443323</v>
      </c>
      <c r="K16" s="53">
        <f t="shared" si="3"/>
        <v>0.16343207354443323</v>
      </c>
      <c r="M16" s="31" t="s">
        <v>13</v>
      </c>
      <c r="N16" s="32" t="s">
        <v>14</v>
      </c>
      <c r="O16" s="32">
        <v>17</v>
      </c>
      <c r="P16" s="48" t="s">
        <v>21</v>
      </c>
      <c r="Q16" s="32" t="s">
        <v>15</v>
      </c>
      <c r="R16" s="32">
        <f t="shared" si="2"/>
        <v>19.899999999999999</v>
      </c>
      <c r="S16" s="36">
        <v>18.809999999999999</v>
      </c>
      <c r="T16" s="36">
        <v>1.1599999999999999</v>
      </c>
      <c r="U16" s="36">
        <v>1</v>
      </c>
      <c r="V16" s="29">
        <f t="shared" si="4"/>
        <v>5.7947900053163206</v>
      </c>
      <c r="W16" s="53">
        <v>0.94</v>
      </c>
    </row>
    <row r="17" spans="1:23" s="30" customFormat="1" ht="30" customHeight="1" x14ac:dyDescent="0.25">
      <c r="A17" s="24" t="s">
        <v>13</v>
      </c>
      <c r="B17" s="25" t="s">
        <v>14</v>
      </c>
      <c r="C17" s="32">
        <v>23</v>
      </c>
      <c r="D17" s="48" t="s">
        <v>26</v>
      </c>
      <c r="E17" s="32" t="s">
        <v>15</v>
      </c>
      <c r="F17" s="32">
        <v>69.3</v>
      </c>
      <c r="G17" s="34">
        <v>73.5</v>
      </c>
      <c r="H17" s="35">
        <f t="shared" si="0"/>
        <v>7.3500000000000005</v>
      </c>
      <c r="I17" s="32">
        <v>4</v>
      </c>
      <c r="J17" s="37">
        <f t="shared" si="1"/>
        <v>-5.714285714285718</v>
      </c>
      <c r="K17" s="53">
        <f t="shared" si="3"/>
        <v>-0.57142857142857173</v>
      </c>
      <c r="M17" s="31" t="s">
        <v>13</v>
      </c>
      <c r="N17" s="32" t="s">
        <v>14</v>
      </c>
      <c r="O17" s="32">
        <v>23</v>
      </c>
      <c r="P17" s="48" t="s">
        <v>26</v>
      </c>
      <c r="Q17" s="32" t="s">
        <v>15</v>
      </c>
      <c r="R17" s="32">
        <f t="shared" si="2"/>
        <v>69.3</v>
      </c>
      <c r="S17" s="36">
        <v>66.47</v>
      </c>
      <c r="T17" s="36">
        <v>3.6</v>
      </c>
      <c r="U17" s="36">
        <v>1</v>
      </c>
      <c r="V17" s="29">
        <f t="shared" si="4"/>
        <v>4.2575598014141693</v>
      </c>
      <c r="W17" s="53">
        <v>0.79</v>
      </c>
    </row>
    <row r="18" spans="1:23" s="30" customFormat="1" ht="30" customHeight="1" x14ac:dyDescent="0.25">
      <c r="A18" s="24" t="s">
        <v>13</v>
      </c>
      <c r="B18" s="25" t="s">
        <v>14</v>
      </c>
      <c r="C18" s="32" t="s">
        <v>31</v>
      </c>
      <c r="D18" s="48" t="s">
        <v>29</v>
      </c>
      <c r="E18" s="32" t="s">
        <v>15</v>
      </c>
      <c r="F18" s="32">
        <v>144</v>
      </c>
      <c r="G18" s="34">
        <v>146.69999999999999</v>
      </c>
      <c r="H18" s="35">
        <f t="shared" si="0"/>
        <v>14.67</v>
      </c>
      <c r="I18" s="32">
        <v>4</v>
      </c>
      <c r="J18" s="37">
        <f t="shared" si="1"/>
        <v>-1.8404907975460048</v>
      </c>
      <c r="K18" s="53">
        <f t="shared" si="3"/>
        <v>-0.18404907975460044</v>
      </c>
      <c r="M18" s="31" t="s">
        <v>13</v>
      </c>
      <c r="N18" s="32" t="s">
        <v>14</v>
      </c>
      <c r="O18" s="32" t="s">
        <v>31</v>
      </c>
      <c r="P18" s="48" t="s">
        <v>29</v>
      </c>
      <c r="Q18" s="32" t="s">
        <v>15</v>
      </c>
      <c r="R18" s="32">
        <f t="shared" si="2"/>
        <v>144</v>
      </c>
      <c r="S18" s="36">
        <v>129.69999999999999</v>
      </c>
      <c r="T18" s="36">
        <v>11.5</v>
      </c>
      <c r="U18" s="36">
        <v>1</v>
      </c>
      <c r="V18" s="29">
        <f t="shared" si="4"/>
        <v>11.025443330763309</v>
      </c>
      <c r="W18" s="53">
        <v>1.24</v>
      </c>
    </row>
    <row r="19" spans="1:23" s="30" customFormat="1" ht="30" customHeight="1" x14ac:dyDescent="0.25">
      <c r="A19" s="24" t="s">
        <v>13</v>
      </c>
      <c r="B19" s="25" t="s">
        <v>14</v>
      </c>
      <c r="C19" s="32" t="s">
        <v>30</v>
      </c>
      <c r="D19" s="48" t="s">
        <v>28</v>
      </c>
      <c r="E19" s="32" t="s">
        <v>15</v>
      </c>
      <c r="F19" s="32">
        <v>110</v>
      </c>
      <c r="G19" s="34">
        <v>119.2</v>
      </c>
      <c r="H19" s="35">
        <f t="shared" si="0"/>
        <v>11.920000000000002</v>
      </c>
      <c r="I19" s="32">
        <v>4</v>
      </c>
      <c r="J19" s="37">
        <f t="shared" si="1"/>
        <v>-7.7181208053691304</v>
      </c>
      <c r="K19" s="53">
        <f t="shared" si="3"/>
        <v>-0.77181208053691286</v>
      </c>
      <c r="M19" s="31" t="s">
        <v>13</v>
      </c>
      <c r="N19" s="32" t="s">
        <v>14</v>
      </c>
      <c r="O19" s="32" t="s">
        <v>30</v>
      </c>
      <c r="P19" s="48" t="s">
        <v>28</v>
      </c>
      <c r="Q19" s="32" t="s">
        <v>15</v>
      </c>
      <c r="R19" s="32">
        <f t="shared" si="2"/>
        <v>110</v>
      </c>
      <c r="S19" s="36">
        <v>105.6</v>
      </c>
      <c r="T19" s="36">
        <v>8.5</v>
      </c>
      <c r="U19" s="36">
        <v>1</v>
      </c>
      <c r="V19" s="29">
        <f t="shared" si="4"/>
        <v>4.1666666666666723</v>
      </c>
      <c r="W19" s="53">
        <v>0.52</v>
      </c>
    </row>
    <row r="20" spans="1:23" s="30" customFormat="1" ht="30" customHeight="1" thickBot="1" x14ac:dyDescent="0.3">
      <c r="A20" s="38" t="s">
        <v>13</v>
      </c>
      <c r="B20" s="39" t="s">
        <v>14</v>
      </c>
      <c r="C20" s="40">
        <v>35</v>
      </c>
      <c r="D20" s="49" t="s">
        <v>27</v>
      </c>
      <c r="E20" s="40" t="s">
        <v>15</v>
      </c>
      <c r="F20" s="40">
        <v>160</v>
      </c>
      <c r="G20" s="41">
        <v>161.19999999999999</v>
      </c>
      <c r="H20" s="42">
        <f t="shared" si="0"/>
        <v>16.12</v>
      </c>
      <c r="I20" s="40" t="s">
        <v>20</v>
      </c>
      <c r="J20" s="43">
        <f t="shared" si="1"/>
        <v>-0.74441687344912444</v>
      </c>
      <c r="K20" s="54">
        <f t="shared" si="3"/>
        <v>-7.4441687344912438E-2</v>
      </c>
      <c r="M20" s="44" t="s">
        <v>13</v>
      </c>
      <c r="N20" s="40" t="s">
        <v>14</v>
      </c>
      <c r="O20" s="40">
        <v>35</v>
      </c>
      <c r="P20" s="49" t="s">
        <v>27</v>
      </c>
      <c r="Q20" s="40" t="s">
        <v>15</v>
      </c>
      <c r="R20" s="40">
        <f t="shared" si="2"/>
        <v>160</v>
      </c>
      <c r="S20" s="45">
        <v>153.1</v>
      </c>
      <c r="T20" s="45">
        <v>10.8</v>
      </c>
      <c r="U20" s="46">
        <v>1</v>
      </c>
      <c r="V20" s="47">
        <f t="shared" si="4"/>
        <v>4.5068582625734859</v>
      </c>
      <c r="W20" s="54">
        <v>0.64</v>
      </c>
    </row>
    <row r="21" spans="1:23" x14ac:dyDescent="0.25">
      <c r="F21" s="23"/>
      <c r="J21" s="23"/>
      <c r="K21" s="23"/>
    </row>
    <row r="24" spans="1:23" x14ac:dyDescent="0.25">
      <c r="T24" s="15"/>
    </row>
    <row r="28" spans="1:23" x14ac:dyDescent="0.25">
      <c r="D28" s="52"/>
    </row>
    <row r="29" spans="1:23" x14ac:dyDescent="0.25">
      <c r="D29" s="52"/>
    </row>
  </sheetData>
  <sheetProtection algorithmName="SHA-512" hashValue="TVaIPRtSWRAFzZMlm1nKso/cgsgrBfzkL809vuu7l5AnthmNKOPIfhy8xEryVCRYO596p/mOIfF4npL/sGWmSw==" saltValue="H6qRsi8uerKn7v2gKdfwIQ==" spinCount="100000" sheet="1" objects="1" scenarios="1" selectLockedCells="1" selectUnlockedCells="1"/>
  <mergeCells count="3">
    <mergeCell ref="A2:K2"/>
    <mergeCell ref="A8:K8"/>
    <mergeCell ref="M8:W8"/>
  </mergeCells>
  <conditionalFormatting sqref="K12:K20">
    <cfRule type="cellIs" dxfId="23" priority="7" stopIfTrue="1" operator="between">
      <formula>-2</formula>
      <formula>2</formula>
    </cfRule>
    <cfRule type="cellIs" dxfId="22" priority="8" stopIfTrue="1" operator="between">
      <formula>-3</formula>
      <formula>3</formula>
    </cfRule>
    <cfRule type="cellIs" dxfId="21" priority="9" operator="notBetween">
      <formula>-3</formula>
      <formula>3</formula>
    </cfRule>
  </conditionalFormatting>
  <conditionalFormatting sqref="W12:W20">
    <cfRule type="cellIs" dxfId="20" priority="1" stopIfTrue="1" operator="between">
      <formula>-2</formula>
      <formula>2</formula>
    </cfRule>
    <cfRule type="cellIs" dxfId="19" priority="2" stopIfTrue="1" operator="between">
      <formula>-3</formula>
      <formula>3</formula>
    </cfRule>
    <cfRule type="cellIs" dxfId="18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E" ma:contentTypeID="0x0101007463A7E0612B5D45B0910A71122E5AB60009900140BD7E58459C0BB6DA7212B78E" ma:contentTypeVersion="15" ma:contentTypeDescription="Ringtesten" ma:contentTypeScope="" ma:versionID="881ac0c7ad4783b1abd2d9b2f89bd01c">
  <xsd:schema xmlns:xsd="http://www.w3.org/2001/XMLSchema" xmlns:xs="http://www.w3.org/2001/XMLSchema" xmlns:p="http://schemas.microsoft.com/office/2006/metadata/properties" xmlns:ns2="eba2475f-4c5c-418a-90c2-2b36802fc485" xmlns:ns3="08cda046-0f15-45eb-a9d5-77306d3264cd" xmlns:ns4="dda9e79c-c62e-445e-b991-197574827cb3" targetNamespace="http://schemas.microsoft.com/office/2006/metadata/properties" ma:root="true" ma:fieldsID="8f7b9e5a49f0183dd0dfa4257f197966" ns2:_="" ns3:_="" ns4:_="">
    <xsd:import namespace="eba2475f-4c5c-418a-90c2-2b36802fc485"/>
    <xsd:import namespace="08cda046-0f15-45eb-a9d5-77306d3264cd"/>
    <xsd:import namespace="dda9e79c-c62e-445e-b991-197574827cb3"/>
    <xsd:element name="properties">
      <xsd:complexType>
        <xsd:sequence>
          <xsd:element name="documentManagement">
            <xsd:complexType>
              <xsd:all>
                <xsd:element ref="ns2:Ringtest" minOccurs="0"/>
                <xsd:element ref="ns3:Jaar"/>
                <xsd:element ref="ns3:DEEL" minOccurs="0"/>
                <xsd:element ref="ns4:Publicatiedatum"/>
                <xsd:element ref="ns2:Distributie_x0020_datum" minOccurs="0"/>
                <xsd:element ref="ns3:MediaServiceMetadata" minOccurs="0"/>
                <xsd:element ref="ns3:MediaServiceFastMetadata" minOccurs="0"/>
                <xsd:element ref="ns3:PublicUR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2475f-4c5c-418a-90c2-2b36802fc485" elementFormDefault="qualified">
    <xsd:import namespace="http://schemas.microsoft.com/office/2006/documentManagement/types"/>
    <xsd:import namespace="http://schemas.microsoft.com/office/infopath/2007/PartnerControls"/>
    <xsd:element name="Ringtest" ma:index="2" nillable="true" ma:displayName="Ringtest" ma:description="Keuzelijst ringtesten" ma:format="Dropdown" ma:internalName="Ringtest" ma:readOnly="false">
      <xsd:simpleType>
        <xsd:restriction base="dms:Choice">
          <xsd:enumeration value="VKL"/>
          <xsd:enumeration value="LABS"/>
        </xsd:restriction>
      </xsd:simpleType>
    </xsd:element>
    <xsd:element name="Distributie_x0020_datum" ma:index="6" nillable="true" ma:displayName="Distributie datum" ma:default="25 januari 2012" ma:format="Dropdown" ma:internalName="Distributie_x0020_datum" ma:readOnly="false">
      <xsd:simpleType>
        <xsd:restriction base="dms:Choice">
          <xsd:enumeration value="25 januari 2012"/>
          <xsd:enumeration value="14-15 februari 2012"/>
          <xsd:enumeration value="2 maart 2012"/>
          <xsd:enumeration value="14 maart 2012"/>
          <xsd:enumeration value="25 april 2012"/>
          <xsd:enumeration value="26 april 2012"/>
          <xsd:enumeration value="23 mei 2012"/>
          <xsd:enumeration value="13 juni 2012"/>
          <xsd:enumeration value="27 juni 2012"/>
          <xsd:enumeration value="29-30 augustus 2012"/>
          <xsd:enumeration value="3 oktober 2012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cda046-0f15-45eb-a9d5-77306d3264cd" elementFormDefault="qualified">
    <xsd:import namespace="http://schemas.microsoft.com/office/2006/documentManagement/types"/>
    <xsd:import namespace="http://schemas.microsoft.com/office/infopath/2007/PartnerControls"/>
    <xsd:element name="Jaar" ma:index="3" ma:displayName="Datum ringtest" ma:internalName="Jaar" ma:readOnly="false">
      <xsd:simpleType>
        <xsd:restriction base="dms:Text">
          <xsd:maxLength value="255"/>
        </xsd:restriction>
      </xsd:simpleType>
    </xsd:element>
    <xsd:element name="DEEL" ma:index="4" nillable="true" ma:displayName="Deel" ma:default="Rapport" ma:format="Dropdown" ma:internalName="DEEL" ma:readOnly="false">
      <xsd:simpleType>
        <xsd:restriction base="dms:Choice">
          <xsd:enumeration value="Rapport"/>
          <xsd:enumeration value="Deel 1"/>
          <xsd:enumeration value="Deel 2"/>
          <xsd:enumeration value="Deel 3"/>
          <xsd:enumeration value="Deel 4"/>
          <xsd:enumeration value="Deel 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PublicURL" ma:index="15" nillable="true" ma:displayName="PublicURL" ma:internalName="PublicURL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9e79c-c62e-445e-b991-197574827cb3" elementFormDefault="qualified">
    <xsd:import namespace="http://schemas.microsoft.com/office/2006/documentManagement/types"/>
    <xsd:import namespace="http://schemas.microsoft.com/office/infopath/2007/PartnerControls"/>
    <xsd:element name="Publicatiedatum" ma:index="5" ma:displayName="Publicatiedatum" ma:default="[today]" ma:format="DateOnly" ma:internalName="Publicatiedatum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URL xmlns="08cda046-0f15-45eb-a9d5-77306d3264cd">https://reflabos.vito.be/ree/LABS_2025-1_Deel2.xlsx</PublicURL>
    <DEEL xmlns="08cda046-0f15-45eb-a9d5-77306d3264cd">Deel 2</DEEL>
    <Ringtest xmlns="eba2475f-4c5c-418a-90c2-2b36802fc485">LABS</Ringtest>
    <Jaar xmlns="08cda046-0f15-45eb-a9d5-77306d3264cd">2025</Jaar>
    <Publicatiedatum xmlns="dda9e79c-c62e-445e-b991-197574827cb3">2026-03-26T15:02:34+00:00</Publicatiedatum>
    <Distributie_x0020_datum xmlns="eba2475f-4c5c-418a-90c2-2b36802fc485">25 januari 2012</Distributie_x0020_datum>
  </documentManagement>
</p:properties>
</file>

<file path=customXml/itemProps1.xml><?xml version="1.0" encoding="utf-8"?>
<ds:datastoreItem xmlns:ds="http://schemas.openxmlformats.org/officeDocument/2006/customXml" ds:itemID="{96D5E239-58D7-4EB6-BD3A-6B6AB3EFB237}"/>
</file>

<file path=customXml/itemProps2.xml><?xml version="1.0" encoding="utf-8"?>
<ds:datastoreItem xmlns:ds="http://schemas.openxmlformats.org/officeDocument/2006/customXml" ds:itemID="{2C57DB1D-03BF-4C2F-975D-9E9133318162}"/>
</file>

<file path=customXml/itemProps3.xml><?xml version="1.0" encoding="utf-8"?>
<ds:datastoreItem xmlns:ds="http://schemas.openxmlformats.org/officeDocument/2006/customXml" ds:itemID="{61F6DEB4-E228-42F7-8A14-834680F4DB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24</vt:i4>
      </vt:variant>
    </vt:vector>
  </HeadingPairs>
  <TitlesOfParts>
    <vt:vector size="36" baseType="lpstr">
      <vt:lpstr>139</vt:lpstr>
      <vt:lpstr>223</vt:lpstr>
      <vt:lpstr>295</vt:lpstr>
      <vt:lpstr>339</vt:lpstr>
      <vt:lpstr>509</vt:lpstr>
      <vt:lpstr>512</vt:lpstr>
      <vt:lpstr>551</vt:lpstr>
      <vt:lpstr>579</vt:lpstr>
      <vt:lpstr>591</vt:lpstr>
      <vt:lpstr>644</vt:lpstr>
      <vt:lpstr>689</vt:lpstr>
      <vt:lpstr>744</vt:lpstr>
      <vt:lpstr>'139'!Print_Area</vt:lpstr>
      <vt:lpstr>'223'!Print_Area</vt:lpstr>
      <vt:lpstr>'295'!Print_Area</vt:lpstr>
      <vt:lpstr>'339'!Print_Area</vt:lpstr>
      <vt:lpstr>'509'!Print_Area</vt:lpstr>
      <vt:lpstr>'512'!Print_Area</vt:lpstr>
      <vt:lpstr>'551'!Print_Area</vt:lpstr>
      <vt:lpstr>'579'!Print_Area</vt:lpstr>
      <vt:lpstr>'591'!Print_Area</vt:lpstr>
      <vt:lpstr>'644'!Print_Area</vt:lpstr>
      <vt:lpstr>'689'!Print_Area</vt:lpstr>
      <vt:lpstr>'744'!Print_Area</vt:lpstr>
      <vt:lpstr>'139'!Print_Titles</vt:lpstr>
      <vt:lpstr>'223'!Print_Titles</vt:lpstr>
      <vt:lpstr>'295'!Print_Titles</vt:lpstr>
      <vt:lpstr>'339'!Print_Titles</vt:lpstr>
      <vt:lpstr>'509'!Print_Titles</vt:lpstr>
      <vt:lpstr>'512'!Print_Titles</vt:lpstr>
      <vt:lpstr>'551'!Print_Titles</vt:lpstr>
      <vt:lpstr>'579'!Print_Titles</vt:lpstr>
      <vt:lpstr>'591'!Print_Titles</vt:lpstr>
      <vt:lpstr>'644'!Print_Titles</vt:lpstr>
      <vt:lpstr>'689'!Print_Titles</vt:lpstr>
      <vt:lpstr>'744'!Print_Titles</vt:lpstr>
    </vt:vector>
  </TitlesOfParts>
  <Company>VITO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LABS 2025-1</dc:title>
  <dc:creator>dceustet</dc:creator>
  <cp:lastModifiedBy>Bart Baeyens</cp:lastModifiedBy>
  <cp:lastPrinted>2017-06-30T07:27:52Z</cp:lastPrinted>
  <dcterms:created xsi:type="dcterms:W3CDTF">2012-03-19T07:59:52Z</dcterms:created>
  <dcterms:modified xsi:type="dcterms:W3CDTF">2026-03-19T10:37:16Z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0x0101007463A7E0612B5D45B0910A71122E5AB60009900140BD7E58459C0BB6DA7212B78E</vt:lpwstr>
  </property>
</Properties>
</file>