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Dienst_REE\Ringtesten\E0003 (L15W4) ringtesten LNElucht (LABS)\LABS2025\LABS2025\9. Rapportering\eindrapport\bijlagen\Deel 3 per parameter\"/>
    </mc:Choice>
  </mc:AlternateContent>
  <xr:revisionPtr revIDLastSave="0" documentId="13_ncr:1_{ED647AFF-0CF1-44AC-A67D-39F0EAEEE70E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Isopropylbenzeen" sheetId="30" r:id="rId1"/>
    <sheet name="Trimethylbenzeen" sheetId="33" r:id="rId2"/>
    <sheet name="Xyleen" sheetId="35" r:id="rId3"/>
    <sheet name="1,1,2-trichloorethaan" sheetId="29" r:id="rId4"/>
    <sheet name="1,2-dichloorethaan" sheetId="31" r:id="rId5"/>
    <sheet name="Butylacetaat " sheetId="32" r:id="rId6"/>
    <sheet name="2-butanon" sheetId="36" r:id="rId7"/>
    <sheet name="4-methyl-2-pentanon" sheetId="26" r:id="rId8"/>
    <sheet name="Di-n-buthylether" sheetId="27" r:id="rId9"/>
  </sheets>
  <definedNames>
    <definedName name="_xlnm.Print_Area" localSheetId="3">'1,1,2-trichloorethaan'!$A$1:$W$29</definedName>
    <definedName name="_xlnm.Print_Area" localSheetId="4">'1,2-dichloorethaan'!$A$1:$W$25</definedName>
    <definedName name="_xlnm.Print_Area" localSheetId="6">'2-butanon'!$A$1:$W$26</definedName>
    <definedName name="_xlnm.Print_Area" localSheetId="7">'4-methyl-2-pentanon'!$A$1:$W$26</definedName>
    <definedName name="_xlnm.Print_Area" localSheetId="5">'Butylacetaat '!$A$1:$W$26</definedName>
    <definedName name="_xlnm.Print_Area" localSheetId="8">'Di-n-buthylether'!$A$1:$W$27</definedName>
    <definedName name="_xlnm.Print_Area" localSheetId="0">Isopropylbenzeen!$A$1:$W$27</definedName>
    <definedName name="_xlnm.Print_Area" localSheetId="1">Trimethylbenzeen!$A$1:$W$28</definedName>
    <definedName name="_xlnm.Print_Area" localSheetId="2">Xyleen!$A$1:$W$28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33" l="1"/>
  <c r="H12" i="33" s="1"/>
  <c r="D6" i="27"/>
  <c r="I16" i="27"/>
  <c r="I17" i="27"/>
  <c r="I18" i="27"/>
  <c r="I16" i="33"/>
  <c r="F17" i="33"/>
  <c r="H17" i="33" s="1"/>
  <c r="I17" i="33"/>
  <c r="F18" i="33"/>
  <c r="H18" i="33" s="1"/>
  <c r="I18" i="33"/>
  <c r="F19" i="33"/>
  <c r="H19" i="33" s="1"/>
  <c r="I19" i="33"/>
  <c r="F20" i="33"/>
  <c r="H20" i="33"/>
  <c r="I20" i="33"/>
  <c r="F21" i="33"/>
  <c r="H21" i="33" s="1"/>
  <c r="I21" i="33"/>
  <c r="F22" i="33"/>
  <c r="H22" i="33" s="1"/>
  <c r="I22" i="33"/>
  <c r="F16" i="35"/>
  <c r="H16" i="35" s="1"/>
  <c r="I16" i="35"/>
  <c r="F17" i="35"/>
  <c r="H17" i="35"/>
  <c r="I17" i="35"/>
  <c r="F18" i="35"/>
  <c r="H18" i="35" s="1"/>
  <c r="I18" i="35"/>
  <c r="F19" i="35"/>
  <c r="H19" i="35"/>
  <c r="I19" i="35"/>
  <c r="F20" i="35"/>
  <c r="H20" i="35"/>
  <c r="I20" i="35"/>
  <c r="F21" i="35"/>
  <c r="H21" i="35" s="1"/>
  <c r="I21" i="35"/>
  <c r="F22" i="35"/>
  <c r="H22" i="35"/>
  <c r="I22" i="35"/>
  <c r="I16" i="29"/>
  <c r="F17" i="29"/>
  <c r="H17" i="29" s="1"/>
  <c r="I17" i="29"/>
  <c r="F18" i="29"/>
  <c r="H18" i="29" s="1"/>
  <c r="I18" i="29"/>
  <c r="F19" i="29"/>
  <c r="H19" i="29" s="1"/>
  <c r="I19" i="29"/>
  <c r="F20" i="29"/>
  <c r="H20" i="29" s="1"/>
  <c r="I20" i="29"/>
  <c r="F21" i="29"/>
  <c r="H21" i="29" s="1"/>
  <c r="I21" i="29"/>
  <c r="F22" i="29"/>
  <c r="H22" i="29" s="1"/>
  <c r="I22" i="29"/>
  <c r="I16" i="31"/>
  <c r="F17" i="31"/>
  <c r="H17" i="31" s="1"/>
  <c r="I17" i="31"/>
  <c r="F18" i="31"/>
  <c r="H18" i="31" s="1"/>
  <c r="I18" i="31"/>
  <c r="F19" i="31"/>
  <c r="H19" i="31" s="1"/>
  <c r="I19" i="31"/>
  <c r="F20" i="31"/>
  <c r="H20" i="31" s="1"/>
  <c r="I20" i="31"/>
  <c r="F21" i="31"/>
  <c r="H21" i="31"/>
  <c r="I21" i="31"/>
  <c r="F22" i="31"/>
  <c r="H22" i="31" s="1"/>
  <c r="I22" i="31"/>
  <c r="I16" i="32"/>
  <c r="F17" i="32"/>
  <c r="H17" i="32" s="1"/>
  <c r="I17" i="32"/>
  <c r="F18" i="32"/>
  <c r="H18" i="32" s="1"/>
  <c r="I18" i="32"/>
  <c r="F19" i="32"/>
  <c r="H19" i="32" s="1"/>
  <c r="I19" i="32"/>
  <c r="I20" i="32"/>
  <c r="F21" i="32"/>
  <c r="H21" i="32" s="1"/>
  <c r="I21" i="32"/>
  <c r="F22" i="32"/>
  <c r="H22" i="32" s="1"/>
  <c r="I22" i="32"/>
  <c r="I16" i="36"/>
  <c r="F17" i="36"/>
  <c r="H17" i="36" s="1"/>
  <c r="I17" i="36"/>
  <c r="F18" i="36"/>
  <c r="H18" i="36" s="1"/>
  <c r="I18" i="36"/>
  <c r="F19" i="36"/>
  <c r="H19" i="36"/>
  <c r="I19" i="36"/>
  <c r="I20" i="36"/>
  <c r="F21" i="36"/>
  <c r="H21" i="36" s="1"/>
  <c r="I21" i="36"/>
  <c r="F22" i="36"/>
  <c r="H22" i="36"/>
  <c r="I22" i="36"/>
  <c r="I16" i="26"/>
  <c r="F17" i="26"/>
  <c r="H17" i="26" s="1"/>
  <c r="I17" i="26"/>
  <c r="F18" i="26"/>
  <c r="H18" i="26" s="1"/>
  <c r="I18" i="26"/>
  <c r="F19" i="26"/>
  <c r="H19" i="26" s="1"/>
  <c r="I19" i="26"/>
  <c r="I20" i="26"/>
  <c r="F21" i="26"/>
  <c r="H21" i="26" s="1"/>
  <c r="I21" i="26"/>
  <c r="F22" i="26"/>
  <c r="H22" i="26" s="1"/>
  <c r="I22" i="26"/>
  <c r="F17" i="27"/>
  <c r="H17" i="27"/>
  <c r="F18" i="27"/>
  <c r="H18" i="27" s="1"/>
  <c r="F19" i="27"/>
  <c r="H19" i="27"/>
  <c r="I19" i="27"/>
  <c r="I20" i="27"/>
  <c r="F21" i="27"/>
  <c r="H21" i="27" s="1"/>
  <c r="I21" i="27"/>
  <c r="F22" i="27"/>
  <c r="H22" i="27" s="1"/>
  <c r="I22" i="27"/>
  <c r="I16" i="30"/>
  <c r="F17" i="30"/>
  <c r="H17" i="30"/>
  <c r="I17" i="30"/>
  <c r="F18" i="30"/>
  <c r="H18" i="30"/>
  <c r="I18" i="30"/>
  <c r="F19" i="30"/>
  <c r="H19" i="30" s="1"/>
  <c r="I19" i="30"/>
  <c r="F20" i="30"/>
  <c r="H20" i="30"/>
  <c r="I20" i="30"/>
  <c r="F21" i="30"/>
  <c r="H21" i="30" s="1"/>
  <c r="I21" i="30"/>
  <c r="F22" i="30"/>
  <c r="H22" i="30" s="1"/>
  <c r="I22" i="30"/>
  <c r="I15" i="36"/>
  <c r="F15" i="36"/>
  <c r="H15" i="36" s="1"/>
  <c r="I14" i="36"/>
  <c r="F14" i="36"/>
  <c r="H14" i="36" s="1"/>
  <c r="I13" i="36"/>
  <c r="F13" i="36"/>
  <c r="H13" i="36" s="1"/>
  <c r="I12" i="36"/>
  <c r="F12" i="36"/>
  <c r="H12" i="36" s="1"/>
  <c r="I11" i="36"/>
  <c r="F11" i="36"/>
  <c r="H11" i="36" s="1"/>
  <c r="D6" i="36"/>
  <c r="D5" i="36"/>
  <c r="I11" i="30"/>
  <c r="F12" i="29"/>
  <c r="H12" i="29" s="1"/>
  <c r="F13" i="29"/>
  <c r="F14" i="29"/>
  <c r="F15" i="29"/>
  <c r="D6" i="30"/>
  <c r="F13" i="33" l="1"/>
  <c r="F14" i="33"/>
  <c r="F15" i="33"/>
  <c r="F12" i="35"/>
  <c r="F13" i="35"/>
  <c r="F15" i="35"/>
  <c r="F14" i="35"/>
  <c r="F12" i="31"/>
  <c r="F13" i="31"/>
  <c r="F15" i="31"/>
  <c r="F14" i="31"/>
  <c r="F12" i="32"/>
  <c r="F13" i="32"/>
  <c r="F15" i="32"/>
  <c r="F14" i="32"/>
  <c r="F12" i="26"/>
  <c r="F13" i="26"/>
  <c r="F15" i="26"/>
  <c r="F14" i="26"/>
  <c r="F12" i="27"/>
  <c r="F13" i="27"/>
  <c r="F15" i="27"/>
  <c r="F14" i="27"/>
  <c r="F12" i="30"/>
  <c r="F13" i="30"/>
  <c r="F14" i="30"/>
  <c r="F15" i="30"/>
  <c r="F11" i="33"/>
  <c r="H11" i="33" s="1"/>
  <c r="F11" i="35"/>
  <c r="H11" i="35" s="1"/>
  <c r="F11" i="29"/>
  <c r="H11" i="29" s="1"/>
  <c r="F11" i="31"/>
  <c r="H11" i="31" s="1"/>
  <c r="F11" i="32"/>
  <c r="H11" i="32" s="1"/>
  <c r="F11" i="27"/>
  <c r="F11" i="30"/>
  <c r="H11" i="30" s="1"/>
  <c r="H11" i="27"/>
  <c r="I12" i="33" l="1"/>
  <c r="H13" i="33"/>
  <c r="I13" i="33"/>
  <c r="H14" i="33"/>
  <c r="I14" i="33"/>
  <c r="H15" i="33"/>
  <c r="I15" i="33"/>
  <c r="H12" i="35"/>
  <c r="I12" i="35"/>
  <c r="H13" i="35"/>
  <c r="I13" i="35"/>
  <c r="H14" i="35"/>
  <c r="I14" i="35"/>
  <c r="H15" i="35"/>
  <c r="I15" i="35"/>
  <c r="I12" i="29"/>
  <c r="H13" i="29"/>
  <c r="I13" i="29"/>
  <c r="H14" i="29"/>
  <c r="I14" i="29"/>
  <c r="H15" i="29"/>
  <c r="I15" i="29"/>
  <c r="H12" i="31"/>
  <c r="I12" i="31"/>
  <c r="H13" i="31"/>
  <c r="I13" i="31"/>
  <c r="H14" i="31"/>
  <c r="I14" i="31"/>
  <c r="H15" i="31"/>
  <c r="I15" i="31"/>
  <c r="H12" i="32"/>
  <c r="I12" i="32"/>
  <c r="H13" i="32"/>
  <c r="I13" i="32"/>
  <c r="H14" i="32"/>
  <c r="I14" i="32"/>
  <c r="H15" i="32"/>
  <c r="I15" i="32"/>
  <c r="H12" i="26"/>
  <c r="I12" i="26"/>
  <c r="H13" i="26"/>
  <c r="I13" i="26"/>
  <c r="H14" i="26"/>
  <c r="I14" i="26"/>
  <c r="H15" i="26"/>
  <c r="I15" i="26"/>
  <c r="H12" i="27"/>
  <c r="I12" i="27"/>
  <c r="H13" i="27"/>
  <c r="I13" i="27"/>
  <c r="H14" i="27"/>
  <c r="I14" i="27"/>
  <c r="H15" i="27"/>
  <c r="I15" i="27"/>
  <c r="H12" i="30"/>
  <c r="I12" i="30"/>
  <c r="H13" i="30"/>
  <c r="I13" i="30"/>
  <c r="H14" i="30"/>
  <c r="I14" i="30"/>
  <c r="H15" i="30"/>
  <c r="I15" i="30"/>
  <c r="D5" i="27"/>
  <c r="D6" i="33"/>
  <c r="D6" i="35"/>
  <c r="D6" i="29"/>
  <c r="D6" i="31"/>
  <c r="D6" i="32"/>
  <c r="D5" i="32" l="1"/>
  <c r="I11" i="35" l="1"/>
  <c r="I11" i="33" l="1"/>
  <c r="D5" i="35" l="1"/>
  <c r="I11" i="31" l="1"/>
  <c r="D5" i="29"/>
  <c r="D5" i="30"/>
  <c r="D5" i="31"/>
  <c r="D5" i="33"/>
  <c r="I11" i="27" l="1"/>
  <c r="I11" i="26" l="1"/>
  <c r="I11" i="32" l="1"/>
  <c r="I11" i="29" l="1"/>
</calcChain>
</file>

<file path=xl/sharedStrings.xml><?xml version="1.0" encoding="utf-8"?>
<sst xmlns="http://schemas.openxmlformats.org/spreadsheetml/2006/main" count="165" uniqueCount="26">
  <si>
    <t>Labonr.</t>
  </si>
  <si>
    <t/>
  </si>
  <si>
    <t>%</t>
  </si>
  <si>
    <t>Referentiewaarde:</t>
  </si>
  <si>
    <r>
      <t>mg/Nm</t>
    </r>
    <r>
      <rPr>
        <vertAlign val="superscript"/>
        <sz val="12"/>
        <color theme="1"/>
        <rFont val="Calibri"/>
        <family val="2"/>
        <scheme val="minor"/>
      </rPr>
      <t>3</t>
    </r>
  </si>
  <si>
    <t>Parameter:</t>
  </si>
  <si>
    <t>Aantal Labo's:</t>
  </si>
  <si>
    <t>Z-Score 
(statistisch)</t>
  </si>
  <si>
    <t>Resultaat</t>
  </si>
  <si>
    <t>Statistisch gemiddelde:</t>
  </si>
  <si>
    <t>Statistisch standaard afw. abs.:</t>
  </si>
  <si>
    <t>Statistisch standaard afw. rel.:</t>
  </si>
  <si>
    <t xml:space="preserve"> </t>
  </si>
  <si>
    <t>Labo</t>
  </si>
  <si>
    <t>Gemiddelde</t>
  </si>
  <si>
    <t>1,2-dichloorethaan</t>
  </si>
  <si>
    <t>%Afw 
(tov ref.waarde)</t>
  </si>
  <si>
    <t>Trimethylbenzeen (som van 1,2,3-tmb; 
1,2,4-tmb en 1,3,5-tmb)</t>
  </si>
  <si>
    <t>Xyleen (som van o-xyleen, m-xyleen en p-xyleen)</t>
  </si>
  <si>
    <t>1,1,2-trichloorethaan</t>
  </si>
  <si>
    <t>Butylacetaat (som van iso-butylacetaat,
 n-butylacetaat en t-butylacetaat)</t>
  </si>
  <si>
    <t>Di-n-buthylether</t>
  </si>
  <si>
    <t>Isopropylbenzeen</t>
  </si>
  <si>
    <t>4-methyl-2-pentanon</t>
  </si>
  <si>
    <t>2-butanon</t>
  </si>
  <si>
    <t>&lt; 1,7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</si>
</sst>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mbria"/>
      <family val="1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0">
    <xf numFmtId="0" fontId="0" fillId="0" borderId="0" xfId="0"/>
    <xf numFmtId="2" fontId="5" fillId="2" borderId="0" xfId="0" applyNumberFormat="1" applyFont="1" applyFill="1" applyAlignment="1" applyProtection="1">
      <alignment horizontal="center" vertical="center"/>
      <protection hidden="1"/>
    </xf>
    <xf numFmtId="2" fontId="7" fillId="2" borderId="0" xfId="1" applyNumberFormat="1" applyFont="1" applyFill="1" applyAlignment="1" applyProtection="1">
      <alignment horizontal="right" vertical="center"/>
      <protection hidden="1"/>
    </xf>
    <xf numFmtId="2" fontId="7" fillId="2" borderId="0" xfId="1" applyNumberFormat="1" applyFont="1" applyFill="1" applyAlignment="1" applyProtection="1">
      <alignment horizontal="center" vertical="center"/>
      <protection hidden="1"/>
    </xf>
    <xf numFmtId="2" fontId="4" fillId="2" borderId="0" xfId="1" applyNumberFormat="1" applyFont="1" applyFill="1" applyAlignment="1" applyProtection="1">
      <alignment horizontal="right" vertical="center"/>
      <protection hidden="1"/>
    </xf>
    <xf numFmtId="2" fontId="4" fillId="2" borderId="0" xfId="1" applyNumberFormat="1" applyFont="1" applyFill="1" applyAlignment="1" applyProtection="1">
      <alignment horizontal="center" vertical="center"/>
      <protection hidden="1"/>
    </xf>
    <xf numFmtId="9" fontId="4" fillId="2" borderId="0" xfId="5" applyFont="1" applyFill="1" applyAlignment="1" applyProtection="1">
      <alignment horizontal="center" vertical="center"/>
      <protection hidden="1"/>
    </xf>
    <xf numFmtId="2" fontId="5" fillId="2" borderId="0" xfId="0" applyNumberFormat="1" applyFont="1" applyFill="1" applyAlignment="1" applyProtection="1">
      <alignment horizontal="left" vertical="center"/>
      <protection hidden="1"/>
    </xf>
    <xf numFmtId="2" fontId="4" fillId="2" borderId="0" xfId="1" applyNumberFormat="1" applyFont="1" applyFill="1" applyAlignment="1" applyProtection="1">
      <alignment horizontal="center" vertical="center" wrapText="1"/>
      <protection hidden="1"/>
    </xf>
    <xf numFmtId="1" fontId="4" fillId="2" borderId="0" xfId="1" applyNumberFormat="1" applyFont="1" applyFill="1" applyAlignment="1" applyProtection="1">
      <alignment horizontal="center" vertical="center"/>
      <protection hidden="1"/>
    </xf>
    <xf numFmtId="165" fontId="5" fillId="2" borderId="0" xfId="0" applyNumberFormat="1" applyFont="1" applyFill="1" applyAlignment="1" applyProtection="1">
      <alignment horizontal="center" vertical="center"/>
      <protection hidden="1"/>
    </xf>
    <xf numFmtId="1" fontId="4" fillId="2" borderId="0" xfId="5" applyNumberFormat="1" applyFont="1" applyFill="1" applyBorder="1" applyAlignment="1" applyProtection="1">
      <alignment horizontal="center" vertical="center"/>
      <protection hidden="1"/>
    </xf>
    <xf numFmtId="164" fontId="5" fillId="2" borderId="0" xfId="5" applyNumberFormat="1" applyFont="1" applyFill="1" applyAlignment="1" applyProtection="1">
      <alignment horizontal="left" vertical="center"/>
      <protection hidden="1"/>
    </xf>
    <xf numFmtId="1" fontId="5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2" fontId="6" fillId="2" borderId="0" xfId="0" applyNumberFormat="1" applyFont="1" applyFill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left" wrapText="1"/>
      <protection hidden="1"/>
    </xf>
    <xf numFmtId="0" fontId="0" fillId="2" borderId="0" xfId="0" applyFill="1" applyProtection="1">
      <protection hidden="1"/>
    </xf>
    <xf numFmtId="0" fontId="9" fillId="2" borderId="0" xfId="0" applyFont="1" applyFill="1" applyAlignment="1" applyProtection="1">
      <alignment horizontal="center" wrapText="1"/>
      <protection hidden="1"/>
    </xf>
    <xf numFmtId="0" fontId="9" fillId="2" borderId="0" xfId="0" applyFont="1" applyFill="1" applyAlignment="1" applyProtection="1">
      <alignment wrapText="1"/>
      <protection hidden="1"/>
    </xf>
    <xf numFmtId="0" fontId="10" fillId="2" borderId="0" xfId="0" applyFont="1" applyFill="1" applyAlignment="1" applyProtection="1">
      <alignment horizontal="center"/>
      <protection hidden="1"/>
    </xf>
    <xf numFmtId="2" fontId="6" fillId="2" borderId="0" xfId="0" applyNumberFormat="1" applyFont="1" applyFill="1" applyAlignment="1" applyProtection="1">
      <alignment vertical="center"/>
      <protection hidden="1"/>
    </xf>
    <xf numFmtId="2" fontId="11" fillId="2" borderId="0" xfId="0" applyNumberFormat="1" applyFont="1" applyFill="1" applyAlignment="1">
      <alignment horizontal="center"/>
    </xf>
    <xf numFmtId="1" fontId="10" fillId="2" borderId="0" xfId="0" applyNumberFormat="1" applyFont="1" applyFill="1" applyAlignment="1" applyProtection="1">
      <alignment horizontal="center"/>
      <protection hidden="1"/>
    </xf>
    <xf numFmtId="0" fontId="4" fillId="2" borderId="0" xfId="0" applyFont="1" applyFill="1" applyAlignment="1">
      <alignment horizontal="center" vertical="top" wrapText="1"/>
    </xf>
    <xf numFmtId="49" fontId="14" fillId="0" borderId="0" xfId="0" applyNumberFormat="1" applyFont="1" applyAlignment="1" applyProtection="1">
      <alignment horizontal="left"/>
      <protection hidden="1"/>
    </xf>
    <xf numFmtId="165" fontId="4" fillId="2" borderId="0" xfId="5" applyNumberFormat="1" applyFont="1" applyFill="1" applyBorder="1" applyAlignment="1" applyProtection="1">
      <alignment horizontal="center" vertical="center"/>
      <protection hidden="1"/>
    </xf>
    <xf numFmtId="2" fontId="4" fillId="2" borderId="0" xfId="5" applyNumberFormat="1" applyFont="1" applyFill="1" applyBorder="1" applyAlignment="1" applyProtection="1">
      <alignment horizontal="center" vertical="center"/>
      <protection hidden="1"/>
    </xf>
    <xf numFmtId="2" fontId="7" fillId="2" borderId="0" xfId="0" applyNumberFormat="1" applyFont="1" applyFill="1" applyAlignment="1" applyProtection="1">
      <alignment vertical="center"/>
      <protection hidden="1"/>
    </xf>
    <xf numFmtId="165" fontId="4" fillId="2" borderId="0" xfId="1" applyNumberFormat="1" applyFont="1" applyFill="1" applyAlignment="1" applyProtection="1">
      <alignment horizontal="center" vertical="center"/>
      <protection hidden="1"/>
    </xf>
    <xf numFmtId="165" fontId="4" fillId="2" borderId="0" xfId="0" applyNumberFormat="1" applyFont="1" applyFill="1" applyAlignment="1" applyProtection="1">
      <alignment horizontal="center" vertical="center"/>
      <protection hidden="1"/>
    </xf>
    <xf numFmtId="2" fontId="4" fillId="2" borderId="0" xfId="0" applyNumberFormat="1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>
      <alignment horizontal="center"/>
    </xf>
    <xf numFmtId="166" fontId="4" fillId="2" borderId="0" xfId="5" applyNumberFormat="1" applyFont="1" applyFill="1" applyBorder="1" applyAlignment="1" applyProtection="1">
      <alignment horizontal="center" vertical="center"/>
      <protection hidden="1"/>
    </xf>
    <xf numFmtId="2" fontId="7" fillId="2" borderId="0" xfId="0" applyNumberFormat="1" applyFont="1" applyFill="1" applyAlignment="1" applyProtection="1">
      <alignment horizontal="center" vertical="center"/>
      <protection hidden="1"/>
    </xf>
    <xf numFmtId="2" fontId="13" fillId="2" borderId="0" xfId="0" applyNumberFormat="1" applyFont="1" applyFill="1" applyAlignment="1" applyProtection="1">
      <alignment horizontal="center" vertical="center"/>
      <protection hidden="1"/>
    </xf>
    <xf numFmtId="2" fontId="7" fillId="2" borderId="0" xfId="0" applyNumberFormat="1" applyFont="1" applyFill="1" applyAlignment="1" applyProtection="1">
      <alignment horizontal="left" vertical="center"/>
      <protection hidden="1"/>
    </xf>
    <xf numFmtId="2" fontId="6" fillId="2" borderId="0" xfId="0" applyNumberFormat="1" applyFont="1" applyFill="1" applyAlignment="1" applyProtection="1">
      <alignment horizontal="left" vertical="center"/>
      <protection hidden="1"/>
    </xf>
    <xf numFmtId="2" fontId="7" fillId="2" borderId="0" xfId="1" applyNumberFormat="1" applyFont="1" applyFill="1" applyAlignment="1" applyProtection="1">
      <alignment horizontal="center" vertical="center"/>
      <protection hidden="1"/>
    </xf>
    <xf numFmtId="2" fontId="13" fillId="2" borderId="0" xfId="0" applyNumberFormat="1" applyFont="1" applyFill="1" applyAlignment="1" applyProtection="1">
      <alignment horizontal="left" vertical="center"/>
      <protection hidden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" xfId="5" builtinId="5"/>
    <cellStyle name="Percent 2" xfId="4" xr:uid="{00000000-0005-0000-0000-000005000000}"/>
  </cellStyles>
  <dxfs count="27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Isopropylbenzeen</a:t>
            </a:r>
            <a:r>
              <a:rPr lang="en-US" sz="1800" b="1" i="0" u="none" strike="noStrike" baseline="0"/>
              <a:t> </a:t>
            </a:r>
            <a:endParaRPr lang="nl-BE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723777777777783E-2"/>
          <c:y val="0.14844027777777777"/>
          <c:w val="0.79742632737454311"/>
          <c:h val="0.68837638888888886"/>
        </c:manualLayout>
      </c:layout>
      <c:lineChart>
        <c:grouping val="standard"/>
        <c:varyColors val="0"/>
        <c:ser>
          <c:idx val="0"/>
          <c:order val="0"/>
          <c:tx>
            <c:strRef>
              <c:f>Isopropylbenzeen!$H$10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Isopropylbenzeen!$C$11:$C$22</c:f>
              <c:numCache>
                <c:formatCode>0</c:formatCode>
                <c:ptCount val="12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509</c:v>
                </c:pt>
                <c:pt idx="5">
                  <c:v>512</c:v>
                </c:pt>
                <c:pt idx="6">
                  <c:v>551</c:v>
                </c:pt>
                <c:pt idx="7">
                  <c:v>579</c:v>
                </c:pt>
                <c:pt idx="8">
                  <c:v>591</c:v>
                </c:pt>
                <c:pt idx="9">
                  <c:v>644</c:v>
                </c:pt>
                <c:pt idx="10">
                  <c:v>689</c:v>
                </c:pt>
                <c:pt idx="11">
                  <c:v>744</c:v>
                </c:pt>
              </c:numCache>
            </c:numRef>
          </c:cat>
          <c:val>
            <c:numRef>
              <c:f>Isopropylbenzeen!$H$11:$H$22</c:f>
              <c:numCache>
                <c:formatCode>0.000</c:formatCode>
                <c:ptCount val="12"/>
                <c:pt idx="0">
                  <c:v>0.94736318407960196</c:v>
                </c:pt>
                <c:pt idx="1">
                  <c:v>1.1144278606965174</c:v>
                </c:pt>
                <c:pt idx="2">
                  <c:v>0.98308457711442787</c:v>
                </c:pt>
                <c:pt idx="3">
                  <c:v>0.98308457711442787</c:v>
                </c:pt>
                <c:pt idx="4">
                  <c:v>0.82786069651741301</c:v>
                </c:pt>
                <c:pt idx="6">
                  <c:v>0.87860696517412928</c:v>
                </c:pt>
                <c:pt idx="7">
                  <c:v>0.81094527363184088</c:v>
                </c:pt>
                <c:pt idx="8">
                  <c:v>1.2338308457711442</c:v>
                </c:pt>
                <c:pt idx="9">
                  <c:v>1.12636815920398</c:v>
                </c:pt>
                <c:pt idx="10">
                  <c:v>0.99303482587064673</c:v>
                </c:pt>
                <c:pt idx="11">
                  <c:v>1.044776119402985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A-4C54-ACD2-3B5E7B7AAE10}"/>
            </c:ext>
          </c:extLst>
        </c:ser>
        <c:ser>
          <c:idx val="1"/>
          <c:order val="1"/>
          <c:tx>
            <c:strRef>
              <c:f>Isopropylbenzeen!$I$10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Isopropylbenzeen!$C$11:$C$22</c:f>
              <c:numCache>
                <c:formatCode>0</c:formatCode>
                <c:ptCount val="12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509</c:v>
                </c:pt>
                <c:pt idx="5">
                  <c:v>512</c:v>
                </c:pt>
                <c:pt idx="6">
                  <c:v>551</c:v>
                </c:pt>
                <c:pt idx="7">
                  <c:v>579</c:v>
                </c:pt>
                <c:pt idx="8">
                  <c:v>591</c:v>
                </c:pt>
                <c:pt idx="9">
                  <c:v>644</c:v>
                </c:pt>
                <c:pt idx="10">
                  <c:v>689</c:v>
                </c:pt>
                <c:pt idx="11">
                  <c:v>744</c:v>
                </c:pt>
              </c:numCache>
            </c:numRef>
          </c:cat>
          <c:val>
            <c:numRef>
              <c:f>Isopropylbenzeen!$I$11:$I$22</c:f>
              <c:numCache>
                <c:formatCode>0.00</c:formatCode>
                <c:ptCount val="12"/>
                <c:pt idx="0">
                  <c:v>0.99213930348258705</c:v>
                </c:pt>
                <c:pt idx="1">
                  <c:v>0.99213930348258705</c:v>
                </c:pt>
                <c:pt idx="2">
                  <c:v>0.99213930348258705</c:v>
                </c:pt>
                <c:pt idx="3">
                  <c:v>0.99213930348258705</c:v>
                </c:pt>
                <c:pt idx="4">
                  <c:v>0.99213930348258705</c:v>
                </c:pt>
                <c:pt idx="5">
                  <c:v>0.99213930348258705</c:v>
                </c:pt>
                <c:pt idx="6">
                  <c:v>0.99213930348258705</c:v>
                </c:pt>
                <c:pt idx="7">
                  <c:v>0.99213930348258705</c:v>
                </c:pt>
                <c:pt idx="8">
                  <c:v>0.99213930348258705</c:v>
                </c:pt>
                <c:pt idx="9">
                  <c:v>0.99213930348258705</c:v>
                </c:pt>
                <c:pt idx="10">
                  <c:v>0.99213930348258705</c:v>
                </c:pt>
                <c:pt idx="11">
                  <c:v>0.99213930348258705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A-4C54-ACD2-3B5E7B7AA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657280"/>
        <c:axId val="362659200"/>
      </c:lineChart>
      <c:catAx>
        <c:axId val="3626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62659200"/>
        <c:crossesAt val="-20"/>
        <c:auto val="1"/>
        <c:lblAlgn val="ctr"/>
        <c:lblOffset val="100"/>
        <c:noMultiLvlLbl val="1"/>
      </c:catAx>
      <c:valAx>
        <c:axId val="362659200"/>
        <c:scaling>
          <c:orientation val="minMax"/>
          <c:min val="0.8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2657280"/>
        <c:crosses val="autoZero"/>
        <c:crossBetween val="midCat"/>
        <c:majorUnit val="5.000000000000001E-2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Trimethylbenzeen (som van 1,2,3-tmb; </a:t>
            </a:r>
          </a:p>
          <a:p>
            <a:pPr>
              <a:defRPr/>
            </a:pPr>
            <a:r>
              <a:rPr lang="nl-BE"/>
              <a:t>1,2,4-tmb en 1,3,5-tmb)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Trimethylbenzeen!$H$10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Trimethylbenzeen!$C$11:$C$22</c:f>
              <c:numCache>
                <c:formatCode>0</c:formatCode>
                <c:ptCount val="12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509</c:v>
                </c:pt>
                <c:pt idx="5">
                  <c:v>512</c:v>
                </c:pt>
                <c:pt idx="6">
                  <c:v>551</c:v>
                </c:pt>
                <c:pt idx="7">
                  <c:v>579</c:v>
                </c:pt>
                <c:pt idx="8">
                  <c:v>591</c:v>
                </c:pt>
                <c:pt idx="9">
                  <c:v>644</c:v>
                </c:pt>
                <c:pt idx="10">
                  <c:v>689</c:v>
                </c:pt>
                <c:pt idx="11">
                  <c:v>744</c:v>
                </c:pt>
              </c:numCache>
            </c:numRef>
          </c:cat>
          <c:val>
            <c:numRef>
              <c:f>Trimethylbenzeen!$H$11:$H$22</c:f>
              <c:numCache>
                <c:formatCode>0.000</c:formatCode>
                <c:ptCount val="12"/>
                <c:pt idx="0">
                  <c:v>0.78065286624203822</c:v>
                </c:pt>
                <c:pt idx="1">
                  <c:v>0.92953821656050961</c:v>
                </c:pt>
                <c:pt idx="2">
                  <c:v>0.99721337579617841</c:v>
                </c:pt>
                <c:pt idx="3">
                  <c:v>1.0549363057324841</c:v>
                </c:pt>
                <c:pt idx="4">
                  <c:v>0.61305732484076425</c:v>
                </c:pt>
                <c:pt idx="6">
                  <c:v>0.83399681528662417</c:v>
                </c:pt>
                <c:pt idx="7">
                  <c:v>0.79617834394904463</c:v>
                </c:pt>
                <c:pt idx="8">
                  <c:v>0.91759554140127397</c:v>
                </c:pt>
                <c:pt idx="9">
                  <c:v>1.1962579617834395</c:v>
                </c:pt>
                <c:pt idx="10">
                  <c:v>0.96536624203821642</c:v>
                </c:pt>
                <c:pt idx="11">
                  <c:v>0.9375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1-4E48-88F4-A5D91BFD40A4}"/>
            </c:ext>
          </c:extLst>
        </c:ser>
        <c:ser>
          <c:idx val="1"/>
          <c:order val="1"/>
          <c:tx>
            <c:strRef>
              <c:f>Trimethylbenzeen!$I$10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Trimethylbenzeen!$C$11:$C$22</c:f>
              <c:numCache>
                <c:formatCode>0</c:formatCode>
                <c:ptCount val="12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509</c:v>
                </c:pt>
                <c:pt idx="5">
                  <c:v>512</c:v>
                </c:pt>
                <c:pt idx="6">
                  <c:v>551</c:v>
                </c:pt>
                <c:pt idx="7">
                  <c:v>579</c:v>
                </c:pt>
                <c:pt idx="8">
                  <c:v>591</c:v>
                </c:pt>
                <c:pt idx="9">
                  <c:v>644</c:v>
                </c:pt>
                <c:pt idx="10">
                  <c:v>689</c:v>
                </c:pt>
                <c:pt idx="11">
                  <c:v>744</c:v>
                </c:pt>
              </c:numCache>
            </c:numRef>
          </c:cat>
          <c:val>
            <c:numRef>
              <c:f>Trimethylbenzeen!$I$11:$I$22</c:f>
              <c:numCache>
                <c:formatCode>0.00</c:formatCode>
                <c:ptCount val="12"/>
                <c:pt idx="0">
                  <c:v>0.91261942675159236</c:v>
                </c:pt>
                <c:pt idx="1">
                  <c:v>0.91261942675159236</c:v>
                </c:pt>
                <c:pt idx="2">
                  <c:v>0.91261942675159236</c:v>
                </c:pt>
                <c:pt idx="3">
                  <c:v>0.91261942675159236</c:v>
                </c:pt>
                <c:pt idx="4">
                  <c:v>0.91261942675159236</c:v>
                </c:pt>
                <c:pt idx="5">
                  <c:v>0.91261942675159236</c:v>
                </c:pt>
                <c:pt idx="6">
                  <c:v>0.91261942675159236</c:v>
                </c:pt>
                <c:pt idx="7">
                  <c:v>0.91261942675159236</c:v>
                </c:pt>
                <c:pt idx="8">
                  <c:v>0.91261942675159236</c:v>
                </c:pt>
                <c:pt idx="9">
                  <c:v>0.91261942675159236</c:v>
                </c:pt>
                <c:pt idx="10">
                  <c:v>0.91261942675159236</c:v>
                </c:pt>
                <c:pt idx="11">
                  <c:v>0.91261942675159236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A-4AFC-85E4-750D2435F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672704"/>
        <c:axId val="361674624"/>
      </c:lineChart>
      <c:catAx>
        <c:axId val="361672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61674624"/>
        <c:crossesAt val="-30"/>
        <c:auto val="1"/>
        <c:lblAlgn val="ctr"/>
        <c:lblOffset val="100"/>
        <c:noMultiLvlLbl val="1"/>
      </c:catAx>
      <c:valAx>
        <c:axId val="361674624"/>
        <c:scaling>
          <c:orientation val="minMax"/>
          <c:min val="0.5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16727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Xyleen (som van o-xyleen, m-xyleen en p-xyleen)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Xyleen!$H$10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Xyleen!$C$11:$C$22</c:f>
              <c:numCache>
                <c:formatCode>0</c:formatCode>
                <c:ptCount val="12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509</c:v>
                </c:pt>
                <c:pt idx="5">
                  <c:v>512</c:v>
                </c:pt>
                <c:pt idx="6">
                  <c:v>551</c:v>
                </c:pt>
                <c:pt idx="7">
                  <c:v>579</c:v>
                </c:pt>
                <c:pt idx="8">
                  <c:v>591</c:v>
                </c:pt>
                <c:pt idx="9">
                  <c:v>644</c:v>
                </c:pt>
                <c:pt idx="10">
                  <c:v>689</c:v>
                </c:pt>
                <c:pt idx="11">
                  <c:v>744</c:v>
                </c:pt>
              </c:numCache>
            </c:numRef>
          </c:cat>
          <c:val>
            <c:numRef>
              <c:f>Xyleen!$H$11:$H$22</c:f>
              <c:numCache>
                <c:formatCode>0.000</c:formatCode>
                <c:ptCount val="12"/>
                <c:pt idx="0">
                  <c:v>0.98142003981420045</c:v>
                </c:pt>
                <c:pt idx="1">
                  <c:v>0.9555408095554081</c:v>
                </c:pt>
                <c:pt idx="2">
                  <c:v>0.96217650962176515</c:v>
                </c:pt>
                <c:pt idx="3">
                  <c:v>1.0749834107498342</c:v>
                </c:pt>
                <c:pt idx="4">
                  <c:v>0.87923025879230265</c:v>
                </c:pt>
                <c:pt idx="5">
                  <c:v>1.0882548108825483</c:v>
                </c:pt>
                <c:pt idx="6">
                  <c:v>0.87591240875912424</c:v>
                </c:pt>
                <c:pt idx="7">
                  <c:v>0.79628400796284016</c:v>
                </c:pt>
                <c:pt idx="8">
                  <c:v>0.98871930988719314</c:v>
                </c:pt>
                <c:pt idx="9">
                  <c:v>1.0955540809555409</c:v>
                </c:pt>
                <c:pt idx="10">
                  <c:v>0.96881220968812221</c:v>
                </c:pt>
                <c:pt idx="11">
                  <c:v>1.0617120106171203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A-4935-8154-14B8710D4830}"/>
            </c:ext>
          </c:extLst>
        </c:ser>
        <c:ser>
          <c:idx val="1"/>
          <c:order val="1"/>
          <c:tx>
            <c:strRef>
              <c:f>Xyleen!$I$10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Xyleen!$C$11:$C$22</c:f>
              <c:numCache>
                <c:formatCode>0</c:formatCode>
                <c:ptCount val="12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509</c:v>
                </c:pt>
                <c:pt idx="5">
                  <c:v>512</c:v>
                </c:pt>
                <c:pt idx="6">
                  <c:v>551</c:v>
                </c:pt>
                <c:pt idx="7">
                  <c:v>579</c:v>
                </c:pt>
                <c:pt idx="8">
                  <c:v>591</c:v>
                </c:pt>
                <c:pt idx="9">
                  <c:v>644</c:v>
                </c:pt>
                <c:pt idx="10">
                  <c:v>689</c:v>
                </c:pt>
                <c:pt idx="11">
                  <c:v>744</c:v>
                </c:pt>
              </c:numCache>
            </c:numRef>
          </c:cat>
          <c:val>
            <c:numRef>
              <c:f>Xyleen!$I$11:$I$22</c:f>
              <c:numCache>
                <c:formatCode>0.00</c:formatCode>
                <c:ptCount val="12"/>
                <c:pt idx="0">
                  <c:v>0.98009289980092895</c:v>
                </c:pt>
                <c:pt idx="1">
                  <c:v>0.98009289980092895</c:v>
                </c:pt>
                <c:pt idx="2">
                  <c:v>0.98009289980092895</c:v>
                </c:pt>
                <c:pt idx="3">
                  <c:v>0.98009289980092895</c:v>
                </c:pt>
                <c:pt idx="4">
                  <c:v>0.98009289980092895</c:v>
                </c:pt>
                <c:pt idx="5">
                  <c:v>0.98009289980092895</c:v>
                </c:pt>
                <c:pt idx="6">
                  <c:v>0.98009289980092895</c:v>
                </c:pt>
                <c:pt idx="7">
                  <c:v>0.98009289980092895</c:v>
                </c:pt>
                <c:pt idx="8">
                  <c:v>0.98009289980092895</c:v>
                </c:pt>
                <c:pt idx="9">
                  <c:v>0.98009289980092895</c:v>
                </c:pt>
                <c:pt idx="10">
                  <c:v>0.98009289980092895</c:v>
                </c:pt>
                <c:pt idx="11">
                  <c:v>0.98009289980092895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A-4935-8154-14B8710D4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672704"/>
        <c:axId val="361674624"/>
      </c:lineChart>
      <c:catAx>
        <c:axId val="361672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61674624"/>
        <c:crossesAt val="-20"/>
        <c:auto val="1"/>
        <c:lblAlgn val="ctr"/>
        <c:lblOffset val="100"/>
        <c:noMultiLvlLbl val="1"/>
      </c:catAx>
      <c:valAx>
        <c:axId val="361674624"/>
        <c:scaling>
          <c:orientation val="minMax"/>
          <c:min val="0.75000000000000011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1672704"/>
        <c:crosses val="autoZero"/>
        <c:crossBetween val="midCat"/>
        <c:majorUnit val="5.000000000000001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/>
              <a:t>1,1,2-trichloorethaan </a:t>
            </a:r>
            <a:endParaRPr lang="nl-BE"/>
          </a:p>
        </c:rich>
      </c:tx>
      <c:layout>
        <c:manualLayout>
          <c:xMode val="edge"/>
          <c:yMode val="edge"/>
          <c:x val="0.46203357887670404"/>
          <c:y val="3.90123818191730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083111111111116E-2"/>
          <c:y val="0.14844027777777777"/>
          <c:w val="0.79011077777777783"/>
          <c:h val="0.68837638888888886"/>
        </c:manualLayout>
      </c:layout>
      <c:lineChart>
        <c:grouping val="standard"/>
        <c:varyColors val="0"/>
        <c:ser>
          <c:idx val="0"/>
          <c:order val="0"/>
          <c:tx>
            <c:strRef>
              <c:f>'1,1,2-trichloorethaan'!$H$10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'1,1,2-trichloorethaan'!$C$11:$C$22</c:f>
              <c:numCache>
                <c:formatCode>0</c:formatCode>
                <c:ptCount val="12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509</c:v>
                </c:pt>
                <c:pt idx="5">
                  <c:v>512</c:v>
                </c:pt>
                <c:pt idx="6">
                  <c:v>551</c:v>
                </c:pt>
                <c:pt idx="7">
                  <c:v>579</c:v>
                </c:pt>
                <c:pt idx="8">
                  <c:v>591</c:v>
                </c:pt>
                <c:pt idx="9">
                  <c:v>644</c:v>
                </c:pt>
                <c:pt idx="10">
                  <c:v>689</c:v>
                </c:pt>
                <c:pt idx="11">
                  <c:v>744</c:v>
                </c:pt>
              </c:numCache>
            </c:numRef>
          </c:cat>
          <c:val>
            <c:numRef>
              <c:f>'1,1,2-trichloorethaan'!$H$11:$H$22</c:f>
              <c:numCache>
                <c:formatCode>0.000</c:formatCode>
                <c:ptCount val="12"/>
                <c:pt idx="0">
                  <c:v>0.86781609195402298</c:v>
                </c:pt>
                <c:pt idx="1">
                  <c:v>0.85249042145593856</c:v>
                </c:pt>
                <c:pt idx="2">
                  <c:v>0.91634738186462328</c:v>
                </c:pt>
                <c:pt idx="3">
                  <c:v>0.90357598978288634</c:v>
                </c:pt>
                <c:pt idx="4">
                  <c:v>0.96743295019157083</c:v>
                </c:pt>
                <c:pt idx="6">
                  <c:v>0.8461047254150702</c:v>
                </c:pt>
                <c:pt idx="7">
                  <c:v>0.82375478927203061</c:v>
                </c:pt>
                <c:pt idx="8">
                  <c:v>0.94189016602809705</c:v>
                </c:pt>
                <c:pt idx="9">
                  <c:v>1.0472541507024264</c:v>
                </c:pt>
                <c:pt idx="10">
                  <c:v>0.92592592592592593</c:v>
                </c:pt>
                <c:pt idx="11">
                  <c:v>0.90038314176245204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3-4596-B5DD-320C3F9E24DC}"/>
            </c:ext>
          </c:extLst>
        </c:ser>
        <c:ser>
          <c:idx val="1"/>
          <c:order val="1"/>
          <c:tx>
            <c:strRef>
              <c:f>'1,1,2-trichloorethaan'!$I$10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'1,1,2-trichloorethaan'!$C$11:$C$22</c:f>
              <c:numCache>
                <c:formatCode>0</c:formatCode>
                <c:ptCount val="12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509</c:v>
                </c:pt>
                <c:pt idx="5">
                  <c:v>512</c:v>
                </c:pt>
                <c:pt idx="6">
                  <c:v>551</c:v>
                </c:pt>
                <c:pt idx="7">
                  <c:v>579</c:v>
                </c:pt>
                <c:pt idx="8">
                  <c:v>591</c:v>
                </c:pt>
                <c:pt idx="9">
                  <c:v>644</c:v>
                </c:pt>
                <c:pt idx="10">
                  <c:v>689</c:v>
                </c:pt>
                <c:pt idx="11">
                  <c:v>744</c:v>
                </c:pt>
              </c:numCache>
            </c:numRef>
          </c:cat>
          <c:val>
            <c:numRef>
              <c:f>'1,1,2-trichloorethaan'!$I$11:$I$22</c:f>
              <c:numCache>
                <c:formatCode>0.00</c:formatCode>
                <c:ptCount val="12"/>
                <c:pt idx="0">
                  <c:v>0.90357598978288634</c:v>
                </c:pt>
                <c:pt idx="1">
                  <c:v>0.90357598978288634</c:v>
                </c:pt>
                <c:pt idx="2">
                  <c:v>0.90357598978288634</c:v>
                </c:pt>
                <c:pt idx="3">
                  <c:v>0.90357598978288634</c:v>
                </c:pt>
                <c:pt idx="4">
                  <c:v>0.90357598978288634</c:v>
                </c:pt>
                <c:pt idx="5">
                  <c:v>0.90357598978288634</c:v>
                </c:pt>
                <c:pt idx="6">
                  <c:v>0.90357598978288634</c:v>
                </c:pt>
                <c:pt idx="7">
                  <c:v>0.90357598978288634</c:v>
                </c:pt>
                <c:pt idx="8">
                  <c:v>0.90357598978288634</c:v>
                </c:pt>
                <c:pt idx="9">
                  <c:v>0.90357598978288634</c:v>
                </c:pt>
                <c:pt idx="10">
                  <c:v>0.90357598978288634</c:v>
                </c:pt>
                <c:pt idx="11">
                  <c:v>0.90357598978288634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3-4596-B5DD-320C3F9E2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649856"/>
        <c:axId val="362652032"/>
      </c:lineChart>
      <c:catAx>
        <c:axId val="362649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62652032"/>
        <c:crossesAt val="-20"/>
        <c:auto val="1"/>
        <c:lblAlgn val="ctr"/>
        <c:lblOffset val="100"/>
        <c:noMultiLvlLbl val="1"/>
      </c:catAx>
      <c:valAx>
        <c:axId val="362652032"/>
        <c:scaling>
          <c:orientation val="minMax"/>
          <c:min val="0.8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2649856"/>
        <c:crosses val="autoZero"/>
        <c:crossBetween val="midCat"/>
        <c:maj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 sz="1800" b="1" i="0" u="none" strike="noStrike" baseline="0">
                <a:effectLst/>
              </a:rPr>
              <a:t>1,2-dichloorethaan</a:t>
            </a:r>
            <a:endParaRPr lang="nl-BE" b="1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'1,2-dichloorethaan'!$H$10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'1,2-dichloorethaan'!$C$11:$C$22</c:f>
              <c:numCache>
                <c:formatCode>0</c:formatCode>
                <c:ptCount val="12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509</c:v>
                </c:pt>
                <c:pt idx="5">
                  <c:v>512</c:v>
                </c:pt>
                <c:pt idx="6">
                  <c:v>551</c:v>
                </c:pt>
                <c:pt idx="7">
                  <c:v>579</c:v>
                </c:pt>
                <c:pt idx="8">
                  <c:v>591</c:v>
                </c:pt>
                <c:pt idx="9">
                  <c:v>644</c:v>
                </c:pt>
                <c:pt idx="10">
                  <c:v>689</c:v>
                </c:pt>
                <c:pt idx="11">
                  <c:v>744</c:v>
                </c:pt>
              </c:numCache>
            </c:numRef>
          </c:cat>
          <c:val>
            <c:numRef>
              <c:f>'1,2-dichloorethaan'!$H$11:$H$22</c:f>
              <c:numCache>
                <c:formatCode>0.000</c:formatCode>
                <c:ptCount val="12"/>
                <c:pt idx="0">
                  <c:v>0.97803881511746682</c:v>
                </c:pt>
                <c:pt idx="1">
                  <c:v>0.93462717058222688</c:v>
                </c:pt>
                <c:pt idx="2">
                  <c:v>0.93973442288049025</c:v>
                </c:pt>
                <c:pt idx="3">
                  <c:v>0.91930541368743623</c:v>
                </c:pt>
                <c:pt idx="4">
                  <c:v>1.0418794688457609</c:v>
                </c:pt>
                <c:pt idx="6">
                  <c:v>0.86312563840653722</c:v>
                </c:pt>
                <c:pt idx="7">
                  <c:v>0.89887640449438222</c:v>
                </c:pt>
                <c:pt idx="8">
                  <c:v>1.0163432073544434</c:v>
                </c:pt>
                <c:pt idx="9">
                  <c:v>0.98059244126659861</c:v>
                </c:pt>
                <c:pt idx="10">
                  <c:v>0.98059244126659861</c:v>
                </c:pt>
                <c:pt idx="11">
                  <c:v>1.0061287027579164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B-47CB-8B82-B9D6CED57115}"/>
            </c:ext>
          </c:extLst>
        </c:ser>
        <c:ser>
          <c:idx val="1"/>
          <c:order val="1"/>
          <c:tx>
            <c:strRef>
              <c:f>'1,2-dichloorethaan'!$I$10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'1,2-dichloorethaan'!$C$11:$C$22</c:f>
              <c:numCache>
                <c:formatCode>0</c:formatCode>
                <c:ptCount val="12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509</c:v>
                </c:pt>
                <c:pt idx="5">
                  <c:v>512</c:v>
                </c:pt>
                <c:pt idx="6">
                  <c:v>551</c:v>
                </c:pt>
                <c:pt idx="7">
                  <c:v>579</c:v>
                </c:pt>
                <c:pt idx="8">
                  <c:v>591</c:v>
                </c:pt>
                <c:pt idx="9">
                  <c:v>644</c:v>
                </c:pt>
                <c:pt idx="10">
                  <c:v>689</c:v>
                </c:pt>
                <c:pt idx="11">
                  <c:v>744</c:v>
                </c:pt>
              </c:numCache>
            </c:numRef>
          </c:cat>
          <c:val>
            <c:numRef>
              <c:f>'1,2-dichloorethaan'!$I$11:$I$22</c:f>
              <c:numCache>
                <c:formatCode>0.00</c:formatCode>
                <c:ptCount val="12"/>
                <c:pt idx="0">
                  <c:v>0.9606741573033708</c:v>
                </c:pt>
                <c:pt idx="1">
                  <c:v>0.9606741573033708</c:v>
                </c:pt>
                <c:pt idx="2">
                  <c:v>0.9606741573033708</c:v>
                </c:pt>
                <c:pt idx="3">
                  <c:v>0.9606741573033708</c:v>
                </c:pt>
                <c:pt idx="4">
                  <c:v>0.9606741573033708</c:v>
                </c:pt>
                <c:pt idx="5">
                  <c:v>0.9606741573033708</c:v>
                </c:pt>
                <c:pt idx="6">
                  <c:v>0.9606741573033708</c:v>
                </c:pt>
                <c:pt idx="7">
                  <c:v>0.9606741573033708</c:v>
                </c:pt>
                <c:pt idx="8">
                  <c:v>0.9606741573033708</c:v>
                </c:pt>
                <c:pt idx="9">
                  <c:v>0.9606741573033708</c:v>
                </c:pt>
                <c:pt idx="10">
                  <c:v>0.9606741573033708</c:v>
                </c:pt>
                <c:pt idx="11">
                  <c:v>0.9606741573033708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B-47CB-8B82-B9D6CED57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23200"/>
        <c:axId val="362729472"/>
      </c:lineChart>
      <c:catAx>
        <c:axId val="362723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62729472"/>
        <c:crossesAt val="-25"/>
        <c:auto val="1"/>
        <c:lblAlgn val="ctr"/>
        <c:lblOffset val="100"/>
        <c:noMultiLvlLbl val="1"/>
      </c:catAx>
      <c:valAx>
        <c:axId val="362729472"/>
        <c:scaling>
          <c:orientation val="minMax"/>
          <c:max val="1.1000000000000001"/>
          <c:min val="0.8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2723200"/>
        <c:crosses val="autoZero"/>
        <c:crossBetween val="midCat"/>
        <c:maj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Butylacetaat (som van iso-butylacetaat,</a:t>
            </a:r>
          </a:p>
          <a:p>
            <a:pPr>
              <a:defRPr/>
            </a:pPr>
            <a:r>
              <a:rPr lang="en-US" sz="1800" b="1" i="0" u="none" strike="noStrike" baseline="0">
                <a:effectLst/>
              </a:rPr>
              <a:t> n-butylacetaat en t-butylacetaat)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'Butylacetaat 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'Butylacetaat '!$C$11:$C$22</c:f>
              <c:numCache>
                <c:formatCode>0</c:formatCode>
                <c:ptCount val="12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509</c:v>
                </c:pt>
                <c:pt idx="5">
                  <c:v>512</c:v>
                </c:pt>
                <c:pt idx="6">
                  <c:v>551</c:v>
                </c:pt>
                <c:pt idx="7">
                  <c:v>579</c:v>
                </c:pt>
                <c:pt idx="8">
                  <c:v>591</c:v>
                </c:pt>
                <c:pt idx="9">
                  <c:v>644</c:v>
                </c:pt>
                <c:pt idx="10">
                  <c:v>689</c:v>
                </c:pt>
                <c:pt idx="11">
                  <c:v>744</c:v>
                </c:pt>
              </c:numCache>
            </c:numRef>
          </c:cat>
          <c:val>
            <c:numRef>
              <c:f>'Butylacetaat '!$H$11:$H$22</c:f>
              <c:numCache>
                <c:formatCode>0.000</c:formatCode>
                <c:ptCount val="12"/>
                <c:pt idx="0">
                  <c:v>0.92503401360544213</c:v>
                </c:pt>
                <c:pt idx="1">
                  <c:v>0.88027210884353746</c:v>
                </c:pt>
                <c:pt idx="2">
                  <c:v>0.87210884353741491</c:v>
                </c:pt>
                <c:pt idx="3">
                  <c:v>0.94829931972789128</c:v>
                </c:pt>
                <c:pt idx="4">
                  <c:v>0.90748299319727888</c:v>
                </c:pt>
                <c:pt idx="6">
                  <c:v>0.83945578231292517</c:v>
                </c:pt>
                <c:pt idx="7">
                  <c:v>0.87346938775510208</c:v>
                </c:pt>
                <c:pt idx="8">
                  <c:v>0.94285714285714273</c:v>
                </c:pt>
                <c:pt idx="10">
                  <c:v>0.97823129251700691</c:v>
                </c:pt>
                <c:pt idx="11">
                  <c:v>0.87619047619047619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A-4332-8611-1366C07E8D1E}"/>
            </c:ext>
          </c:extLst>
        </c:ser>
        <c:ser>
          <c:idx val="1"/>
          <c:order val="1"/>
          <c:tx>
            <c:strRef>
              <c:f>'Butylacetaat 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'Butylacetaat '!$C$11:$C$22</c:f>
              <c:numCache>
                <c:formatCode>0</c:formatCode>
                <c:ptCount val="12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509</c:v>
                </c:pt>
                <c:pt idx="5">
                  <c:v>512</c:v>
                </c:pt>
                <c:pt idx="6">
                  <c:v>551</c:v>
                </c:pt>
                <c:pt idx="7">
                  <c:v>579</c:v>
                </c:pt>
                <c:pt idx="8">
                  <c:v>591</c:v>
                </c:pt>
                <c:pt idx="9">
                  <c:v>644</c:v>
                </c:pt>
                <c:pt idx="10">
                  <c:v>689</c:v>
                </c:pt>
                <c:pt idx="11">
                  <c:v>744</c:v>
                </c:pt>
              </c:numCache>
            </c:numRef>
          </c:cat>
          <c:val>
            <c:numRef>
              <c:f>'Butylacetaat '!$I$11:$I$22</c:f>
              <c:numCache>
                <c:formatCode>0.00</c:formatCode>
                <c:ptCount val="12"/>
                <c:pt idx="0">
                  <c:v>0.90435374149659864</c:v>
                </c:pt>
                <c:pt idx="1">
                  <c:v>0.90435374149659864</c:v>
                </c:pt>
                <c:pt idx="2">
                  <c:v>0.90435374149659864</c:v>
                </c:pt>
                <c:pt idx="3">
                  <c:v>0.90435374149659864</c:v>
                </c:pt>
                <c:pt idx="4">
                  <c:v>0.90435374149659864</c:v>
                </c:pt>
                <c:pt idx="5">
                  <c:v>0.90435374149659864</c:v>
                </c:pt>
                <c:pt idx="6">
                  <c:v>0.90435374149659864</c:v>
                </c:pt>
                <c:pt idx="7">
                  <c:v>0.90435374149659864</c:v>
                </c:pt>
                <c:pt idx="8">
                  <c:v>0.90435374149659864</c:v>
                </c:pt>
                <c:pt idx="9">
                  <c:v>0.90435374149659864</c:v>
                </c:pt>
                <c:pt idx="10">
                  <c:v>0.90435374149659864</c:v>
                </c:pt>
                <c:pt idx="11">
                  <c:v>0.90435374149659864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A-4332-8611-1366C07E8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96544"/>
        <c:axId val="362798464"/>
      </c:lineChart>
      <c:catAx>
        <c:axId val="36279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62798464"/>
        <c:crossesAt val="-60"/>
        <c:auto val="1"/>
        <c:lblAlgn val="ctr"/>
        <c:lblOffset val="100"/>
        <c:noMultiLvlLbl val="1"/>
      </c:catAx>
      <c:valAx>
        <c:axId val="362798464"/>
        <c:scaling>
          <c:orientation val="minMax"/>
          <c:min val="0.8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2796544"/>
        <c:crosses val="autoZero"/>
        <c:crossBetween val="midCat"/>
        <c:maj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2-butanon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'2-butanon'!$H$10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'2-butanon'!$C$11:$C$22</c:f>
              <c:numCache>
                <c:formatCode>0</c:formatCode>
                <c:ptCount val="12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509</c:v>
                </c:pt>
                <c:pt idx="5">
                  <c:v>512</c:v>
                </c:pt>
                <c:pt idx="6">
                  <c:v>551</c:v>
                </c:pt>
                <c:pt idx="7">
                  <c:v>579</c:v>
                </c:pt>
                <c:pt idx="8">
                  <c:v>591</c:v>
                </c:pt>
                <c:pt idx="9">
                  <c:v>644</c:v>
                </c:pt>
                <c:pt idx="10">
                  <c:v>689</c:v>
                </c:pt>
                <c:pt idx="11">
                  <c:v>744</c:v>
                </c:pt>
              </c:numCache>
            </c:numRef>
          </c:cat>
          <c:val>
            <c:numRef>
              <c:f>'2-butanon'!$H$11:$H$22</c:f>
              <c:numCache>
                <c:formatCode>0.000</c:formatCode>
                <c:ptCount val="12"/>
                <c:pt idx="0">
                  <c:v>0.78800272665303339</c:v>
                </c:pt>
                <c:pt idx="1">
                  <c:v>0.84526244035446496</c:v>
                </c:pt>
                <c:pt idx="2">
                  <c:v>0.87252897068848001</c:v>
                </c:pt>
                <c:pt idx="3">
                  <c:v>0.84526244035446496</c:v>
                </c:pt>
                <c:pt idx="4">
                  <c:v>0.87866394001363335</c:v>
                </c:pt>
                <c:pt idx="6">
                  <c:v>0.94069529652351747</c:v>
                </c:pt>
                <c:pt idx="7">
                  <c:v>0.82208588957055218</c:v>
                </c:pt>
                <c:pt idx="8">
                  <c:v>0.98159509202453987</c:v>
                </c:pt>
                <c:pt idx="10">
                  <c:v>1.0020449897750512</c:v>
                </c:pt>
                <c:pt idx="11">
                  <c:v>0.86571233810497616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6-4EAD-8E86-C6A6029CF709}"/>
            </c:ext>
          </c:extLst>
        </c:ser>
        <c:ser>
          <c:idx val="1"/>
          <c:order val="1"/>
          <c:tx>
            <c:strRef>
              <c:f>'2-butanon'!$I$10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'2-butanon'!$C$11:$C$22</c:f>
              <c:numCache>
                <c:formatCode>0</c:formatCode>
                <c:ptCount val="12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509</c:v>
                </c:pt>
                <c:pt idx="5">
                  <c:v>512</c:v>
                </c:pt>
                <c:pt idx="6">
                  <c:v>551</c:v>
                </c:pt>
                <c:pt idx="7">
                  <c:v>579</c:v>
                </c:pt>
                <c:pt idx="8">
                  <c:v>591</c:v>
                </c:pt>
                <c:pt idx="9">
                  <c:v>644</c:v>
                </c:pt>
                <c:pt idx="10">
                  <c:v>689</c:v>
                </c:pt>
                <c:pt idx="11">
                  <c:v>744</c:v>
                </c:pt>
              </c:numCache>
            </c:numRef>
          </c:cat>
          <c:val>
            <c:numRef>
              <c:f>'2-butanon'!$I$11:$I$22</c:f>
              <c:numCache>
                <c:formatCode>0.00</c:formatCode>
                <c:ptCount val="12"/>
                <c:pt idx="0">
                  <c:v>0.88411724608043629</c:v>
                </c:pt>
                <c:pt idx="1">
                  <c:v>0.88411724608043629</c:v>
                </c:pt>
                <c:pt idx="2">
                  <c:v>0.88411724608043629</c:v>
                </c:pt>
                <c:pt idx="3">
                  <c:v>0.88411724608043629</c:v>
                </c:pt>
                <c:pt idx="4">
                  <c:v>0.88411724608043629</c:v>
                </c:pt>
                <c:pt idx="5">
                  <c:v>0.88411724608043629</c:v>
                </c:pt>
                <c:pt idx="6">
                  <c:v>0.88411724608043629</c:v>
                </c:pt>
                <c:pt idx="7">
                  <c:v>0.88411724608043629</c:v>
                </c:pt>
                <c:pt idx="8">
                  <c:v>0.88411724608043629</c:v>
                </c:pt>
                <c:pt idx="9">
                  <c:v>0.88411724608043629</c:v>
                </c:pt>
                <c:pt idx="10">
                  <c:v>0.88411724608043629</c:v>
                </c:pt>
                <c:pt idx="11">
                  <c:v>0.88411724608043629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6-4EAD-8E86-C6A6029CF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96544"/>
        <c:axId val="362798464"/>
      </c:lineChart>
      <c:catAx>
        <c:axId val="36279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62798464"/>
        <c:crossesAt val="-60"/>
        <c:auto val="1"/>
        <c:lblAlgn val="ctr"/>
        <c:lblOffset val="100"/>
        <c:noMultiLvlLbl val="1"/>
      </c:catAx>
      <c:valAx>
        <c:axId val="362798464"/>
        <c:scaling>
          <c:orientation val="minMax"/>
          <c:min val="0.8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2796544"/>
        <c:crosses val="autoZero"/>
        <c:crossBetween val="midCat"/>
        <c:maj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BE"/>
              <a:t>4-methyl-2-pentanon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067444444444449E-2"/>
          <c:y val="0.15300923889133303"/>
          <c:w val="0.80573777777777777"/>
          <c:h val="0.67096495087256192"/>
        </c:manualLayout>
      </c:layout>
      <c:lineChart>
        <c:grouping val="standard"/>
        <c:varyColors val="0"/>
        <c:ser>
          <c:idx val="0"/>
          <c:order val="0"/>
          <c:tx>
            <c:strRef>
              <c:f>'4-methyl-2-pentanon'!$H$10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'4-methyl-2-pentanon'!$C$11:$C$22</c:f>
              <c:numCache>
                <c:formatCode>0</c:formatCode>
                <c:ptCount val="12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509</c:v>
                </c:pt>
                <c:pt idx="5">
                  <c:v>512</c:v>
                </c:pt>
                <c:pt idx="6">
                  <c:v>551</c:v>
                </c:pt>
                <c:pt idx="7">
                  <c:v>579</c:v>
                </c:pt>
                <c:pt idx="8">
                  <c:v>591</c:v>
                </c:pt>
                <c:pt idx="9">
                  <c:v>644</c:v>
                </c:pt>
                <c:pt idx="10">
                  <c:v>689</c:v>
                </c:pt>
                <c:pt idx="11">
                  <c:v>744</c:v>
                </c:pt>
              </c:numCache>
            </c:numRef>
          </c:cat>
          <c:val>
            <c:numRef>
              <c:f>'4-methyl-2-pentanon'!$H$11:$H$22</c:f>
              <c:numCache>
                <c:formatCode>0.000</c:formatCode>
                <c:ptCount val="12"/>
                <c:pt idx="1">
                  <c:v>0.73657718120805371</c:v>
                </c:pt>
                <c:pt idx="2">
                  <c:v>0.82130872483221484</c:v>
                </c:pt>
                <c:pt idx="3">
                  <c:v>0.88926174496644295</c:v>
                </c:pt>
                <c:pt idx="4">
                  <c:v>0.92869127516778516</c:v>
                </c:pt>
                <c:pt idx="6">
                  <c:v>0.95637583892617439</c:v>
                </c:pt>
                <c:pt idx="7">
                  <c:v>0.85570469798657711</c:v>
                </c:pt>
                <c:pt idx="8">
                  <c:v>0.92281879194630878</c:v>
                </c:pt>
                <c:pt idx="10">
                  <c:v>0.96476510067114096</c:v>
                </c:pt>
                <c:pt idx="11">
                  <c:v>0.85570469798657711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F-4879-BF63-1D90D98FF974}"/>
            </c:ext>
          </c:extLst>
        </c:ser>
        <c:ser>
          <c:idx val="1"/>
          <c:order val="1"/>
          <c:tx>
            <c:strRef>
              <c:f>'4-methyl-2-pentanon'!$I$10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'4-methyl-2-pentanon'!$C$11:$C$22</c:f>
              <c:numCache>
                <c:formatCode>0</c:formatCode>
                <c:ptCount val="12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509</c:v>
                </c:pt>
                <c:pt idx="5">
                  <c:v>512</c:v>
                </c:pt>
                <c:pt idx="6">
                  <c:v>551</c:v>
                </c:pt>
                <c:pt idx="7">
                  <c:v>579</c:v>
                </c:pt>
                <c:pt idx="8">
                  <c:v>591</c:v>
                </c:pt>
                <c:pt idx="9">
                  <c:v>644</c:v>
                </c:pt>
                <c:pt idx="10">
                  <c:v>689</c:v>
                </c:pt>
                <c:pt idx="11">
                  <c:v>744</c:v>
                </c:pt>
              </c:numCache>
            </c:numRef>
          </c:cat>
          <c:val>
            <c:numRef>
              <c:f>'4-methyl-2-pentanon'!$I$11:$I$22</c:f>
              <c:numCache>
                <c:formatCode>0.00</c:formatCode>
                <c:ptCount val="12"/>
                <c:pt idx="0">
                  <c:v>0.88590604026845632</c:v>
                </c:pt>
                <c:pt idx="1">
                  <c:v>0.88590604026845632</c:v>
                </c:pt>
                <c:pt idx="2">
                  <c:v>0.88590604026845632</c:v>
                </c:pt>
                <c:pt idx="3">
                  <c:v>0.88590604026845632</c:v>
                </c:pt>
                <c:pt idx="4">
                  <c:v>0.88590604026845632</c:v>
                </c:pt>
                <c:pt idx="5">
                  <c:v>0.88590604026845632</c:v>
                </c:pt>
                <c:pt idx="6">
                  <c:v>0.88590604026845632</c:v>
                </c:pt>
                <c:pt idx="7">
                  <c:v>0.88590604026845632</c:v>
                </c:pt>
                <c:pt idx="8">
                  <c:v>0.88590604026845632</c:v>
                </c:pt>
                <c:pt idx="9">
                  <c:v>0.88590604026845632</c:v>
                </c:pt>
                <c:pt idx="10">
                  <c:v>0.88590604026845632</c:v>
                </c:pt>
                <c:pt idx="11">
                  <c:v>0.88590604026845632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F-4879-BF63-1D90D98FF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48096"/>
        <c:axId val="362950016"/>
      </c:lineChart>
      <c:catAx>
        <c:axId val="362948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62950016"/>
        <c:crossesAt val="-100"/>
        <c:auto val="1"/>
        <c:lblAlgn val="ctr"/>
        <c:lblOffset val="100"/>
        <c:noMultiLvlLbl val="1"/>
      </c:catAx>
      <c:valAx>
        <c:axId val="362950016"/>
        <c:scaling>
          <c:orientation val="minMax"/>
          <c:min val="0.60000000000000009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29480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Di-n-buthylether</a:t>
            </a:r>
            <a:r>
              <a:rPr lang="en-US" sz="1800" b="1" i="0" u="none" strike="noStrike" baseline="0"/>
              <a:t> </a:t>
            </a:r>
            <a:endParaRPr lang="nl-BE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'Di-n-buthylether'!$H$10</c:f>
              <c:strCache>
                <c:ptCount val="1"/>
                <c:pt idx="0">
                  <c:v>Labo</c:v>
                </c:pt>
              </c:strCache>
            </c:strRef>
          </c:tx>
          <c:spPr>
            <a:ln>
              <a:noFill/>
            </a:ln>
          </c:spPr>
          <c:cat>
            <c:numRef>
              <c:f>'Di-n-buthylether'!$C$11:$C$22</c:f>
              <c:numCache>
                <c:formatCode>0</c:formatCode>
                <c:ptCount val="12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509</c:v>
                </c:pt>
                <c:pt idx="5">
                  <c:v>512</c:v>
                </c:pt>
                <c:pt idx="6">
                  <c:v>551</c:v>
                </c:pt>
                <c:pt idx="7">
                  <c:v>579</c:v>
                </c:pt>
                <c:pt idx="8">
                  <c:v>591</c:v>
                </c:pt>
                <c:pt idx="9">
                  <c:v>644</c:v>
                </c:pt>
                <c:pt idx="10">
                  <c:v>689</c:v>
                </c:pt>
                <c:pt idx="11">
                  <c:v>744</c:v>
                </c:pt>
              </c:numCache>
            </c:numRef>
          </c:cat>
          <c:val>
            <c:numRef>
              <c:f>'Di-n-buthylether'!$H$11:$H$22</c:f>
              <c:numCache>
                <c:formatCode>0.000</c:formatCode>
                <c:ptCount val="12"/>
                <c:pt idx="0">
                  <c:v>0.91749379652605467</c:v>
                </c:pt>
                <c:pt idx="1">
                  <c:v>1.0669975186104219</c:v>
                </c:pt>
                <c:pt idx="2">
                  <c:v>0.99875930521091816</c:v>
                </c:pt>
                <c:pt idx="3">
                  <c:v>1.0173697270471465</c:v>
                </c:pt>
                <c:pt idx="4">
                  <c:v>0.88957816377171228</c:v>
                </c:pt>
                <c:pt idx="6">
                  <c:v>0.90570719602977678</c:v>
                </c:pt>
                <c:pt idx="7">
                  <c:v>0.91004962779156329</c:v>
                </c:pt>
                <c:pt idx="8">
                  <c:v>0.99255583126550873</c:v>
                </c:pt>
                <c:pt idx="10">
                  <c:v>0.88709677419354849</c:v>
                </c:pt>
                <c:pt idx="11">
                  <c:v>0.93052109181141451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8-4519-8BE4-7EB5C55A6704}"/>
            </c:ext>
          </c:extLst>
        </c:ser>
        <c:ser>
          <c:idx val="1"/>
          <c:order val="1"/>
          <c:tx>
            <c:strRef>
              <c:f>'Di-n-buthylether'!$I$10</c:f>
              <c:strCache>
                <c:ptCount val="1"/>
                <c:pt idx="0">
                  <c:v>Gemiddelde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'Di-n-buthylether'!$C$11:$C$22</c:f>
              <c:numCache>
                <c:formatCode>0</c:formatCode>
                <c:ptCount val="12"/>
                <c:pt idx="0">
                  <c:v>139</c:v>
                </c:pt>
                <c:pt idx="1">
                  <c:v>223</c:v>
                </c:pt>
                <c:pt idx="2">
                  <c:v>295</c:v>
                </c:pt>
                <c:pt idx="3">
                  <c:v>339</c:v>
                </c:pt>
                <c:pt idx="4">
                  <c:v>509</c:v>
                </c:pt>
                <c:pt idx="5">
                  <c:v>512</c:v>
                </c:pt>
                <c:pt idx="6">
                  <c:v>551</c:v>
                </c:pt>
                <c:pt idx="7">
                  <c:v>579</c:v>
                </c:pt>
                <c:pt idx="8">
                  <c:v>591</c:v>
                </c:pt>
                <c:pt idx="9">
                  <c:v>644</c:v>
                </c:pt>
                <c:pt idx="10">
                  <c:v>689</c:v>
                </c:pt>
                <c:pt idx="11">
                  <c:v>744</c:v>
                </c:pt>
              </c:numCache>
            </c:numRef>
          </c:cat>
          <c:val>
            <c:numRef>
              <c:f>'Di-n-buthylether'!$I$11:$I$22</c:f>
              <c:numCache>
                <c:formatCode>0.00</c:formatCode>
                <c:ptCount val="12"/>
                <c:pt idx="0">
                  <c:v>0.94975186104218368</c:v>
                </c:pt>
                <c:pt idx="1">
                  <c:v>0.94975186104218368</c:v>
                </c:pt>
                <c:pt idx="2">
                  <c:v>0.94975186104218368</c:v>
                </c:pt>
                <c:pt idx="3">
                  <c:v>0.94975186104218368</c:v>
                </c:pt>
                <c:pt idx="4">
                  <c:v>0.94975186104218368</c:v>
                </c:pt>
                <c:pt idx="5">
                  <c:v>0.94975186104218368</c:v>
                </c:pt>
                <c:pt idx="6">
                  <c:v>0.94975186104218368</c:v>
                </c:pt>
                <c:pt idx="7">
                  <c:v>0.94975186104218368</c:v>
                </c:pt>
                <c:pt idx="8">
                  <c:v>0.94975186104218368</c:v>
                </c:pt>
                <c:pt idx="9">
                  <c:v>0.94975186104218368</c:v>
                </c:pt>
                <c:pt idx="10">
                  <c:v>0.94975186104218368</c:v>
                </c:pt>
                <c:pt idx="11">
                  <c:v>0.94975186104218368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8-4519-8BE4-7EB5C55A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164416"/>
        <c:axId val="363166336"/>
      </c:lineChart>
      <c:catAx>
        <c:axId val="363164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BE"/>
                  <a:t>Labo's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63166336"/>
        <c:crossesAt val="-50"/>
        <c:auto val="1"/>
        <c:lblAlgn val="ctr"/>
        <c:lblOffset val="100"/>
        <c:noMultiLvlLbl val="1"/>
      </c:catAx>
      <c:valAx>
        <c:axId val="363166336"/>
        <c:scaling>
          <c:orientation val="minMax"/>
          <c:min val="0.8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crossAx val="363164416"/>
        <c:crosses val="autoZero"/>
        <c:crossBetween val="midCat"/>
        <c:maj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773907</xdr:colOff>
      <xdr:row>8</xdr:row>
      <xdr:rowOff>285746</xdr:rowOff>
    </xdr:from>
    <xdr:to>
      <xdr:col>21</xdr:col>
      <xdr:colOff>58407</xdr:colOff>
      <xdr:row>26</xdr:row>
      <xdr:rowOff>40028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535781</xdr:colOff>
      <xdr:row>8</xdr:row>
      <xdr:rowOff>304797</xdr:rowOff>
    </xdr:from>
    <xdr:to>
      <xdr:col>21</xdr:col>
      <xdr:colOff>46500</xdr:colOff>
      <xdr:row>26</xdr:row>
      <xdr:rowOff>59079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8</xdr:row>
      <xdr:rowOff>338136</xdr:rowOff>
    </xdr:from>
    <xdr:to>
      <xdr:col>21</xdr:col>
      <xdr:colOff>34594</xdr:colOff>
      <xdr:row>26</xdr:row>
      <xdr:rowOff>92418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3103F3-2A7D-4670-B1A0-140A53AFE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738187</xdr:colOff>
      <xdr:row>8</xdr:row>
      <xdr:rowOff>309560</xdr:rowOff>
    </xdr:from>
    <xdr:to>
      <xdr:col>21</xdr:col>
      <xdr:colOff>22687</xdr:colOff>
      <xdr:row>26</xdr:row>
      <xdr:rowOff>63842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714376</xdr:colOff>
      <xdr:row>8</xdr:row>
      <xdr:rowOff>309558</xdr:rowOff>
    </xdr:from>
    <xdr:to>
      <xdr:col>20</xdr:col>
      <xdr:colOff>606095</xdr:colOff>
      <xdr:row>26</xdr:row>
      <xdr:rowOff>63840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726281</xdr:colOff>
      <xdr:row>8</xdr:row>
      <xdr:rowOff>307178</xdr:rowOff>
    </xdr:from>
    <xdr:to>
      <xdr:col>21</xdr:col>
      <xdr:colOff>10781</xdr:colOff>
      <xdr:row>26</xdr:row>
      <xdr:rowOff>61460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738188</xdr:colOff>
      <xdr:row>8</xdr:row>
      <xdr:rowOff>271459</xdr:rowOff>
    </xdr:from>
    <xdr:to>
      <xdr:col>21</xdr:col>
      <xdr:colOff>22688</xdr:colOff>
      <xdr:row>26</xdr:row>
      <xdr:rowOff>25741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09793D-DFA4-4D01-B529-2EC0FD700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761999</xdr:colOff>
      <xdr:row>8</xdr:row>
      <xdr:rowOff>261937</xdr:rowOff>
    </xdr:from>
    <xdr:to>
      <xdr:col>21</xdr:col>
      <xdr:colOff>46499</xdr:colOff>
      <xdr:row>26</xdr:row>
      <xdr:rowOff>16219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690562</xdr:colOff>
      <xdr:row>8</xdr:row>
      <xdr:rowOff>285745</xdr:rowOff>
    </xdr:from>
    <xdr:to>
      <xdr:col>20</xdr:col>
      <xdr:colOff>582281</xdr:colOff>
      <xdr:row>26</xdr:row>
      <xdr:rowOff>40027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L49"/>
  <sheetViews>
    <sheetView tabSelected="1" zoomScale="80" zoomScaleNormal="80" workbookViewId="0"/>
  </sheetViews>
  <sheetFormatPr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8.28515625" style="1" customWidth="1"/>
    <col min="7" max="7" width="12.42578125" style="1" bestFit="1" customWidth="1"/>
    <col min="8" max="8" width="14.85546875" style="1" bestFit="1" customWidth="1"/>
    <col min="9" max="16384" width="9.140625" style="1"/>
  </cols>
  <sheetData>
    <row r="1" spans="1:11" x14ac:dyDescent="0.25">
      <c r="C1" s="2" t="s">
        <v>5</v>
      </c>
      <c r="D1" s="28" t="s">
        <v>22</v>
      </c>
      <c r="E1" s="21"/>
      <c r="F1" s="3"/>
    </row>
    <row r="2" spans="1:11" ht="18" x14ac:dyDescent="0.25">
      <c r="C2" s="4" t="s">
        <v>3</v>
      </c>
      <c r="D2" s="26">
        <v>100.5</v>
      </c>
      <c r="E2" s="1" t="s">
        <v>4</v>
      </c>
    </row>
    <row r="3" spans="1:11" ht="18" x14ac:dyDescent="0.25">
      <c r="C3" s="4" t="s">
        <v>9</v>
      </c>
      <c r="D3" s="27">
        <v>99.71</v>
      </c>
      <c r="E3" s="1" t="s">
        <v>4</v>
      </c>
      <c r="F3" s="5"/>
    </row>
    <row r="4" spans="1:11" ht="18" x14ac:dyDescent="0.25">
      <c r="C4" s="4" t="s">
        <v>10</v>
      </c>
      <c r="D4" s="27">
        <v>14.22</v>
      </c>
      <c r="E4" s="1" t="s">
        <v>4</v>
      </c>
      <c r="F4" s="5"/>
    </row>
    <row r="5" spans="1:11" x14ac:dyDescent="0.25">
      <c r="C5" s="4" t="s">
        <v>11</v>
      </c>
      <c r="D5" s="33">
        <f>D4/D3</f>
        <v>0.14261357938020261</v>
      </c>
      <c r="E5" s="1" t="s">
        <v>2</v>
      </c>
      <c r="F5" s="5"/>
    </row>
    <row r="6" spans="1:11" x14ac:dyDescent="0.25">
      <c r="C6" s="4" t="s">
        <v>6</v>
      </c>
      <c r="D6" s="11">
        <f>COUNTA(D11:D23)</f>
        <v>11</v>
      </c>
      <c r="E6" s="5"/>
      <c r="F6" s="5"/>
    </row>
    <row r="7" spans="1:11" x14ac:dyDescent="0.25">
      <c r="C7" s="5"/>
      <c r="D7" s="5"/>
      <c r="E7" s="5"/>
      <c r="F7" s="5"/>
    </row>
    <row r="8" spans="1:11" x14ac:dyDescent="0.25">
      <c r="C8" s="5"/>
      <c r="D8" s="5"/>
      <c r="E8" s="5"/>
      <c r="F8" s="5"/>
      <c r="H8" s="7"/>
      <c r="I8" s="7"/>
      <c r="J8" s="7"/>
      <c r="K8" s="7"/>
    </row>
    <row r="9" spans="1:11" ht="31.5" x14ac:dyDescent="0.25">
      <c r="C9" s="5" t="s">
        <v>0</v>
      </c>
      <c r="D9" s="5" t="s">
        <v>8</v>
      </c>
      <c r="E9" s="8" t="s">
        <v>7</v>
      </c>
      <c r="F9" s="8" t="s">
        <v>16</v>
      </c>
      <c r="H9" s="7"/>
      <c r="I9" s="7"/>
      <c r="J9" s="7"/>
      <c r="K9" s="7"/>
    </row>
    <row r="10" spans="1:11" x14ac:dyDescent="0.25">
      <c r="A10" s="9"/>
      <c r="C10" s="20"/>
      <c r="D10" s="5"/>
      <c r="E10" s="5"/>
      <c r="F10" s="5"/>
      <c r="H10" s="7" t="s">
        <v>13</v>
      </c>
      <c r="I10" s="7" t="s">
        <v>14</v>
      </c>
      <c r="J10" s="7"/>
      <c r="K10" s="7"/>
    </row>
    <row r="11" spans="1:11" x14ac:dyDescent="0.25">
      <c r="A11" s="13"/>
      <c r="B11" s="13"/>
      <c r="C11" s="23">
        <v>139</v>
      </c>
      <c r="D11" s="24">
        <v>95.21</v>
      </c>
      <c r="E11" s="22">
        <v>-0.32</v>
      </c>
      <c r="F11" s="11">
        <f>((D11-$D$2)/$D$2)*100</f>
        <v>-5.2636815920398075</v>
      </c>
      <c r="H11" s="12">
        <f>(100+F11)/100</f>
        <v>0.94736318407960196</v>
      </c>
      <c r="I11" s="7">
        <f>1+($D$3-$D$2)/$D$2</f>
        <v>0.99213930348258705</v>
      </c>
      <c r="J11" s="7"/>
      <c r="K11" s="7"/>
    </row>
    <row r="12" spans="1:11" x14ac:dyDescent="0.25">
      <c r="A12" s="13"/>
      <c r="B12" s="13"/>
      <c r="C12" s="23">
        <v>223</v>
      </c>
      <c r="D12" s="24">
        <v>112</v>
      </c>
      <c r="E12" s="22">
        <v>0.86</v>
      </c>
      <c r="F12" s="11">
        <f t="shared" ref="F12:F15" si="0">((D12-$D$2)/$D$2)*100</f>
        <v>11.442786069651742</v>
      </c>
      <c r="H12" s="12">
        <f t="shared" ref="H12:H15" si="1">(100+F12)/100</f>
        <v>1.1144278606965174</v>
      </c>
      <c r="I12" s="7">
        <f t="shared" ref="I12:I22" si="2">1+($D$3-$D$2)/$D$2</f>
        <v>0.99213930348258705</v>
      </c>
      <c r="J12" s="7"/>
      <c r="K12" s="7"/>
    </row>
    <row r="13" spans="1:11" x14ac:dyDescent="0.25">
      <c r="A13" s="13"/>
      <c r="B13" s="13"/>
      <c r="C13" s="23">
        <v>295</v>
      </c>
      <c r="D13" s="24">
        <v>98.8</v>
      </c>
      <c r="E13" s="22">
        <v>-0.06</v>
      </c>
      <c r="F13" s="11">
        <f t="shared" si="0"/>
        <v>-1.6915422885572167</v>
      </c>
      <c r="H13" s="12">
        <f t="shared" si="1"/>
        <v>0.98308457711442787</v>
      </c>
      <c r="I13" s="7">
        <f t="shared" si="2"/>
        <v>0.99213930348258705</v>
      </c>
      <c r="J13" s="7"/>
      <c r="K13" s="7"/>
    </row>
    <row r="14" spans="1:11" x14ac:dyDescent="0.25">
      <c r="A14" s="13"/>
      <c r="B14" s="13"/>
      <c r="C14" s="23">
        <v>339</v>
      </c>
      <c r="D14" s="24">
        <v>98.8</v>
      </c>
      <c r="E14" s="22">
        <v>-0.06</v>
      </c>
      <c r="F14" s="11">
        <f t="shared" si="0"/>
        <v>-1.6915422885572167</v>
      </c>
      <c r="H14" s="12">
        <f t="shared" si="1"/>
        <v>0.98308457711442787</v>
      </c>
      <c r="I14" s="7">
        <f t="shared" si="2"/>
        <v>0.99213930348258705</v>
      </c>
      <c r="J14" s="7"/>
      <c r="K14" s="7"/>
    </row>
    <row r="15" spans="1:11" x14ac:dyDescent="0.25">
      <c r="A15" s="13"/>
      <c r="B15" s="13"/>
      <c r="C15" s="23">
        <v>509</v>
      </c>
      <c r="D15" s="24">
        <v>83.2</v>
      </c>
      <c r="E15" s="22">
        <v>-1.1599999999999999</v>
      </c>
      <c r="F15" s="11">
        <f t="shared" si="0"/>
        <v>-17.213930348258703</v>
      </c>
      <c r="H15" s="12">
        <f t="shared" si="1"/>
        <v>0.82786069651741301</v>
      </c>
      <c r="I15" s="7">
        <f t="shared" si="2"/>
        <v>0.99213930348258705</v>
      </c>
      <c r="J15" s="7"/>
      <c r="K15" s="7"/>
    </row>
    <row r="16" spans="1:11" x14ac:dyDescent="0.25">
      <c r="A16" s="13"/>
      <c r="B16" s="13"/>
      <c r="C16" s="23">
        <v>512</v>
      </c>
      <c r="D16" s="24"/>
      <c r="F16" s="11"/>
      <c r="H16" s="12"/>
      <c r="I16" s="7">
        <f t="shared" si="2"/>
        <v>0.99213930348258705</v>
      </c>
      <c r="J16" s="7"/>
      <c r="K16" s="7"/>
    </row>
    <row r="17" spans="1:12" x14ac:dyDescent="0.25">
      <c r="A17" s="13"/>
      <c r="B17" s="13"/>
      <c r="C17" s="23">
        <v>551</v>
      </c>
      <c r="D17" s="24">
        <v>88.3</v>
      </c>
      <c r="E17" s="22">
        <v>-0.8</v>
      </c>
      <c r="F17" s="11">
        <f t="shared" ref="F17:F22" si="3">((D17-$D$2)/$D$2)*100</f>
        <v>-12.139303482587067</v>
      </c>
      <c r="H17" s="12">
        <f t="shared" ref="H17:H22" si="4">(100+F17)/100</f>
        <v>0.87860696517412928</v>
      </c>
      <c r="I17" s="7">
        <f t="shared" si="2"/>
        <v>0.99213930348258705</v>
      </c>
      <c r="J17" s="7"/>
      <c r="K17" s="7"/>
    </row>
    <row r="18" spans="1:12" x14ac:dyDescent="0.25">
      <c r="C18" s="23">
        <v>579</v>
      </c>
      <c r="D18" s="24">
        <v>81.5</v>
      </c>
      <c r="E18" s="22">
        <v>-1.28</v>
      </c>
      <c r="F18" s="11">
        <f t="shared" si="3"/>
        <v>-18.905472636815919</v>
      </c>
      <c r="H18" s="12">
        <f t="shared" si="4"/>
        <v>0.81094527363184088</v>
      </c>
      <c r="I18" s="7">
        <f t="shared" si="2"/>
        <v>0.99213930348258705</v>
      </c>
      <c r="J18" s="7"/>
      <c r="K18" s="7"/>
    </row>
    <row r="19" spans="1:12" x14ac:dyDescent="0.25">
      <c r="C19" s="23">
        <v>591</v>
      </c>
      <c r="D19" s="24">
        <v>124</v>
      </c>
      <c r="E19" s="22">
        <v>1.71</v>
      </c>
      <c r="F19" s="11">
        <f t="shared" si="3"/>
        <v>23.383084577114428</v>
      </c>
      <c r="H19" s="12">
        <f t="shared" si="4"/>
        <v>1.2338308457711442</v>
      </c>
      <c r="I19" s="7">
        <f t="shared" si="2"/>
        <v>0.99213930348258705</v>
      </c>
      <c r="J19" s="7"/>
      <c r="K19" s="7"/>
    </row>
    <row r="20" spans="1:12" x14ac:dyDescent="0.25">
      <c r="A20" s="13"/>
      <c r="B20" s="13"/>
      <c r="C20" s="23">
        <v>644</v>
      </c>
      <c r="D20" s="24">
        <v>113.2</v>
      </c>
      <c r="E20" s="22">
        <v>0.95</v>
      </c>
      <c r="F20" s="11">
        <f t="shared" si="3"/>
        <v>12.636815920398012</v>
      </c>
      <c r="H20" s="12">
        <f t="shared" si="4"/>
        <v>1.12636815920398</v>
      </c>
      <c r="I20" s="7">
        <f t="shared" si="2"/>
        <v>0.99213930348258705</v>
      </c>
      <c r="J20" s="7"/>
      <c r="K20" s="7"/>
    </row>
    <row r="21" spans="1:12" x14ac:dyDescent="0.25">
      <c r="C21" s="23">
        <v>689</v>
      </c>
      <c r="D21" s="24">
        <v>99.8</v>
      </c>
      <c r="E21" s="22">
        <v>0.01</v>
      </c>
      <c r="F21" s="11">
        <f t="shared" si="3"/>
        <v>-0.69651741293532621</v>
      </c>
      <c r="H21" s="12">
        <f t="shared" si="4"/>
        <v>0.99303482587064673</v>
      </c>
      <c r="I21" s="7">
        <f t="shared" si="2"/>
        <v>0.99213930348258705</v>
      </c>
      <c r="J21" s="7"/>
      <c r="K21" s="7"/>
    </row>
    <row r="22" spans="1:12" x14ac:dyDescent="0.25">
      <c r="C22" s="23">
        <v>744</v>
      </c>
      <c r="D22" s="24">
        <v>105</v>
      </c>
      <c r="E22" s="22">
        <v>0.37</v>
      </c>
      <c r="F22" s="11">
        <f t="shared" si="3"/>
        <v>4.4776119402985071</v>
      </c>
      <c r="H22" s="12">
        <f t="shared" si="4"/>
        <v>1.044776119402985</v>
      </c>
      <c r="I22" s="7">
        <f t="shared" si="2"/>
        <v>0.99213930348258705</v>
      </c>
      <c r="J22" s="7"/>
      <c r="K22" s="7"/>
    </row>
    <row r="23" spans="1:12" x14ac:dyDescent="0.25">
      <c r="C23" s="23"/>
      <c r="D23" s="24"/>
      <c r="H23" s="12"/>
      <c r="I23" s="7"/>
      <c r="J23" s="7"/>
      <c r="K23" s="7"/>
    </row>
    <row r="24" spans="1:12" x14ac:dyDescent="0.25">
      <c r="H24" s="7"/>
      <c r="I24" s="7"/>
      <c r="J24" s="7"/>
      <c r="K24" s="7"/>
    </row>
    <row r="25" spans="1:12" x14ac:dyDescent="0.25">
      <c r="H25" s="7"/>
      <c r="I25" s="7"/>
      <c r="J25" s="7"/>
      <c r="K25" s="7"/>
    </row>
    <row r="26" spans="1:12" x14ac:dyDescent="0.25">
      <c r="H26" s="7"/>
      <c r="I26" s="7"/>
      <c r="J26" s="7"/>
      <c r="K26" s="7"/>
    </row>
    <row r="27" spans="1:12" x14ac:dyDescent="0.25">
      <c r="H27" s="7"/>
      <c r="I27" s="7"/>
      <c r="J27" s="7"/>
      <c r="K27" s="7"/>
    </row>
    <row r="28" spans="1:12" x14ac:dyDescent="0.25">
      <c r="H28" s="7"/>
      <c r="I28" s="7"/>
      <c r="J28" s="7"/>
      <c r="K28" s="16"/>
      <c r="L28" s="17"/>
    </row>
    <row r="29" spans="1:12" x14ac:dyDescent="0.25">
      <c r="C29" s="18"/>
      <c r="H29" s="7"/>
      <c r="I29" s="7"/>
      <c r="J29" s="7"/>
      <c r="K29" s="16"/>
      <c r="L29" s="17"/>
    </row>
    <row r="30" spans="1:12" x14ac:dyDescent="0.25">
      <c r="H30" s="7"/>
      <c r="I30" s="7"/>
      <c r="J30" s="7"/>
      <c r="K30" s="16"/>
      <c r="L30" s="17"/>
    </row>
    <row r="31" spans="1:12" x14ac:dyDescent="0.25">
      <c r="H31" s="7"/>
      <c r="I31" s="7"/>
      <c r="J31" s="7"/>
      <c r="K31" s="16"/>
      <c r="L31" s="17"/>
    </row>
    <row r="33" spans="3:12" x14ac:dyDescent="0.25">
      <c r="K33" s="19"/>
      <c r="L33" s="17"/>
    </row>
    <row r="34" spans="3:12" x14ac:dyDescent="0.25">
      <c r="K34" s="19"/>
      <c r="L34" s="17"/>
    </row>
    <row r="35" spans="3:12" x14ac:dyDescent="0.25">
      <c r="K35" s="19"/>
      <c r="L35" s="17"/>
    </row>
    <row r="36" spans="3:12" x14ac:dyDescent="0.25">
      <c r="K36" s="19"/>
      <c r="L36" s="17"/>
    </row>
    <row r="37" spans="3:12" x14ac:dyDescent="0.25">
      <c r="K37" s="19"/>
      <c r="L37" s="17"/>
    </row>
    <row r="38" spans="3:12" x14ac:dyDescent="0.25">
      <c r="K38" s="19"/>
      <c r="L38" s="17"/>
    </row>
    <row r="39" spans="3:12" x14ac:dyDescent="0.25">
      <c r="C39" s="18"/>
      <c r="K39" s="19"/>
      <c r="L39" s="17"/>
    </row>
    <row r="40" spans="3:12" x14ac:dyDescent="0.25">
      <c r="K40" s="19"/>
      <c r="L40" s="17"/>
    </row>
    <row r="41" spans="3:12" x14ac:dyDescent="0.25">
      <c r="K41" s="19"/>
      <c r="L41" s="17"/>
    </row>
    <row r="42" spans="3:12" x14ac:dyDescent="0.25">
      <c r="K42" s="19"/>
      <c r="L42" s="17"/>
    </row>
    <row r="43" spans="3:12" x14ac:dyDescent="0.25">
      <c r="K43" s="19"/>
      <c r="L43" s="17"/>
    </row>
    <row r="44" spans="3:12" x14ac:dyDescent="0.25">
      <c r="K44" s="19"/>
      <c r="L44" s="17"/>
    </row>
    <row r="45" spans="3:12" x14ac:dyDescent="0.25">
      <c r="K45" s="19"/>
      <c r="L45" s="17"/>
    </row>
    <row r="46" spans="3:12" x14ac:dyDescent="0.25">
      <c r="K46" s="19"/>
      <c r="L46" s="17"/>
    </row>
    <row r="47" spans="3:12" x14ac:dyDescent="0.25">
      <c r="K47" s="19"/>
      <c r="L47" s="17"/>
    </row>
    <row r="48" spans="3:12" x14ac:dyDescent="0.25">
      <c r="K48" s="19"/>
      <c r="L48" s="17"/>
    </row>
    <row r="49" spans="11:12" x14ac:dyDescent="0.25">
      <c r="K49" s="19"/>
      <c r="L49" s="17"/>
    </row>
  </sheetData>
  <sheetProtection algorithmName="SHA-512" hashValue="3FhaxWDnR9TUefmCLASpM2ntbH6SoJtV/iUfheXfa1XErlqX+KbgkbUg0ytj0311UgN6I+dRQW2DA2wLb6ez1w==" saltValue="wJWxQjrxLvcnpNLimYdfxQ==" spinCount="100000" sheet="1" objects="1" scenarios="1" selectLockedCells="1" selectUnlockedCells="1"/>
  <sortState xmlns:xlrd2="http://schemas.microsoft.com/office/spreadsheetml/2017/richdata2" ref="C11:E18">
    <sortCondition ref="C11:C18"/>
  </sortState>
  <conditionalFormatting sqref="E11:E15 E17:E22">
    <cfRule type="cellIs" dxfId="26" priority="1" stopIfTrue="1" operator="between">
      <formula>-2</formula>
      <formula>2</formula>
    </cfRule>
    <cfRule type="cellIs" dxfId="25" priority="2" stopIfTrue="1" operator="between">
      <formula>-3</formula>
      <formula>3</formula>
    </cfRule>
    <cfRule type="cellIs" dxfId="24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58"/>
  <sheetViews>
    <sheetView zoomScale="80" zoomScaleNormal="80" workbookViewId="0"/>
  </sheetViews>
  <sheetFormatPr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7.85546875" style="1" customWidth="1"/>
    <col min="7" max="7" width="9.140625" style="1"/>
    <col min="8" max="8" width="14.85546875" style="1" bestFit="1" customWidth="1"/>
    <col min="9" max="16384" width="9.140625" style="1"/>
  </cols>
  <sheetData>
    <row r="1" spans="1:11" x14ac:dyDescent="0.25">
      <c r="C1" s="2" t="s">
        <v>5</v>
      </c>
      <c r="D1" s="34" t="s">
        <v>17</v>
      </c>
      <c r="E1" s="35"/>
      <c r="F1" s="35"/>
      <c r="G1" s="35"/>
      <c r="H1" s="35"/>
    </row>
    <row r="2" spans="1:11" ht="18" x14ac:dyDescent="0.25">
      <c r="C2" s="4" t="s">
        <v>3</v>
      </c>
      <c r="D2" s="26">
        <v>50.24</v>
      </c>
      <c r="E2" s="1" t="s">
        <v>4</v>
      </c>
    </row>
    <row r="3" spans="1:11" ht="18" x14ac:dyDescent="0.25">
      <c r="C3" s="4" t="s">
        <v>9</v>
      </c>
      <c r="D3" s="32">
        <v>45.85</v>
      </c>
      <c r="E3" s="1" t="s">
        <v>4</v>
      </c>
      <c r="F3" s="5"/>
    </row>
    <row r="4" spans="1:11" ht="18" x14ac:dyDescent="0.25">
      <c r="C4" s="4" t="s">
        <v>10</v>
      </c>
      <c r="D4" s="32">
        <v>7.25</v>
      </c>
      <c r="E4" s="1" t="s">
        <v>4</v>
      </c>
      <c r="F4" s="5"/>
    </row>
    <row r="5" spans="1:11" x14ac:dyDescent="0.25">
      <c r="C5" s="4" t="s">
        <v>11</v>
      </c>
      <c r="D5" s="33">
        <f>D4/D3</f>
        <v>0.15812431842966193</v>
      </c>
      <c r="E5" s="1" t="s">
        <v>2</v>
      </c>
      <c r="F5" s="6"/>
    </row>
    <row r="6" spans="1:11" x14ac:dyDescent="0.25">
      <c r="C6" s="4" t="s">
        <v>6</v>
      </c>
      <c r="D6" s="9">
        <f>COUNTA(D11:D23)</f>
        <v>11</v>
      </c>
      <c r="E6" s="5"/>
      <c r="F6" s="5"/>
    </row>
    <row r="7" spans="1:11" x14ac:dyDescent="0.25">
      <c r="C7" s="5"/>
      <c r="D7" s="5"/>
      <c r="E7" s="5"/>
      <c r="F7" s="5"/>
    </row>
    <row r="8" spans="1:11" x14ac:dyDescent="0.25">
      <c r="C8" s="5"/>
      <c r="D8" s="5"/>
      <c r="E8" s="5"/>
      <c r="F8" s="5"/>
      <c r="H8" s="7"/>
      <c r="I8" s="7"/>
      <c r="J8" s="7"/>
      <c r="K8" s="7"/>
    </row>
    <row r="9" spans="1:11" ht="31.5" x14ac:dyDescent="0.25">
      <c r="C9" s="5" t="s">
        <v>0</v>
      </c>
      <c r="D9" s="5" t="s">
        <v>8</v>
      </c>
      <c r="E9" s="8" t="s">
        <v>7</v>
      </c>
      <c r="F9" s="8" t="s">
        <v>16</v>
      </c>
      <c r="H9" s="7"/>
      <c r="I9" s="7"/>
      <c r="J9" s="7"/>
      <c r="K9" s="7"/>
    </row>
    <row r="10" spans="1:11" x14ac:dyDescent="0.25">
      <c r="A10" s="9"/>
      <c r="C10" s="20"/>
      <c r="D10" s="5"/>
      <c r="E10" s="5"/>
      <c r="F10" s="5"/>
      <c r="H10" s="7" t="s">
        <v>13</v>
      </c>
      <c r="I10" s="7" t="s">
        <v>14</v>
      </c>
      <c r="J10" s="7"/>
      <c r="K10" s="7"/>
    </row>
    <row r="11" spans="1:11" x14ac:dyDescent="0.25">
      <c r="B11" s="9"/>
      <c r="C11" s="23">
        <v>139</v>
      </c>
      <c r="D11" s="24">
        <v>39.22</v>
      </c>
      <c r="E11" s="22">
        <v>-0.91</v>
      </c>
      <c r="F11" s="11">
        <f>((D11-$D$2)/$D$2)*100</f>
        <v>-21.934713375796182</v>
      </c>
      <c r="H11" s="12">
        <f>(100+F11)/100</f>
        <v>0.78065286624203822</v>
      </c>
      <c r="I11" s="7">
        <f>1+($D$3-$D$2)/$D$2</f>
        <v>0.91261942675159236</v>
      </c>
      <c r="J11" s="7"/>
      <c r="K11" s="7"/>
    </row>
    <row r="12" spans="1:11" x14ac:dyDescent="0.25">
      <c r="B12" s="9"/>
      <c r="C12" s="23">
        <v>223</v>
      </c>
      <c r="D12" s="24">
        <v>46.7</v>
      </c>
      <c r="E12" s="22">
        <v>0.12</v>
      </c>
      <c r="F12" s="11">
        <f>((D12-$D$2)/$D$2)*100</f>
        <v>-7.0461783439490429</v>
      </c>
      <c r="H12" s="12">
        <f>(100+F12)/100</f>
        <v>0.92953821656050961</v>
      </c>
      <c r="I12" s="7">
        <f t="shared" ref="I12:I22" si="0">1+($D$3-$D$2)/$D$2</f>
        <v>0.91261942675159236</v>
      </c>
      <c r="J12" s="7"/>
      <c r="K12" s="7"/>
    </row>
    <row r="13" spans="1:11" x14ac:dyDescent="0.25">
      <c r="B13" s="9"/>
      <c r="C13" s="23">
        <v>295</v>
      </c>
      <c r="D13" s="24">
        <v>50.1</v>
      </c>
      <c r="E13" s="22">
        <v>0.59</v>
      </c>
      <c r="F13" s="11">
        <f t="shared" ref="F13:F15" si="1">((D13-$D$2)/$D$2)*100</f>
        <v>-0.27866242038216671</v>
      </c>
      <c r="H13" s="12">
        <f t="shared" ref="H13:H15" si="2">(100+F13)/100</f>
        <v>0.99721337579617841</v>
      </c>
      <c r="I13" s="7">
        <f t="shared" si="0"/>
        <v>0.91261942675159236</v>
      </c>
      <c r="J13" s="7"/>
      <c r="K13" s="7"/>
    </row>
    <row r="14" spans="1:11" x14ac:dyDescent="0.25">
      <c r="B14" s="9"/>
      <c r="C14" s="23">
        <v>339</v>
      </c>
      <c r="D14" s="24">
        <v>53</v>
      </c>
      <c r="E14" s="22">
        <v>0.99</v>
      </c>
      <c r="F14" s="11">
        <f t="shared" si="1"/>
        <v>5.4936305732484039</v>
      </c>
      <c r="H14" s="12">
        <f t="shared" si="2"/>
        <v>1.0549363057324841</v>
      </c>
      <c r="I14" s="7">
        <f t="shared" si="0"/>
        <v>0.91261942675159236</v>
      </c>
      <c r="J14" s="7"/>
      <c r="K14" s="7"/>
    </row>
    <row r="15" spans="1:11" x14ac:dyDescent="0.25">
      <c r="B15" s="9"/>
      <c r="C15" s="23">
        <v>509</v>
      </c>
      <c r="D15" s="24">
        <v>30.8</v>
      </c>
      <c r="E15" s="22">
        <v>-2.0699999999999998</v>
      </c>
      <c r="F15" s="11">
        <f t="shared" si="1"/>
        <v>-38.69426751592357</v>
      </c>
      <c r="H15" s="12">
        <f t="shared" si="2"/>
        <v>0.61305732484076425</v>
      </c>
      <c r="I15" s="7">
        <f t="shared" si="0"/>
        <v>0.91261942675159236</v>
      </c>
      <c r="J15" s="7"/>
      <c r="K15" s="7"/>
    </row>
    <row r="16" spans="1:11" x14ac:dyDescent="0.25">
      <c r="B16" s="9"/>
      <c r="C16" s="23">
        <v>512</v>
      </c>
      <c r="D16" s="24"/>
      <c r="F16" s="11"/>
      <c r="H16" s="12"/>
      <c r="I16" s="7">
        <f t="shared" si="0"/>
        <v>0.91261942675159236</v>
      </c>
      <c r="J16" s="7"/>
      <c r="K16" s="7"/>
    </row>
    <row r="17" spans="1:11" x14ac:dyDescent="0.25">
      <c r="B17" s="9"/>
      <c r="C17" s="23">
        <v>551</v>
      </c>
      <c r="D17" s="24">
        <v>41.9</v>
      </c>
      <c r="E17" s="22">
        <v>-0.54</v>
      </c>
      <c r="F17" s="11">
        <f t="shared" ref="F17:F22" si="3">((D17-$D$2)/$D$2)*100</f>
        <v>-16.600318471337587</v>
      </c>
      <c r="H17" s="12">
        <f t="shared" ref="H17:H22" si="4">(100+F17)/100</f>
        <v>0.83399681528662417</v>
      </c>
      <c r="I17" s="7">
        <f t="shared" si="0"/>
        <v>0.91261942675159236</v>
      </c>
      <c r="J17" s="7"/>
      <c r="K17" s="7"/>
    </row>
    <row r="18" spans="1:11" x14ac:dyDescent="0.25">
      <c r="B18" s="9"/>
      <c r="C18" s="23">
        <v>579</v>
      </c>
      <c r="D18" s="24">
        <v>40</v>
      </c>
      <c r="E18" s="22">
        <v>-0.81</v>
      </c>
      <c r="F18" s="11">
        <f t="shared" si="3"/>
        <v>-20.382165605095544</v>
      </c>
      <c r="H18" s="12">
        <f t="shared" si="4"/>
        <v>0.79617834394904463</v>
      </c>
      <c r="I18" s="7">
        <f t="shared" si="0"/>
        <v>0.91261942675159236</v>
      </c>
      <c r="J18" s="7"/>
      <c r="K18" s="7"/>
    </row>
    <row r="19" spans="1:11" x14ac:dyDescent="0.25">
      <c r="B19" s="9"/>
      <c r="C19" s="23">
        <v>591</v>
      </c>
      <c r="D19" s="24">
        <v>46.1</v>
      </c>
      <c r="E19" s="22">
        <v>0.03</v>
      </c>
      <c r="F19" s="11">
        <f t="shared" si="3"/>
        <v>-8.2404458598726116</v>
      </c>
      <c r="H19" s="12">
        <f t="shared" si="4"/>
        <v>0.91759554140127397</v>
      </c>
      <c r="I19" s="7">
        <f t="shared" si="0"/>
        <v>0.91261942675159236</v>
      </c>
      <c r="J19" s="7"/>
      <c r="K19" s="7"/>
    </row>
    <row r="20" spans="1:11" x14ac:dyDescent="0.25">
      <c r="B20" s="9"/>
      <c r="C20" s="23">
        <v>644</v>
      </c>
      <c r="D20" s="24">
        <v>60.1</v>
      </c>
      <c r="E20" s="22">
        <v>1.97</v>
      </c>
      <c r="F20" s="11">
        <f t="shared" si="3"/>
        <v>19.625796178343947</v>
      </c>
      <c r="H20" s="12">
        <f t="shared" si="4"/>
        <v>1.1962579617834395</v>
      </c>
      <c r="I20" s="7">
        <f t="shared" si="0"/>
        <v>0.91261942675159236</v>
      </c>
      <c r="J20" s="7"/>
      <c r="K20" s="7"/>
    </row>
    <row r="21" spans="1:11" x14ac:dyDescent="0.25">
      <c r="A21" s="13"/>
      <c r="B21" s="9"/>
      <c r="C21" s="23">
        <v>689</v>
      </c>
      <c r="D21" s="24">
        <v>48.5</v>
      </c>
      <c r="E21" s="22">
        <v>0.37</v>
      </c>
      <c r="F21" s="11">
        <f t="shared" si="3"/>
        <v>-3.4633757961783482</v>
      </c>
      <c r="H21" s="12">
        <f t="shared" si="4"/>
        <v>0.96536624203821642</v>
      </c>
      <c r="I21" s="7">
        <f t="shared" si="0"/>
        <v>0.91261942675159236</v>
      </c>
      <c r="J21" s="7"/>
      <c r="K21" s="7"/>
    </row>
    <row r="22" spans="1:11" x14ac:dyDescent="0.25">
      <c r="C22" s="23">
        <v>744</v>
      </c>
      <c r="D22" s="24">
        <v>47.1</v>
      </c>
      <c r="E22" s="22">
        <v>0.17</v>
      </c>
      <c r="F22" s="11">
        <f t="shared" si="3"/>
        <v>-6.2500000000000018</v>
      </c>
      <c r="H22" s="12">
        <f t="shared" si="4"/>
        <v>0.9375</v>
      </c>
      <c r="I22" s="7">
        <f t="shared" si="0"/>
        <v>0.91261942675159236</v>
      </c>
      <c r="J22" s="7"/>
      <c r="K22" s="7"/>
    </row>
    <row r="23" spans="1:11" x14ac:dyDescent="0.25">
      <c r="C23" s="23"/>
      <c r="D23" s="24"/>
      <c r="H23" s="12"/>
      <c r="I23" s="7"/>
      <c r="J23" s="7"/>
      <c r="K23" s="7"/>
    </row>
    <row r="24" spans="1:11" x14ac:dyDescent="0.25">
      <c r="H24" s="7"/>
      <c r="I24" s="7"/>
      <c r="J24" s="7"/>
      <c r="K24" s="7"/>
    </row>
    <row r="25" spans="1:11" x14ac:dyDescent="0.25">
      <c r="H25" s="7"/>
      <c r="I25" s="7"/>
      <c r="J25" s="7"/>
      <c r="K25" s="7"/>
    </row>
    <row r="26" spans="1:11" x14ac:dyDescent="0.25">
      <c r="H26" s="7"/>
      <c r="I26" s="7"/>
      <c r="J26" s="7"/>
      <c r="K26" s="7"/>
    </row>
    <row r="27" spans="1:11" x14ac:dyDescent="0.25">
      <c r="H27" s="7"/>
      <c r="I27" s="7"/>
      <c r="J27" s="7"/>
      <c r="K27" s="7"/>
    </row>
    <row r="28" spans="1:11" x14ac:dyDescent="0.25">
      <c r="H28" s="7"/>
      <c r="I28" s="7"/>
      <c r="J28" s="7"/>
      <c r="K28" s="7"/>
    </row>
    <row r="29" spans="1:11" x14ac:dyDescent="0.25">
      <c r="H29" s="7"/>
      <c r="I29" s="7"/>
      <c r="J29" s="7"/>
      <c r="K29" s="7"/>
    </row>
    <row r="30" spans="1:11" x14ac:dyDescent="0.25">
      <c r="C30" s="14"/>
      <c r="D30" s="14"/>
      <c r="F30" s="14"/>
      <c r="H30" s="7"/>
      <c r="I30" s="7"/>
      <c r="J30" s="7"/>
      <c r="K30" s="7"/>
    </row>
    <row r="31" spans="1:11" x14ac:dyDescent="0.25">
      <c r="C31" s="14"/>
      <c r="D31" s="14"/>
      <c r="F31" s="14"/>
      <c r="H31" s="7"/>
      <c r="I31" s="7"/>
      <c r="J31" s="7"/>
      <c r="K31" s="7"/>
    </row>
    <row r="33" spans="3:7" x14ac:dyDescent="0.25">
      <c r="C33" s="14"/>
      <c r="D33" s="14"/>
      <c r="F33" s="14"/>
    </row>
    <row r="34" spans="3:7" x14ac:dyDescent="0.25">
      <c r="C34" s="14"/>
      <c r="D34" s="14"/>
      <c r="F34" s="14"/>
    </row>
    <row r="35" spans="3:7" x14ac:dyDescent="0.25">
      <c r="C35" s="14"/>
      <c r="D35" s="14"/>
      <c r="F35" s="14"/>
    </row>
    <row r="36" spans="3:7" x14ac:dyDescent="0.25">
      <c r="C36" s="14"/>
      <c r="D36" s="14"/>
      <c r="F36" s="14"/>
    </row>
    <row r="37" spans="3:7" x14ac:dyDescent="0.25">
      <c r="C37" s="14"/>
      <c r="D37" s="14"/>
      <c r="F37" s="10"/>
    </row>
    <row r="38" spans="3:7" x14ac:dyDescent="0.25">
      <c r="C38" s="14"/>
      <c r="D38" s="14"/>
      <c r="F38" s="14"/>
      <c r="G38" s="14"/>
    </row>
    <row r="41" spans="3:7" x14ac:dyDescent="0.25">
      <c r="D41" s="22"/>
    </row>
    <row r="58" spans="8:8" x14ac:dyDescent="0.25">
      <c r="H58" s="1" t="s">
        <v>1</v>
      </c>
    </row>
  </sheetData>
  <sheetProtection algorithmName="SHA-512" hashValue="2IKaaC6QD+mxkuJv9UUz89iNd7/0Lzm9cOTi0XgTm2wLtcDCjiA8txfNmn95noyCQnP9xuRSMCvHKbsscZ/H0g==" saltValue="Fc86B9PzklM29uiwDcHM0w==" spinCount="100000" sheet="1" objects="1" scenarios="1" selectLockedCells="1" selectUnlockedCells="1"/>
  <sortState xmlns:xlrd2="http://schemas.microsoft.com/office/spreadsheetml/2017/richdata2" ref="C12:E18">
    <sortCondition ref="C12:C18"/>
  </sortState>
  <mergeCells count="1">
    <mergeCell ref="D1:H1"/>
  </mergeCells>
  <conditionalFormatting sqref="E11:E15 E17:E22">
    <cfRule type="cellIs" dxfId="23" priority="1" stopIfTrue="1" operator="between">
      <formula>-2</formula>
      <formula>2</formula>
    </cfRule>
    <cfRule type="cellIs" dxfId="22" priority="2" stopIfTrue="1" operator="between">
      <formula>-3</formula>
      <formula>3</formula>
    </cfRule>
    <cfRule type="cellIs" dxfId="21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A5A4-5CE4-4EA7-B57A-C3A5F0DCFE54}">
  <sheetPr codeName="Sheet3"/>
  <dimension ref="A1:K58"/>
  <sheetViews>
    <sheetView zoomScale="80" zoomScaleNormal="80" workbookViewId="0"/>
  </sheetViews>
  <sheetFormatPr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8.28515625" style="1" customWidth="1"/>
    <col min="7" max="7" width="11.28515625" style="1" customWidth="1"/>
    <col min="8" max="8" width="14.85546875" style="1" bestFit="1" customWidth="1"/>
    <col min="9" max="16384" width="9.140625" style="1"/>
  </cols>
  <sheetData>
    <row r="1" spans="1:11" x14ac:dyDescent="0.25">
      <c r="C1" s="2" t="s">
        <v>5</v>
      </c>
      <c r="D1" s="28" t="s">
        <v>18</v>
      </c>
      <c r="E1" s="21"/>
      <c r="F1" s="3" t="s">
        <v>12</v>
      </c>
    </row>
    <row r="2" spans="1:11" ht="18" x14ac:dyDescent="0.25">
      <c r="C2" s="4" t="s">
        <v>3</v>
      </c>
      <c r="D2" s="26">
        <v>150.69999999999999</v>
      </c>
      <c r="E2" s="1" t="s">
        <v>4</v>
      </c>
    </row>
    <row r="3" spans="1:11" ht="18" x14ac:dyDescent="0.25">
      <c r="C3" s="4" t="s">
        <v>9</v>
      </c>
      <c r="D3" s="30">
        <v>147.69999999999999</v>
      </c>
      <c r="E3" s="1" t="s">
        <v>4</v>
      </c>
      <c r="F3" s="5"/>
    </row>
    <row r="4" spans="1:11" ht="18" x14ac:dyDescent="0.25">
      <c r="C4" s="4" t="s">
        <v>10</v>
      </c>
      <c r="D4" s="31">
        <v>15</v>
      </c>
      <c r="E4" s="1" t="s">
        <v>4</v>
      </c>
      <c r="F4" s="5"/>
    </row>
    <row r="5" spans="1:11" x14ac:dyDescent="0.25">
      <c r="C5" s="4" t="s">
        <v>11</v>
      </c>
      <c r="D5" s="33">
        <f>D4/D3</f>
        <v>0.10155721056194991</v>
      </c>
      <c r="E5" s="1" t="s">
        <v>2</v>
      </c>
      <c r="F5" s="6"/>
    </row>
    <row r="6" spans="1:11" x14ac:dyDescent="0.25">
      <c r="C6" s="4" t="s">
        <v>6</v>
      </c>
      <c r="D6" s="11">
        <f>COUNTA(D11:D23)</f>
        <v>12</v>
      </c>
      <c r="E6" s="5"/>
      <c r="F6" s="5"/>
    </row>
    <row r="7" spans="1:11" x14ac:dyDescent="0.25">
      <c r="C7" s="5"/>
      <c r="D7" s="5"/>
      <c r="E7" s="5"/>
      <c r="F7" s="5"/>
    </row>
    <row r="8" spans="1:11" x14ac:dyDescent="0.25">
      <c r="C8" s="5"/>
      <c r="D8" s="5"/>
      <c r="E8" s="5"/>
      <c r="F8" s="5"/>
      <c r="H8" s="7"/>
      <c r="I8" s="7"/>
      <c r="J8" s="7"/>
      <c r="K8" s="7"/>
    </row>
    <row r="9" spans="1:11" ht="31.5" x14ac:dyDescent="0.25">
      <c r="C9" s="5" t="s">
        <v>0</v>
      </c>
      <c r="D9" s="5" t="s">
        <v>8</v>
      </c>
      <c r="E9" s="8" t="s">
        <v>7</v>
      </c>
      <c r="F9" s="8" t="s">
        <v>16</v>
      </c>
      <c r="H9" s="7"/>
      <c r="I9" s="7"/>
      <c r="J9" s="7"/>
      <c r="K9" s="7"/>
    </row>
    <row r="10" spans="1:11" x14ac:dyDescent="0.25">
      <c r="A10" s="9"/>
      <c r="C10" s="20"/>
      <c r="D10" s="5"/>
      <c r="E10" s="5"/>
      <c r="F10" s="5"/>
      <c r="H10" s="7" t="s">
        <v>13</v>
      </c>
      <c r="I10" s="7" t="s">
        <v>14</v>
      </c>
      <c r="J10" s="7"/>
      <c r="K10" s="7"/>
    </row>
    <row r="11" spans="1:11" x14ac:dyDescent="0.25">
      <c r="B11" s="9"/>
      <c r="C11" s="23">
        <v>139</v>
      </c>
      <c r="D11" s="24">
        <v>147.9</v>
      </c>
      <c r="E11" s="22">
        <v>0.01</v>
      </c>
      <c r="F11" s="11">
        <f t="shared" ref="F11:F15" si="0">((D11-$D$2)/$D$2)*100</f>
        <v>-1.8579960185799489</v>
      </c>
      <c r="H11" s="12">
        <f>(100+F11)/100</f>
        <v>0.98142003981420045</v>
      </c>
      <c r="I11" s="7">
        <f>1+($D$3-$D$2)/$D$2</f>
        <v>0.98009289980092895</v>
      </c>
      <c r="J11" s="7"/>
      <c r="K11" s="7"/>
    </row>
    <row r="12" spans="1:11" x14ac:dyDescent="0.25">
      <c r="B12" s="9"/>
      <c r="C12" s="23">
        <v>223</v>
      </c>
      <c r="D12" s="24">
        <v>144</v>
      </c>
      <c r="E12" s="22">
        <v>-0.25</v>
      </c>
      <c r="F12" s="11">
        <f t="shared" si="0"/>
        <v>-4.445919044459183</v>
      </c>
      <c r="H12" s="12">
        <f t="shared" ref="H12:H15" si="1">(100+F12)/100</f>
        <v>0.9555408095554081</v>
      </c>
      <c r="I12" s="7">
        <f t="shared" ref="I12:I22" si="2">1+($D$3-$D$2)/$D$2</f>
        <v>0.98009289980092895</v>
      </c>
      <c r="J12" s="7"/>
      <c r="K12" s="7"/>
    </row>
    <row r="13" spans="1:11" x14ac:dyDescent="0.25">
      <c r="B13" s="9"/>
      <c r="C13" s="23">
        <v>295</v>
      </c>
      <c r="D13" s="24">
        <v>145</v>
      </c>
      <c r="E13" s="22">
        <v>-0.18</v>
      </c>
      <c r="F13" s="11">
        <f t="shared" si="0"/>
        <v>-3.7823490378234834</v>
      </c>
      <c r="H13" s="12">
        <f t="shared" si="1"/>
        <v>0.96217650962176515</v>
      </c>
      <c r="I13" s="7">
        <f t="shared" si="2"/>
        <v>0.98009289980092895</v>
      </c>
      <c r="J13" s="7"/>
      <c r="K13" s="7"/>
    </row>
    <row r="14" spans="1:11" x14ac:dyDescent="0.25">
      <c r="B14" s="9"/>
      <c r="C14" s="23">
        <v>339</v>
      </c>
      <c r="D14" s="24">
        <v>162</v>
      </c>
      <c r="E14" s="22">
        <v>0.95</v>
      </c>
      <c r="F14" s="11">
        <f t="shared" si="0"/>
        <v>7.4983410749834194</v>
      </c>
      <c r="H14" s="12">
        <f t="shared" si="1"/>
        <v>1.0749834107498342</v>
      </c>
      <c r="I14" s="7">
        <f t="shared" si="2"/>
        <v>0.98009289980092895</v>
      </c>
      <c r="J14" s="7"/>
      <c r="K14" s="7"/>
    </row>
    <row r="15" spans="1:11" x14ac:dyDescent="0.25">
      <c r="B15" s="9"/>
      <c r="C15" s="23">
        <v>509</v>
      </c>
      <c r="D15" s="24">
        <v>132.5</v>
      </c>
      <c r="E15" s="22">
        <v>-1.01</v>
      </c>
      <c r="F15" s="11">
        <f t="shared" si="0"/>
        <v>-12.076974120769734</v>
      </c>
      <c r="H15" s="12">
        <f t="shared" si="1"/>
        <v>0.87923025879230265</v>
      </c>
      <c r="I15" s="7">
        <f t="shared" si="2"/>
        <v>0.98009289980092895</v>
      </c>
      <c r="J15" s="7"/>
      <c r="K15" s="7"/>
    </row>
    <row r="16" spans="1:11" x14ac:dyDescent="0.25">
      <c r="B16" s="9"/>
      <c r="C16" s="23">
        <v>512</v>
      </c>
      <c r="D16" s="24">
        <v>164</v>
      </c>
      <c r="E16" s="22">
        <v>1.08</v>
      </c>
      <c r="F16" s="11">
        <f t="shared" ref="F16:F22" si="3">((D16-$D$2)/$D$2)*100</f>
        <v>8.8254810882548185</v>
      </c>
      <c r="H16" s="12">
        <f t="shared" ref="H16:H22" si="4">(100+F16)/100</f>
        <v>1.0882548108825483</v>
      </c>
      <c r="I16" s="7">
        <f t="shared" si="2"/>
        <v>0.98009289980092895</v>
      </c>
      <c r="J16" s="7"/>
      <c r="K16" s="7"/>
    </row>
    <row r="17" spans="1:11" x14ac:dyDescent="0.25">
      <c r="B17" s="9"/>
      <c r="C17" s="23">
        <v>551</v>
      </c>
      <c r="D17" s="24">
        <v>132</v>
      </c>
      <c r="E17" s="22">
        <v>-1.05</v>
      </c>
      <c r="F17" s="11">
        <f t="shared" si="3"/>
        <v>-12.408759124087585</v>
      </c>
      <c r="H17" s="12">
        <f t="shared" si="4"/>
        <v>0.87591240875912424</v>
      </c>
      <c r="I17" s="7">
        <f t="shared" si="2"/>
        <v>0.98009289980092895</v>
      </c>
      <c r="J17" s="7"/>
      <c r="K17" s="7"/>
    </row>
    <row r="18" spans="1:11" x14ac:dyDescent="0.25">
      <c r="B18" s="9"/>
      <c r="C18" s="23">
        <v>579</v>
      </c>
      <c r="D18" s="24">
        <v>120</v>
      </c>
      <c r="E18" s="22">
        <v>-1.84</v>
      </c>
      <c r="F18" s="11">
        <f t="shared" si="3"/>
        <v>-20.371599203715988</v>
      </c>
      <c r="H18" s="12">
        <f t="shared" si="4"/>
        <v>0.79628400796284016</v>
      </c>
      <c r="I18" s="7">
        <f t="shared" si="2"/>
        <v>0.98009289980092895</v>
      </c>
      <c r="J18" s="7"/>
      <c r="K18" s="7"/>
    </row>
    <row r="19" spans="1:11" x14ac:dyDescent="0.25">
      <c r="B19" s="9"/>
      <c r="C19" s="23">
        <v>591</v>
      </c>
      <c r="D19" s="24">
        <v>149</v>
      </c>
      <c r="E19" s="22">
        <v>0.08</v>
      </c>
      <c r="F19" s="11">
        <f t="shared" si="3"/>
        <v>-1.1280690112806826</v>
      </c>
      <c r="H19" s="12">
        <f t="shared" si="4"/>
        <v>0.98871930988719314</v>
      </c>
      <c r="I19" s="7">
        <f t="shared" si="2"/>
        <v>0.98009289980092895</v>
      </c>
      <c r="J19" s="7"/>
      <c r="K19" s="7"/>
    </row>
    <row r="20" spans="1:11" x14ac:dyDescent="0.25">
      <c r="B20" s="9"/>
      <c r="C20" s="23">
        <v>644</v>
      </c>
      <c r="D20" s="24">
        <v>165.1</v>
      </c>
      <c r="E20" s="22">
        <v>1.1599999999999999</v>
      </c>
      <c r="F20" s="11">
        <f t="shared" si="3"/>
        <v>9.5554080955540854</v>
      </c>
      <c r="H20" s="12">
        <f t="shared" si="4"/>
        <v>1.0955540809555409</v>
      </c>
      <c r="I20" s="7">
        <f t="shared" si="2"/>
        <v>0.98009289980092895</v>
      </c>
      <c r="J20" s="7"/>
      <c r="K20" s="7"/>
    </row>
    <row r="21" spans="1:11" x14ac:dyDescent="0.25">
      <c r="A21" s="13"/>
      <c r="B21" s="9"/>
      <c r="C21" s="23">
        <v>689</v>
      </c>
      <c r="D21" s="24">
        <v>146</v>
      </c>
      <c r="E21" s="22">
        <v>-0.11</v>
      </c>
      <c r="F21" s="11">
        <f t="shared" si="3"/>
        <v>-3.118779031187783</v>
      </c>
      <c r="H21" s="12">
        <f t="shared" si="4"/>
        <v>0.96881220968812221</v>
      </c>
      <c r="I21" s="7">
        <f t="shared" si="2"/>
        <v>0.98009289980092895</v>
      </c>
      <c r="J21" s="7"/>
      <c r="K21" s="7"/>
    </row>
    <row r="22" spans="1:11" x14ac:dyDescent="0.25">
      <c r="C22" s="23">
        <v>744</v>
      </c>
      <c r="D22" s="24">
        <v>160</v>
      </c>
      <c r="E22" s="22">
        <v>0.82</v>
      </c>
      <c r="F22" s="11">
        <f t="shared" si="3"/>
        <v>6.1712010617120185</v>
      </c>
      <c r="H22" s="12">
        <f t="shared" si="4"/>
        <v>1.0617120106171203</v>
      </c>
      <c r="I22" s="7">
        <f t="shared" si="2"/>
        <v>0.98009289980092895</v>
      </c>
      <c r="J22" s="7"/>
      <c r="K22" s="7"/>
    </row>
    <row r="23" spans="1:11" x14ac:dyDescent="0.25">
      <c r="C23" s="23"/>
      <c r="D23" s="24"/>
      <c r="H23" s="12"/>
      <c r="I23" s="7"/>
      <c r="J23" s="7"/>
      <c r="K23" s="7"/>
    </row>
    <row r="24" spans="1:11" x14ac:dyDescent="0.25">
      <c r="H24" s="7"/>
      <c r="I24" s="7"/>
      <c r="J24" s="7"/>
      <c r="K24" s="7"/>
    </row>
    <row r="25" spans="1:11" x14ac:dyDescent="0.25">
      <c r="H25" s="7"/>
      <c r="I25" s="7"/>
      <c r="J25" s="7"/>
      <c r="K25" s="7"/>
    </row>
    <row r="26" spans="1:11" x14ac:dyDescent="0.25">
      <c r="H26" s="7"/>
      <c r="I26" s="7"/>
      <c r="J26" s="7"/>
      <c r="K26" s="7"/>
    </row>
    <row r="27" spans="1:11" x14ac:dyDescent="0.25">
      <c r="H27" s="7"/>
      <c r="I27" s="7"/>
      <c r="J27" s="7"/>
      <c r="K27" s="7"/>
    </row>
    <row r="28" spans="1:11" x14ac:dyDescent="0.25">
      <c r="H28" s="7"/>
      <c r="I28" s="7"/>
      <c r="J28" s="7"/>
      <c r="K28" s="7"/>
    </row>
    <row r="29" spans="1:11" x14ac:dyDescent="0.25">
      <c r="H29" s="7"/>
      <c r="I29" s="7"/>
      <c r="J29" s="7"/>
      <c r="K29" s="7"/>
    </row>
    <row r="30" spans="1:11" x14ac:dyDescent="0.25">
      <c r="C30" s="14"/>
      <c r="D30" s="14"/>
      <c r="F30" s="14"/>
      <c r="H30" s="7"/>
      <c r="I30" s="7"/>
      <c r="J30" s="7"/>
      <c r="K30" s="7"/>
    </row>
    <row r="31" spans="1:11" x14ac:dyDescent="0.25">
      <c r="C31" s="14"/>
      <c r="D31" s="14"/>
      <c r="F31" s="14"/>
      <c r="H31" s="7"/>
      <c r="I31" s="7"/>
      <c r="J31" s="7"/>
      <c r="K31" s="7"/>
    </row>
    <row r="33" spans="3:7" x14ac:dyDescent="0.25">
      <c r="C33" s="14"/>
      <c r="D33" s="14"/>
      <c r="F33" s="14"/>
    </row>
    <row r="34" spans="3:7" x14ac:dyDescent="0.25">
      <c r="C34" s="14"/>
      <c r="D34" s="14"/>
      <c r="F34" s="14"/>
    </row>
    <row r="35" spans="3:7" x14ac:dyDescent="0.25">
      <c r="C35" s="14"/>
      <c r="D35" s="14"/>
      <c r="F35" s="14"/>
    </row>
    <row r="36" spans="3:7" x14ac:dyDescent="0.25">
      <c r="C36" s="14"/>
      <c r="D36" s="14"/>
      <c r="F36" s="14"/>
    </row>
    <row r="37" spans="3:7" x14ac:dyDescent="0.25">
      <c r="C37" s="14"/>
      <c r="D37" s="14"/>
      <c r="F37" s="10"/>
    </row>
    <row r="38" spans="3:7" x14ac:dyDescent="0.25">
      <c r="C38" s="14"/>
      <c r="D38" s="14"/>
      <c r="F38" s="14"/>
      <c r="G38" s="14"/>
    </row>
    <row r="58" spans="8:8" x14ac:dyDescent="0.25">
      <c r="H58" s="1" t="s">
        <v>1</v>
      </c>
    </row>
  </sheetData>
  <sheetProtection algorithmName="SHA-512" hashValue="AueyMEtNRtsCyJgAFnOmjQvPtEAzMycqAvwqU3MuQLAGtq8VgzGFozfu/rh9wlKi0F2vZbmoLG8DGVZwiT0/7Q==" saltValue="2qz3pDNK2Ok3Gk6EaKHpsA==" spinCount="100000" sheet="1" objects="1" scenarios="1" selectLockedCells="1" selectUnlockedCells="1"/>
  <sortState xmlns:xlrd2="http://schemas.microsoft.com/office/spreadsheetml/2017/richdata2" ref="C11:F18">
    <sortCondition ref="C11:C18"/>
  </sortState>
  <conditionalFormatting sqref="E11:E22">
    <cfRule type="cellIs" dxfId="20" priority="1" stopIfTrue="1" operator="between">
      <formula>-2</formula>
      <formula>2</formula>
    </cfRule>
    <cfRule type="cellIs" dxfId="19" priority="2" stopIfTrue="1" operator="between">
      <formula>-3</formula>
      <formula>3</formula>
    </cfRule>
    <cfRule type="cellIs" dxfId="18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L59"/>
  <sheetViews>
    <sheetView zoomScale="80" zoomScaleNormal="80" workbookViewId="0"/>
  </sheetViews>
  <sheetFormatPr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8.28515625" style="1" customWidth="1"/>
    <col min="7" max="7" width="12.42578125" style="1" bestFit="1" customWidth="1"/>
    <col min="8" max="8" width="14.85546875" style="1" bestFit="1" customWidth="1"/>
    <col min="9" max="16384" width="9.140625" style="1"/>
  </cols>
  <sheetData>
    <row r="1" spans="1:11" x14ac:dyDescent="0.25">
      <c r="C1" s="2" t="s">
        <v>5</v>
      </c>
      <c r="D1" s="25" t="s">
        <v>19</v>
      </c>
      <c r="E1" s="15"/>
      <c r="F1" s="3"/>
    </row>
    <row r="2" spans="1:11" ht="18" x14ac:dyDescent="0.25">
      <c r="C2" s="4" t="s">
        <v>3</v>
      </c>
      <c r="D2" s="26">
        <v>31.32</v>
      </c>
      <c r="E2" s="1" t="s">
        <v>4</v>
      </c>
    </row>
    <row r="3" spans="1:11" ht="18" x14ac:dyDescent="0.25">
      <c r="C3" s="4" t="s">
        <v>9</v>
      </c>
      <c r="D3" s="26">
        <v>28.3</v>
      </c>
      <c r="E3" s="1" t="s">
        <v>4</v>
      </c>
      <c r="F3" s="5"/>
    </row>
    <row r="4" spans="1:11" ht="18" x14ac:dyDescent="0.25">
      <c r="C4" s="4" t="s">
        <v>10</v>
      </c>
      <c r="D4" s="31">
        <v>1.87</v>
      </c>
      <c r="E4" s="1" t="s">
        <v>4</v>
      </c>
      <c r="F4" s="5"/>
    </row>
    <row r="5" spans="1:11" x14ac:dyDescent="0.25">
      <c r="C5" s="4" t="s">
        <v>11</v>
      </c>
      <c r="D5" s="33">
        <f>D4/D3</f>
        <v>6.6077738515901069E-2</v>
      </c>
      <c r="E5" s="1" t="s">
        <v>2</v>
      </c>
      <c r="F5" s="5"/>
    </row>
    <row r="6" spans="1:11" x14ac:dyDescent="0.25">
      <c r="C6" s="4" t="s">
        <v>6</v>
      </c>
      <c r="D6" s="11">
        <f>COUNTA(D11:D23)</f>
        <v>11</v>
      </c>
      <c r="E6" s="5"/>
      <c r="F6" s="5"/>
    </row>
    <row r="7" spans="1:11" x14ac:dyDescent="0.25">
      <c r="C7" s="5"/>
      <c r="D7" s="5"/>
      <c r="E7" s="5"/>
      <c r="F7" s="5"/>
    </row>
    <row r="8" spans="1:11" x14ac:dyDescent="0.25">
      <c r="C8" s="5"/>
      <c r="D8" s="5"/>
      <c r="E8" s="5"/>
      <c r="F8" s="5"/>
      <c r="H8" s="7"/>
      <c r="I8" s="7"/>
      <c r="J8" s="7"/>
      <c r="K8" s="7"/>
    </row>
    <row r="9" spans="1:11" ht="31.5" x14ac:dyDescent="0.25">
      <c r="C9" s="5" t="s">
        <v>0</v>
      </c>
      <c r="D9" s="5" t="s">
        <v>8</v>
      </c>
      <c r="E9" s="8" t="s">
        <v>7</v>
      </c>
      <c r="F9" s="8" t="s">
        <v>16</v>
      </c>
      <c r="H9" s="7"/>
      <c r="I9" s="7"/>
      <c r="J9" s="7"/>
      <c r="K9" s="7"/>
    </row>
    <row r="10" spans="1:11" x14ac:dyDescent="0.25">
      <c r="A10" s="9"/>
      <c r="C10" s="20"/>
      <c r="D10" s="5"/>
      <c r="E10" s="5"/>
      <c r="F10" s="5"/>
      <c r="H10" s="7" t="s">
        <v>13</v>
      </c>
      <c r="I10" s="7" t="s">
        <v>14</v>
      </c>
      <c r="J10" s="7"/>
      <c r="K10" s="7"/>
    </row>
    <row r="11" spans="1:11" x14ac:dyDescent="0.25">
      <c r="C11" s="23">
        <v>139</v>
      </c>
      <c r="D11" s="24">
        <v>27.18</v>
      </c>
      <c r="E11" s="22">
        <v>-0.6</v>
      </c>
      <c r="F11" s="11">
        <f>((D11-$D$2)/$D$2)*100</f>
        <v>-13.218390804597702</v>
      </c>
      <c r="H11" s="12">
        <f>(100+F11)/100</f>
        <v>0.86781609195402298</v>
      </c>
      <c r="I11" s="7">
        <f>1+($D$3-$D$2)/$D$2</f>
        <v>0.90357598978288634</v>
      </c>
      <c r="J11" s="7"/>
      <c r="K11" s="7"/>
    </row>
    <row r="12" spans="1:11" x14ac:dyDescent="0.25">
      <c r="C12" s="23">
        <v>223</v>
      </c>
      <c r="D12" s="24">
        <v>26.7</v>
      </c>
      <c r="E12" s="22">
        <v>-0.85</v>
      </c>
      <c r="F12" s="11">
        <f t="shared" ref="F12:F15" si="0">((D12-$D$2)/$D$2)*100</f>
        <v>-14.750957854406133</v>
      </c>
      <c r="H12" s="12">
        <f>(100+F12)/100</f>
        <v>0.85249042145593856</v>
      </c>
      <c r="I12" s="7">
        <f t="shared" ref="I12:I22" si="1">1+($D$3-$D$2)/$D$2</f>
        <v>0.90357598978288634</v>
      </c>
      <c r="J12" s="7"/>
      <c r="K12" s="7"/>
    </row>
    <row r="13" spans="1:11" x14ac:dyDescent="0.25">
      <c r="C13" s="23">
        <v>295</v>
      </c>
      <c r="D13" s="24">
        <v>28.7</v>
      </c>
      <c r="E13" s="22">
        <v>0.21</v>
      </c>
      <c r="F13" s="11">
        <f t="shared" si="0"/>
        <v>-8.3652618135376784</v>
      </c>
      <c r="H13" s="12">
        <f t="shared" ref="H13:H15" si="2">(100+F13)/100</f>
        <v>0.91634738186462328</v>
      </c>
      <c r="I13" s="7">
        <f t="shared" si="1"/>
        <v>0.90357598978288634</v>
      </c>
      <c r="J13" s="7"/>
      <c r="K13" s="7"/>
    </row>
    <row r="14" spans="1:11" x14ac:dyDescent="0.25">
      <c r="C14" s="23">
        <v>339</v>
      </c>
      <c r="D14" s="24">
        <v>28.3</v>
      </c>
      <c r="E14" s="22">
        <v>0</v>
      </c>
      <c r="F14" s="11">
        <f t="shared" si="0"/>
        <v>-9.6424010217113647</v>
      </c>
      <c r="H14" s="12">
        <f t="shared" si="2"/>
        <v>0.90357598978288634</v>
      </c>
      <c r="I14" s="7">
        <f t="shared" si="1"/>
        <v>0.90357598978288634</v>
      </c>
      <c r="J14" s="7"/>
      <c r="K14" s="7"/>
    </row>
    <row r="15" spans="1:11" x14ac:dyDescent="0.25">
      <c r="C15" s="23">
        <v>509</v>
      </c>
      <c r="D15" s="24">
        <v>30.3</v>
      </c>
      <c r="E15" s="22">
        <v>1.07</v>
      </c>
      <c r="F15" s="11">
        <f t="shared" si="0"/>
        <v>-3.25670498084291</v>
      </c>
      <c r="H15" s="12">
        <f t="shared" si="2"/>
        <v>0.96743295019157083</v>
      </c>
      <c r="I15" s="7">
        <f t="shared" si="1"/>
        <v>0.90357598978288634</v>
      </c>
      <c r="J15" s="7"/>
      <c r="K15" s="7"/>
    </row>
    <row r="16" spans="1:11" x14ac:dyDescent="0.25">
      <c r="C16" s="23">
        <v>512</v>
      </c>
      <c r="D16" s="24"/>
      <c r="F16" s="11"/>
      <c r="H16" s="12"/>
      <c r="I16" s="7">
        <f t="shared" si="1"/>
        <v>0.90357598978288634</v>
      </c>
      <c r="J16" s="7"/>
      <c r="K16" s="7"/>
    </row>
    <row r="17" spans="1:12" x14ac:dyDescent="0.25">
      <c r="C17" s="23">
        <v>551</v>
      </c>
      <c r="D17" s="24">
        <v>26.5</v>
      </c>
      <c r="E17" s="22">
        <v>-0.96</v>
      </c>
      <c r="F17" s="11">
        <f t="shared" ref="F17:F22" si="3">((D17-$D$2)/$D$2)*100</f>
        <v>-15.389527458492976</v>
      </c>
      <c r="H17" s="12">
        <f t="shared" ref="H17:H22" si="4">(100+F17)/100</f>
        <v>0.8461047254150702</v>
      </c>
      <c r="I17" s="7">
        <f t="shared" si="1"/>
        <v>0.90357598978288634</v>
      </c>
      <c r="J17" s="7"/>
      <c r="K17" s="7"/>
    </row>
    <row r="18" spans="1:12" x14ac:dyDescent="0.25">
      <c r="C18" s="23">
        <v>579</v>
      </c>
      <c r="D18" s="24">
        <v>25.8</v>
      </c>
      <c r="E18" s="22">
        <v>-1.33</v>
      </c>
      <c r="F18" s="11">
        <f t="shared" si="3"/>
        <v>-17.624521072796934</v>
      </c>
      <c r="H18" s="12">
        <f t="shared" si="4"/>
        <v>0.82375478927203061</v>
      </c>
      <c r="I18" s="7">
        <f t="shared" si="1"/>
        <v>0.90357598978288634</v>
      </c>
      <c r="J18" s="7"/>
      <c r="K18" s="7"/>
    </row>
    <row r="19" spans="1:12" x14ac:dyDescent="0.25">
      <c r="C19" s="23">
        <v>591</v>
      </c>
      <c r="D19" s="24">
        <v>29.5</v>
      </c>
      <c r="E19" s="22">
        <v>0.64</v>
      </c>
      <c r="F19" s="11">
        <f t="shared" si="3"/>
        <v>-5.8109833971902951</v>
      </c>
      <c r="H19" s="12">
        <f t="shared" si="4"/>
        <v>0.94189016602809705</v>
      </c>
      <c r="I19" s="7">
        <f t="shared" si="1"/>
        <v>0.90357598978288634</v>
      </c>
      <c r="J19" s="7"/>
      <c r="K19" s="7"/>
    </row>
    <row r="20" spans="1:12" x14ac:dyDescent="0.25">
      <c r="C20" s="23">
        <v>644</v>
      </c>
      <c r="D20" s="24">
        <v>32.799999999999997</v>
      </c>
      <c r="E20" s="22">
        <v>2.4</v>
      </c>
      <c r="F20" s="11">
        <f t="shared" si="3"/>
        <v>4.7254150702426463</v>
      </c>
      <c r="H20" s="12">
        <f t="shared" si="4"/>
        <v>1.0472541507024264</v>
      </c>
      <c r="I20" s="7">
        <f t="shared" si="1"/>
        <v>0.90357598978288634</v>
      </c>
      <c r="J20" s="7"/>
      <c r="K20" s="7"/>
    </row>
    <row r="21" spans="1:12" x14ac:dyDescent="0.25">
      <c r="A21" s="13"/>
      <c r="B21" s="13"/>
      <c r="C21" s="23">
        <v>689</v>
      </c>
      <c r="D21" s="24">
        <v>29</v>
      </c>
      <c r="E21" s="22">
        <v>0.37</v>
      </c>
      <c r="F21" s="11">
        <f t="shared" si="3"/>
        <v>-7.4074074074074083</v>
      </c>
      <c r="H21" s="12">
        <f t="shared" si="4"/>
        <v>0.92592592592592593</v>
      </c>
      <c r="I21" s="7">
        <f t="shared" si="1"/>
        <v>0.90357598978288634</v>
      </c>
      <c r="J21" s="7"/>
      <c r="K21" s="7"/>
    </row>
    <row r="22" spans="1:12" x14ac:dyDescent="0.25">
      <c r="A22" s="13"/>
      <c r="C22" s="23">
        <v>744</v>
      </c>
      <c r="D22" s="24">
        <v>28.2</v>
      </c>
      <c r="E22" s="22">
        <v>-0.05</v>
      </c>
      <c r="F22" s="11">
        <f t="shared" si="3"/>
        <v>-9.9616858237547934</v>
      </c>
      <c r="H22" s="12">
        <f t="shared" si="4"/>
        <v>0.90038314176245204</v>
      </c>
      <c r="I22" s="7">
        <f t="shared" si="1"/>
        <v>0.90357598978288634</v>
      </c>
      <c r="J22" s="7"/>
      <c r="K22" s="7"/>
    </row>
    <row r="23" spans="1:12" x14ac:dyDescent="0.25">
      <c r="C23" s="23"/>
      <c r="D23" s="24"/>
      <c r="H23" s="12"/>
      <c r="I23" s="7"/>
      <c r="J23" s="7"/>
      <c r="K23" s="7"/>
    </row>
    <row r="24" spans="1:12" x14ac:dyDescent="0.25">
      <c r="H24" s="7"/>
      <c r="I24" s="7"/>
      <c r="J24" s="7"/>
      <c r="K24" s="7"/>
    </row>
    <row r="25" spans="1:12" x14ac:dyDescent="0.25">
      <c r="H25" s="7"/>
      <c r="I25" s="7"/>
      <c r="J25" s="7"/>
      <c r="K25" s="7"/>
    </row>
    <row r="26" spans="1:12" x14ac:dyDescent="0.25">
      <c r="H26" s="7"/>
      <c r="I26" s="7"/>
      <c r="J26" s="7"/>
      <c r="K26" s="7"/>
    </row>
    <row r="27" spans="1:12" x14ac:dyDescent="0.25">
      <c r="H27" s="7"/>
      <c r="I27" s="7"/>
      <c r="J27" s="7"/>
      <c r="K27" s="7"/>
    </row>
    <row r="28" spans="1:12" x14ac:dyDescent="0.25">
      <c r="H28" s="7"/>
      <c r="I28" s="7"/>
      <c r="J28" s="7"/>
      <c r="K28" s="16"/>
      <c r="L28" s="17"/>
    </row>
    <row r="29" spans="1:12" x14ac:dyDescent="0.25">
      <c r="C29" s="18"/>
      <c r="H29" s="7"/>
      <c r="I29" s="7"/>
      <c r="J29" s="7"/>
      <c r="K29" s="16"/>
      <c r="L29" s="17"/>
    </row>
    <row r="30" spans="1:12" x14ac:dyDescent="0.25">
      <c r="H30" s="7"/>
      <c r="I30" s="7"/>
      <c r="J30" s="7"/>
      <c r="K30" s="16"/>
      <c r="L30" s="17"/>
    </row>
    <row r="31" spans="1:12" x14ac:dyDescent="0.25">
      <c r="H31" s="7"/>
      <c r="I31" s="7"/>
      <c r="J31" s="7"/>
      <c r="K31" s="16"/>
      <c r="L31" s="17"/>
    </row>
    <row r="33" spans="3:12" x14ac:dyDescent="0.25">
      <c r="C33" s="18"/>
      <c r="K33" s="19"/>
      <c r="L33" s="17"/>
    </row>
    <row r="34" spans="3:12" x14ac:dyDescent="0.25">
      <c r="K34" s="19"/>
      <c r="L34" s="17"/>
    </row>
    <row r="35" spans="3:12" x14ac:dyDescent="0.25">
      <c r="K35" s="19"/>
      <c r="L35" s="17"/>
    </row>
    <row r="36" spans="3:12" x14ac:dyDescent="0.25">
      <c r="K36" s="19"/>
      <c r="L36" s="17"/>
    </row>
    <row r="37" spans="3:12" x14ac:dyDescent="0.25">
      <c r="K37" s="19"/>
      <c r="L37" s="17"/>
    </row>
    <row r="38" spans="3:12" x14ac:dyDescent="0.25">
      <c r="K38" s="19"/>
      <c r="L38" s="17"/>
    </row>
    <row r="39" spans="3:12" x14ac:dyDescent="0.25">
      <c r="K39" s="19"/>
      <c r="L39" s="17"/>
    </row>
    <row r="40" spans="3:12" x14ac:dyDescent="0.25">
      <c r="K40" s="19"/>
      <c r="L40" s="17"/>
    </row>
    <row r="41" spans="3:12" x14ac:dyDescent="0.25">
      <c r="K41" s="19"/>
      <c r="L41" s="17"/>
    </row>
    <row r="42" spans="3:12" x14ac:dyDescent="0.25">
      <c r="K42" s="19"/>
      <c r="L42" s="17"/>
    </row>
    <row r="43" spans="3:12" x14ac:dyDescent="0.25">
      <c r="K43" s="19"/>
      <c r="L43" s="17"/>
    </row>
    <row r="44" spans="3:12" x14ac:dyDescent="0.25">
      <c r="K44" s="19"/>
      <c r="L44" s="17"/>
    </row>
    <row r="45" spans="3:12" x14ac:dyDescent="0.25">
      <c r="K45" s="19"/>
      <c r="L45" s="17"/>
    </row>
    <row r="46" spans="3:12" x14ac:dyDescent="0.25">
      <c r="K46" s="19"/>
      <c r="L46" s="17"/>
    </row>
    <row r="47" spans="3:12" x14ac:dyDescent="0.25">
      <c r="K47" s="19"/>
      <c r="L47" s="17"/>
    </row>
    <row r="48" spans="3:12" x14ac:dyDescent="0.25">
      <c r="K48" s="19"/>
      <c r="L48" s="17"/>
    </row>
    <row r="49" spans="8:12" x14ac:dyDescent="0.25">
      <c r="K49" s="19"/>
      <c r="L49" s="17"/>
    </row>
    <row r="59" spans="8:12" x14ac:dyDescent="0.25">
      <c r="H59" s="1" t="s">
        <v>1</v>
      </c>
    </row>
  </sheetData>
  <sheetProtection algorithmName="SHA-512" hashValue="Eiawg/g7FMR9HFqycxe6qq3stDIRKpK9F5rW4NOrTyeZbMVgVexSMB9zqcn6VGliwfp4ovbIR1jFJ0PQF2S5fg==" saltValue="NyAItjIcC94tXVl/pSBGjw==" spinCount="100000" sheet="1" objects="1" scenarios="1" selectLockedCells="1" selectUnlockedCells="1"/>
  <sortState xmlns:xlrd2="http://schemas.microsoft.com/office/spreadsheetml/2017/richdata2" ref="C11:E18">
    <sortCondition ref="C11:C18"/>
  </sortState>
  <conditionalFormatting sqref="E11:E15 E17:E22">
    <cfRule type="cellIs" dxfId="17" priority="1" stopIfTrue="1" operator="between">
      <formula>-2</formula>
      <formula>2</formula>
    </cfRule>
    <cfRule type="cellIs" dxfId="16" priority="2" stopIfTrue="1" operator="between">
      <formula>-3</formula>
      <formula>3</formula>
    </cfRule>
    <cfRule type="cellIs" dxfId="15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31"/>
  <sheetViews>
    <sheetView zoomScale="80" zoomScaleNormal="80" workbookViewId="0"/>
  </sheetViews>
  <sheetFormatPr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8.28515625" style="1" customWidth="1"/>
    <col min="7" max="7" width="12.42578125" style="1" bestFit="1" customWidth="1"/>
    <col min="8" max="8" width="14.85546875" style="1" bestFit="1" customWidth="1"/>
    <col min="9" max="16384" width="9.140625" style="1"/>
  </cols>
  <sheetData>
    <row r="1" spans="1:11" x14ac:dyDescent="0.25">
      <c r="C1" s="2" t="s">
        <v>5</v>
      </c>
      <c r="D1" s="36" t="s">
        <v>15</v>
      </c>
      <c r="E1" s="37"/>
      <c r="F1" s="3"/>
    </row>
    <row r="2" spans="1:11" ht="18" x14ac:dyDescent="0.25">
      <c r="C2" s="4" t="s">
        <v>3</v>
      </c>
      <c r="D2" s="26">
        <v>19.579999999999998</v>
      </c>
      <c r="E2" s="1" t="s">
        <v>4</v>
      </c>
    </row>
    <row r="3" spans="1:11" ht="18" x14ac:dyDescent="0.25">
      <c r="C3" s="4" t="s">
        <v>9</v>
      </c>
      <c r="D3" s="29">
        <v>18.809999999999999</v>
      </c>
      <c r="E3" s="1" t="s">
        <v>4</v>
      </c>
      <c r="F3" s="5"/>
    </row>
    <row r="4" spans="1:11" ht="18" x14ac:dyDescent="0.25">
      <c r="C4" s="4" t="s">
        <v>10</v>
      </c>
      <c r="D4" s="5">
        <v>1.1599999999999999</v>
      </c>
      <c r="E4" s="1" t="s">
        <v>4</v>
      </c>
      <c r="F4" s="5"/>
    </row>
    <row r="5" spans="1:11" x14ac:dyDescent="0.25">
      <c r="C5" s="4" t="s">
        <v>11</v>
      </c>
      <c r="D5" s="33">
        <f>D4/D3</f>
        <v>6.1669324827219561E-2</v>
      </c>
      <c r="E5" s="1" t="s">
        <v>2</v>
      </c>
      <c r="F5" s="5"/>
    </row>
    <row r="6" spans="1:11" x14ac:dyDescent="0.25">
      <c r="C6" s="4" t="s">
        <v>6</v>
      </c>
      <c r="D6" s="11">
        <f>COUNTA(D11:D23)</f>
        <v>11</v>
      </c>
      <c r="E6" s="5"/>
      <c r="F6" s="5"/>
    </row>
    <row r="7" spans="1:11" x14ac:dyDescent="0.25">
      <c r="C7" s="5"/>
      <c r="D7" s="5"/>
      <c r="E7" s="5"/>
      <c r="F7" s="5"/>
    </row>
    <row r="8" spans="1:11" x14ac:dyDescent="0.25">
      <c r="C8" s="5"/>
      <c r="D8" s="5"/>
      <c r="E8" s="5"/>
      <c r="F8" s="5"/>
      <c r="H8" s="7"/>
      <c r="I8" s="7"/>
      <c r="J8" s="7"/>
      <c r="K8" s="7"/>
    </row>
    <row r="9" spans="1:11" ht="31.5" x14ac:dyDescent="0.25">
      <c r="C9" s="5" t="s">
        <v>0</v>
      </c>
      <c r="D9" s="5" t="s">
        <v>8</v>
      </c>
      <c r="E9" s="8" t="s">
        <v>7</v>
      </c>
      <c r="F9" s="8" t="s">
        <v>16</v>
      </c>
      <c r="H9" s="7"/>
      <c r="I9" s="7"/>
      <c r="J9" s="7"/>
      <c r="K9" s="7"/>
    </row>
    <row r="10" spans="1:11" x14ac:dyDescent="0.25">
      <c r="A10" s="9"/>
      <c r="C10" s="20"/>
      <c r="D10" s="5"/>
      <c r="E10" s="5"/>
      <c r="F10" s="5"/>
      <c r="H10" s="7" t="s">
        <v>13</v>
      </c>
      <c r="I10" s="7" t="s">
        <v>14</v>
      </c>
      <c r="J10" s="7"/>
      <c r="K10" s="7"/>
    </row>
    <row r="11" spans="1:11" x14ac:dyDescent="0.25">
      <c r="C11" s="23">
        <v>139</v>
      </c>
      <c r="D11" s="24">
        <v>19.149999999999999</v>
      </c>
      <c r="E11" s="22">
        <v>0.28999999999999998</v>
      </c>
      <c r="F11" s="11">
        <f>((D11-$D$2)/$D$2)*100</f>
        <v>-2.1961184882533185</v>
      </c>
      <c r="H11" s="12">
        <f>(100+F11)/100</f>
        <v>0.97803881511746682</v>
      </c>
      <c r="I11" s="7">
        <f>1+($D$3-$D$2)/$D$2</f>
        <v>0.9606741573033708</v>
      </c>
      <c r="J11" s="7"/>
      <c r="K11" s="7"/>
    </row>
    <row r="12" spans="1:11" x14ac:dyDescent="0.25">
      <c r="C12" s="23">
        <v>223</v>
      </c>
      <c r="D12" s="24">
        <v>18.3</v>
      </c>
      <c r="E12" s="22">
        <v>-0.44</v>
      </c>
      <c r="F12" s="11">
        <f>((D12-$D$2)/$D$2)*100</f>
        <v>-6.5372829417773115</v>
      </c>
      <c r="H12" s="12">
        <f t="shared" ref="H12:H15" si="0">(100+F12)/100</f>
        <v>0.93462717058222688</v>
      </c>
      <c r="I12" s="7">
        <f t="shared" ref="I12:I22" si="1">1+($D$3-$D$2)/$D$2</f>
        <v>0.9606741573033708</v>
      </c>
      <c r="J12" s="7"/>
      <c r="K12" s="7"/>
    </row>
    <row r="13" spans="1:11" x14ac:dyDescent="0.25">
      <c r="C13" s="23">
        <v>295</v>
      </c>
      <c r="D13" s="24">
        <v>18.399999999999999</v>
      </c>
      <c r="E13" s="22">
        <v>-0.35</v>
      </c>
      <c r="F13" s="11">
        <f>((D13-$D$2)/$D$2)*100</f>
        <v>-6.0265577119509697</v>
      </c>
      <c r="H13" s="12">
        <f t="shared" si="0"/>
        <v>0.93973442288049025</v>
      </c>
      <c r="I13" s="7">
        <f t="shared" si="1"/>
        <v>0.9606741573033708</v>
      </c>
      <c r="J13" s="7"/>
      <c r="K13" s="7"/>
    </row>
    <row r="14" spans="1:11" x14ac:dyDescent="0.25">
      <c r="C14" s="23">
        <v>339</v>
      </c>
      <c r="D14" s="24">
        <v>18</v>
      </c>
      <c r="E14" s="22">
        <v>-0.7</v>
      </c>
      <c r="F14" s="11">
        <f>((D14-$D$2)/$D$2)*100</f>
        <v>-8.0694586312563761</v>
      </c>
      <c r="H14" s="12">
        <f t="shared" si="0"/>
        <v>0.91930541368743623</v>
      </c>
      <c r="I14" s="7">
        <f t="shared" si="1"/>
        <v>0.9606741573033708</v>
      </c>
      <c r="J14" s="7"/>
      <c r="K14" s="7"/>
    </row>
    <row r="15" spans="1:11" x14ac:dyDescent="0.25">
      <c r="C15" s="23">
        <v>509</v>
      </c>
      <c r="D15" s="24">
        <v>20.399999999999999</v>
      </c>
      <c r="E15" s="22">
        <v>1.37</v>
      </c>
      <c r="F15" s="11">
        <f>((D15-$D$2)/$D$2)*100</f>
        <v>4.1879468845760996</v>
      </c>
      <c r="H15" s="12">
        <f t="shared" si="0"/>
        <v>1.0418794688457609</v>
      </c>
      <c r="I15" s="7">
        <f t="shared" si="1"/>
        <v>0.9606741573033708</v>
      </c>
      <c r="J15" s="7"/>
      <c r="K15" s="7"/>
    </row>
    <row r="16" spans="1:11" x14ac:dyDescent="0.25">
      <c r="C16" s="23">
        <v>512</v>
      </c>
      <c r="D16" s="24"/>
      <c r="F16" s="11"/>
      <c r="H16" s="12"/>
      <c r="I16" s="7">
        <f t="shared" si="1"/>
        <v>0.9606741573033708</v>
      </c>
      <c r="J16" s="7"/>
      <c r="K16" s="7"/>
    </row>
    <row r="17" spans="3:11" x14ac:dyDescent="0.25">
      <c r="C17" s="23">
        <v>551</v>
      </c>
      <c r="D17" s="24">
        <v>16.899999999999999</v>
      </c>
      <c r="E17" s="22">
        <v>-1.64</v>
      </c>
      <c r="F17" s="11">
        <f t="shared" ref="F17:F22" si="2">((D17-$D$2)/$D$2)*100</f>
        <v>-13.687436159346273</v>
      </c>
      <c r="H17" s="12">
        <f t="shared" ref="H17:H22" si="3">(100+F17)/100</f>
        <v>0.86312563840653722</v>
      </c>
      <c r="I17" s="7">
        <f t="shared" si="1"/>
        <v>0.9606741573033708</v>
      </c>
      <c r="J17" s="7"/>
      <c r="K17" s="7"/>
    </row>
    <row r="18" spans="3:11" x14ac:dyDescent="0.25">
      <c r="C18" s="23">
        <v>579</v>
      </c>
      <c r="D18" s="24">
        <v>17.600000000000001</v>
      </c>
      <c r="E18" s="22">
        <v>-1.04</v>
      </c>
      <c r="F18" s="11">
        <f t="shared" si="2"/>
        <v>-10.112359550561782</v>
      </c>
      <c r="H18" s="12">
        <f t="shared" si="3"/>
        <v>0.89887640449438222</v>
      </c>
      <c r="I18" s="7">
        <f t="shared" si="1"/>
        <v>0.9606741573033708</v>
      </c>
      <c r="J18" s="7"/>
      <c r="K18" s="7"/>
    </row>
    <row r="19" spans="3:11" x14ac:dyDescent="0.25">
      <c r="C19" s="23">
        <v>591</v>
      </c>
      <c r="D19" s="24">
        <v>19.899999999999999</v>
      </c>
      <c r="E19" s="22">
        <v>0.94</v>
      </c>
      <c r="F19" s="11">
        <f t="shared" si="2"/>
        <v>1.6343207354443323</v>
      </c>
      <c r="H19" s="12">
        <f t="shared" si="3"/>
        <v>1.0163432073544434</v>
      </c>
      <c r="I19" s="7">
        <f t="shared" si="1"/>
        <v>0.9606741573033708</v>
      </c>
      <c r="J19" s="7"/>
      <c r="K19" s="7"/>
    </row>
    <row r="20" spans="3:11" x14ac:dyDescent="0.25">
      <c r="C20" s="23">
        <v>644</v>
      </c>
      <c r="D20" s="24">
        <v>19.2</v>
      </c>
      <c r="E20" s="22">
        <v>0.33</v>
      </c>
      <c r="F20" s="11">
        <f t="shared" si="2"/>
        <v>-1.940755873340138</v>
      </c>
      <c r="H20" s="12">
        <f t="shared" si="3"/>
        <v>0.98059244126659861</v>
      </c>
      <c r="I20" s="7">
        <f t="shared" si="1"/>
        <v>0.9606741573033708</v>
      </c>
      <c r="J20" s="7"/>
      <c r="K20" s="7"/>
    </row>
    <row r="21" spans="3:11" x14ac:dyDescent="0.25">
      <c r="C21" s="23">
        <v>689</v>
      </c>
      <c r="D21" s="24">
        <v>19.2</v>
      </c>
      <c r="E21" s="22">
        <v>0.33</v>
      </c>
      <c r="F21" s="11">
        <f t="shared" si="2"/>
        <v>-1.940755873340138</v>
      </c>
      <c r="H21" s="12">
        <f t="shared" si="3"/>
        <v>0.98059244126659861</v>
      </c>
      <c r="I21" s="7">
        <f t="shared" si="1"/>
        <v>0.9606741573033708</v>
      </c>
      <c r="J21" s="7"/>
      <c r="K21" s="7"/>
    </row>
    <row r="22" spans="3:11" x14ac:dyDescent="0.25">
      <c r="C22" s="23">
        <v>744</v>
      </c>
      <c r="D22" s="24">
        <v>19.7</v>
      </c>
      <c r="E22" s="22">
        <v>0.76</v>
      </c>
      <c r="F22" s="11">
        <f t="shared" si="2"/>
        <v>0.61287027579162923</v>
      </c>
      <c r="H22" s="12">
        <f t="shared" si="3"/>
        <v>1.0061287027579164</v>
      </c>
      <c r="I22" s="7">
        <f t="shared" si="1"/>
        <v>0.9606741573033708</v>
      </c>
      <c r="J22" s="7"/>
      <c r="K22" s="7"/>
    </row>
    <row r="23" spans="3:11" x14ac:dyDescent="0.25">
      <c r="C23" s="23"/>
      <c r="D23" s="24"/>
      <c r="H23" s="12"/>
      <c r="I23" s="7"/>
      <c r="J23" s="7"/>
      <c r="K23" s="7"/>
    </row>
    <row r="24" spans="3:11" x14ac:dyDescent="0.25">
      <c r="H24" s="7"/>
      <c r="I24" s="7"/>
      <c r="J24" s="7"/>
      <c r="K24" s="7"/>
    </row>
    <row r="25" spans="3:11" x14ac:dyDescent="0.25">
      <c r="H25" s="7"/>
      <c r="I25" s="7"/>
      <c r="J25" s="7"/>
      <c r="K25" s="7"/>
    </row>
    <row r="26" spans="3:11" x14ac:dyDescent="0.25">
      <c r="H26" s="7"/>
      <c r="I26" s="7"/>
      <c r="J26" s="7"/>
      <c r="K26" s="7"/>
    </row>
    <row r="27" spans="3:11" x14ac:dyDescent="0.25">
      <c r="H27" s="7"/>
      <c r="I27" s="7"/>
      <c r="J27" s="7"/>
      <c r="K27" s="7"/>
    </row>
    <row r="28" spans="3:11" x14ac:dyDescent="0.25">
      <c r="H28" s="7"/>
      <c r="I28" s="7"/>
      <c r="J28" s="7"/>
      <c r="K28" s="7"/>
    </row>
    <row r="29" spans="3:11" x14ac:dyDescent="0.25">
      <c r="H29" s="7" t="s">
        <v>1</v>
      </c>
      <c r="I29" s="7"/>
      <c r="J29" s="7"/>
      <c r="K29" s="7"/>
    </row>
    <row r="30" spans="3:11" x14ac:dyDescent="0.25">
      <c r="H30" s="7"/>
      <c r="I30" s="7"/>
      <c r="J30" s="7"/>
      <c r="K30" s="7"/>
    </row>
    <row r="31" spans="3:11" x14ac:dyDescent="0.25">
      <c r="H31" s="7"/>
      <c r="I31" s="7"/>
      <c r="J31" s="7"/>
      <c r="K31" s="7"/>
    </row>
  </sheetData>
  <sheetProtection algorithmName="SHA-512" hashValue="a9yeYHNw45rBfpOkPzNgrBkfYAtY5ptI5KL7LOvOwEObg38ZEUdsnPrJSTu2A8OSbZqKkEnrqPxJe3rWDWXg5A==" saltValue="Dud3kWr5fFX7kBYtGi/CMA==" spinCount="100000" sheet="1" objects="1" scenarios="1" selectLockedCells="1" selectUnlockedCells="1"/>
  <sortState xmlns:xlrd2="http://schemas.microsoft.com/office/spreadsheetml/2017/richdata2" ref="C11:F18">
    <sortCondition ref="C11:C18"/>
  </sortState>
  <mergeCells count="1">
    <mergeCell ref="D1:E1"/>
  </mergeCells>
  <conditionalFormatting sqref="E11:E15 E17:E22">
    <cfRule type="cellIs" dxfId="14" priority="1" stopIfTrue="1" operator="between">
      <formula>-2</formula>
      <formula>2</formula>
    </cfRule>
    <cfRule type="cellIs" dxfId="13" priority="2" stopIfTrue="1" operator="between">
      <formula>-3</formula>
      <formula>3</formula>
    </cfRule>
    <cfRule type="cellIs" dxfId="12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31"/>
  <sheetViews>
    <sheetView zoomScale="80" zoomScaleNormal="80" workbookViewId="0"/>
  </sheetViews>
  <sheetFormatPr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8.28515625" style="1" customWidth="1"/>
    <col min="7" max="7" width="12.42578125" style="1" bestFit="1" customWidth="1"/>
    <col min="8" max="8" width="14.85546875" style="1" bestFit="1" customWidth="1"/>
    <col min="9" max="16384" width="9.140625" style="1"/>
  </cols>
  <sheetData>
    <row r="1" spans="1:11" x14ac:dyDescent="0.25">
      <c r="C1" s="2" t="s">
        <v>5</v>
      </c>
      <c r="D1" s="36" t="s">
        <v>20</v>
      </c>
      <c r="E1" s="39"/>
      <c r="F1" s="39"/>
      <c r="G1" s="39"/>
      <c r="H1" s="39"/>
      <c r="I1" s="39"/>
      <c r="J1" s="39"/>
      <c r="K1" s="39"/>
    </row>
    <row r="2" spans="1:11" ht="18" x14ac:dyDescent="0.25">
      <c r="C2" s="4" t="s">
        <v>3</v>
      </c>
      <c r="D2" s="26">
        <v>73.5</v>
      </c>
      <c r="E2" s="1" t="s">
        <v>4</v>
      </c>
    </row>
    <row r="3" spans="1:11" ht="18" x14ac:dyDescent="0.25">
      <c r="C3" s="4" t="s">
        <v>9</v>
      </c>
      <c r="D3" s="30">
        <v>66.47</v>
      </c>
      <c r="E3" s="1" t="s">
        <v>4</v>
      </c>
      <c r="F3" s="38"/>
      <c r="G3" s="38"/>
      <c r="H3" s="38"/>
    </row>
    <row r="4" spans="1:11" ht="18" x14ac:dyDescent="0.25">
      <c r="C4" s="4" t="s">
        <v>10</v>
      </c>
      <c r="D4" s="31">
        <v>3.6</v>
      </c>
      <c r="E4" s="1" t="s">
        <v>4</v>
      </c>
      <c r="F4" s="38"/>
      <c r="G4" s="38"/>
      <c r="H4" s="38"/>
    </row>
    <row r="5" spans="1:11" x14ac:dyDescent="0.25">
      <c r="C5" s="4" t="s">
        <v>11</v>
      </c>
      <c r="D5" s="33">
        <f>D4/D3</f>
        <v>5.4159771325409958E-2</v>
      </c>
      <c r="E5" s="1" t="s">
        <v>2</v>
      </c>
      <c r="F5" s="38"/>
      <c r="G5" s="38"/>
      <c r="H5" s="38"/>
    </row>
    <row r="6" spans="1:11" x14ac:dyDescent="0.25">
      <c r="C6" s="4" t="s">
        <v>6</v>
      </c>
      <c r="D6" s="11">
        <f>COUNTA(D11:D23)</f>
        <v>10</v>
      </c>
      <c r="E6" s="5"/>
      <c r="F6" s="5"/>
    </row>
    <row r="7" spans="1:11" x14ac:dyDescent="0.25">
      <c r="C7" s="5"/>
      <c r="D7" s="5"/>
      <c r="E7" s="5"/>
      <c r="F7" s="5"/>
    </row>
    <row r="8" spans="1:11" x14ac:dyDescent="0.25">
      <c r="C8" s="5"/>
      <c r="D8" s="5"/>
      <c r="E8" s="5"/>
      <c r="F8" s="5"/>
      <c r="H8" s="7"/>
      <c r="I8" s="7"/>
      <c r="J8" s="7"/>
      <c r="K8" s="7"/>
    </row>
    <row r="9" spans="1:11" ht="31.5" x14ac:dyDescent="0.25">
      <c r="C9" s="5" t="s">
        <v>0</v>
      </c>
      <c r="D9" s="5" t="s">
        <v>8</v>
      </c>
      <c r="E9" s="8" t="s">
        <v>7</v>
      </c>
      <c r="F9" s="8" t="s">
        <v>16</v>
      </c>
      <c r="H9" s="7"/>
      <c r="I9" s="7"/>
      <c r="J9" s="7"/>
      <c r="K9" s="7"/>
    </row>
    <row r="10" spans="1:11" x14ac:dyDescent="0.25">
      <c r="A10" s="9"/>
      <c r="C10" s="20"/>
      <c r="D10" s="5"/>
      <c r="E10" s="5"/>
      <c r="F10" s="5"/>
      <c r="H10" s="7" t="s">
        <v>13</v>
      </c>
      <c r="I10" s="7" t="s">
        <v>14</v>
      </c>
      <c r="J10" s="7"/>
      <c r="K10" s="7"/>
    </row>
    <row r="11" spans="1:11" x14ac:dyDescent="0.25">
      <c r="C11" s="23">
        <v>139</v>
      </c>
      <c r="D11" s="24">
        <v>67.989999999999995</v>
      </c>
      <c r="E11" s="22">
        <v>0.42</v>
      </c>
      <c r="F11" s="11">
        <f>((D11-$D$2)/$D$2)*100</f>
        <v>-7.4965986394557902</v>
      </c>
      <c r="H11" s="12">
        <f>(100+F11)/100</f>
        <v>0.92503401360544213</v>
      </c>
      <c r="I11" s="7">
        <f>1+($D$3-$D$2)/$D$2</f>
        <v>0.90435374149659864</v>
      </c>
      <c r="J11" s="7"/>
      <c r="K11" s="7"/>
    </row>
    <row r="12" spans="1:11" x14ac:dyDescent="0.25">
      <c r="C12" s="23">
        <v>223</v>
      </c>
      <c r="D12" s="24">
        <v>64.7</v>
      </c>
      <c r="E12" s="22">
        <v>-0.49</v>
      </c>
      <c r="F12" s="11">
        <f>((D12-$D$2)/$D$2)*100</f>
        <v>-11.972789115646254</v>
      </c>
      <c r="H12" s="12">
        <f t="shared" ref="H12:H15" si="0">(100+F12)/100</f>
        <v>0.88027210884353746</v>
      </c>
      <c r="I12" s="7">
        <f t="shared" ref="I12:I22" si="1">1+($D$3-$D$2)/$D$2</f>
        <v>0.90435374149659864</v>
      </c>
      <c r="J12" s="7"/>
      <c r="K12" s="7"/>
    </row>
    <row r="13" spans="1:11" x14ac:dyDescent="0.25">
      <c r="C13" s="23">
        <v>295</v>
      </c>
      <c r="D13" s="24">
        <v>64.099999999999994</v>
      </c>
      <c r="E13" s="22">
        <v>-0.66</v>
      </c>
      <c r="F13" s="11">
        <f>((D13-$D$2)/$D$2)*100</f>
        <v>-12.789115646258512</v>
      </c>
      <c r="H13" s="12">
        <f t="shared" si="0"/>
        <v>0.87210884353741491</v>
      </c>
      <c r="I13" s="7">
        <f t="shared" si="1"/>
        <v>0.90435374149659864</v>
      </c>
      <c r="J13" s="7"/>
      <c r="K13" s="7"/>
    </row>
    <row r="14" spans="1:11" x14ac:dyDescent="0.25">
      <c r="C14" s="23">
        <v>339</v>
      </c>
      <c r="D14" s="24">
        <v>69.7</v>
      </c>
      <c r="E14" s="22">
        <v>0.9</v>
      </c>
      <c r="F14" s="11">
        <f>((D14-$D$2)/$D$2)*100</f>
        <v>-5.1700680272108803</v>
      </c>
      <c r="H14" s="12">
        <f t="shared" si="0"/>
        <v>0.94829931972789128</v>
      </c>
      <c r="I14" s="7">
        <f t="shared" si="1"/>
        <v>0.90435374149659864</v>
      </c>
      <c r="J14" s="7"/>
      <c r="K14" s="7"/>
    </row>
    <row r="15" spans="1:11" x14ac:dyDescent="0.25">
      <c r="C15" s="23">
        <v>509</v>
      </c>
      <c r="D15" s="24">
        <v>66.7</v>
      </c>
      <c r="E15" s="22">
        <v>0.06</v>
      </c>
      <c r="F15" s="11">
        <f>((D15-$D$2)/$D$2)*100</f>
        <v>-9.2517006802721049</v>
      </c>
      <c r="H15" s="12">
        <f t="shared" si="0"/>
        <v>0.90748299319727888</v>
      </c>
      <c r="I15" s="7">
        <f t="shared" si="1"/>
        <v>0.90435374149659864</v>
      </c>
      <c r="J15" s="7"/>
      <c r="K15" s="7"/>
    </row>
    <row r="16" spans="1:11" x14ac:dyDescent="0.25">
      <c r="C16" s="23">
        <v>512</v>
      </c>
      <c r="D16" s="24"/>
      <c r="F16" s="11"/>
      <c r="H16" s="12"/>
      <c r="I16" s="7">
        <f t="shared" si="1"/>
        <v>0.90435374149659864</v>
      </c>
      <c r="J16" s="7"/>
      <c r="K16" s="7"/>
    </row>
    <row r="17" spans="3:11" x14ac:dyDescent="0.25">
      <c r="C17" s="23">
        <v>551</v>
      </c>
      <c r="D17" s="24">
        <v>61.7</v>
      </c>
      <c r="E17" s="22">
        <v>-1.32</v>
      </c>
      <c r="F17" s="11">
        <f t="shared" ref="F17:F22" si="2">((D17-$D$2)/$D$2)*100</f>
        <v>-16.054421768707481</v>
      </c>
      <c r="H17" s="12">
        <f t="shared" ref="H17:H22" si="3">(100+F17)/100</f>
        <v>0.83945578231292517</v>
      </c>
      <c r="I17" s="7">
        <f t="shared" si="1"/>
        <v>0.90435374149659864</v>
      </c>
      <c r="J17" s="7"/>
      <c r="K17" s="7"/>
    </row>
    <row r="18" spans="3:11" x14ac:dyDescent="0.25">
      <c r="C18" s="23">
        <v>579</v>
      </c>
      <c r="D18" s="24">
        <v>64.2</v>
      </c>
      <c r="E18" s="22">
        <v>-0.63</v>
      </c>
      <c r="F18" s="11">
        <f t="shared" si="2"/>
        <v>-12.653061224489793</v>
      </c>
      <c r="H18" s="12">
        <f t="shared" si="3"/>
        <v>0.87346938775510208</v>
      </c>
      <c r="I18" s="7">
        <f t="shared" si="1"/>
        <v>0.90435374149659864</v>
      </c>
      <c r="J18" s="7"/>
      <c r="K18" s="7"/>
    </row>
    <row r="19" spans="3:11" x14ac:dyDescent="0.25">
      <c r="C19" s="23">
        <v>591</v>
      </c>
      <c r="D19" s="24">
        <v>69.3</v>
      </c>
      <c r="E19" s="22">
        <v>0.79</v>
      </c>
      <c r="F19" s="11">
        <f t="shared" si="2"/>
        <v>-5.714285714285718</v>
      </c>
      <c r="H19" s="12">
        <f t="shared" si="3"/>
        <v>0.94285714285714273</v>
      </c>
      <c r="I19" s="7">
        <f t="shared" si="1"/>
        <v>0.90435374149659864</v>
      </c>
      <c r="J19" s="7"/>
      <c r="K19" s="7"/>
    </row>
    <row r="20" spans="3:11" x14ac:dyDescent="0.25">
      <c r="C20" s="23">
        <v>644</v>
      </c>
      <c r="D20" s="24"/>
      <c r="F20" s="11"/>
      <c r="H20" s="12"/>
      <c r="I20" s="7">
        <f t="shared" si="1"/>
        <v>0.90435374149659864</v>
      </c>
      <c r="J20" s="7"/>
      <c r="K20" s="7"/>
    </row>
    <row r="21" spans="3:11" x14ac:dyDescent="0.25">
      <c r="C21" s="23">
        <v>689</v>
      </c>
      <c r="D21" s="24">
        <v>71.900000000000006</v>
      </c>
      <c r="E21" s="22">
        <v>1.51</v>
      </c>
      <c r="F21" s="11">
        <f t="shared" si="2"/>
        <v>-2.1768707482993119</v>
      </c>
      <c r="H21" s="12">
        <f t="shared" si="3"/>
        <v>0.97823129251700691</v>
      </c>
      <c r="I21" s="7">
        <f t="shared" si="1"/>
        <v>0.90435374149659864</v>
      </c>
      <c r="J21" s="7"/>
      <c r="K21" s="7"/>
    </row>
    <row r="22" spans="3:11" x14ac:dyDescent="0.25">
      <c r="C22" s="23">
        <v>744</v>
      </c>
      <c r="D22" s="24">
        <v>64.400000000000006</v>
      </c>
      <c r="E22" s="22">
        <v>-0.56999999999999995</v>
      </c>
      <c r="F22" s="11">
        <f t="shared" si="2"/>
        <v>-12.380952380952372</v>
      </c>
      <c r="H22" s="12">
        <f t="shared" si="3"/>
        <v>0.87619047619047619</v>
      </c>
      <c r="I22" s="7">
        <f t="shared" si="1"/>
        <v>0.90435374149659864</v>
      </c>
      <c r="J22" s="7"/>
      <c r="K22" s="7"/>
    </row>
    <row r="23" spans="3:11" x14ac:dyDescent="0.25">
      <c r="C23" s="23"/>
      <c r="D23" s="24"/>
      <c r="H23" s="12"/>
      <c r="I23" s="7"/>
      <c r="J23" s="7"/>
      <c r="K23" s="7"/>
    </row>
    <row r="24" spans="3:11" x14ac:dyDescent="0.25">
      <c r="H24" s="7"/>
      <c r="I24" s="7"/>
      <c r="J24" s="7"/>
      <c r="K24" s="7"/>
    </row>
    <row r="25" spans="3:11" x14ac:dyDescent="0.25">
      <c r="H25" s="7"/>
      <c r="I25" s="7"/>
      <c r="J25" s="7"/>
      <c r="K25" s="7"/>
    </row>
    <row r="26" spans="3:11" x14ac:dyDescent="0.25">
      <c r="H26" s="7"/>
      <c r="I26" s="7"/>
      <c r="J26" s="7"/>
      <c r="K26" s="7"/>
    </row>
    <row r="27" spans="3:11" x14ac:dyDescent="0.25">
      <c r="H27" s="7"/>
      <c r="I27" s="7"/>
      <c r="J27" s="7"/>
      <c r="K27" s="7"/>
    </row>
    <row r="28" spans="3:11" x14ac:dyDescent="0.25">
      <c r="H28" s="7"/>
      <c r="I28" s="7"/>
      <c r="J28" s="7"/>
      <c r="K28" s="7"/>
    </row>
    <row r="29" spans="3:11" x14ac:dyDescent="0.25">
      <c r="H29" s="7"/>
      <c r="I29" s="7"/>
      <c r="J29" s="7"/>
      <c r="K29" s="7"/>
    </row>
    <row r="30" spans="3:11" x14ac:dyDescent="0.25">
      <c r="H30" s="7" t="s">
        <v>1</v>
      </c>
      <c r="I30" s="7"/>
      <c r="J30" s="7"/>
      <c r="K30" s="7"/>
    </row>
    <row r="31" spans="3:11" x14ac:dyDescent="0.25">
      <c r="H31" s="7"/>
      <c r="I31" s="7"/>
      <c r="J31" s="7"/>
      <c r="K31" s="7"/>
    </row>
  </sheetData>
  <sheetProtection algorithmName="SHA-512" hashValue="KHbiwEEIxLFRZ/DF5XoiYGfvpKmXC6sJyoydUD5jBgsJpNCvVCOZINN8txDVIY5NAohBFQHuCnAFvFimrn/AxQ==" saltValue="r9cvqhiE0Ysq9x7NJJBU0A==" spinCount="100000" sheet="1" objects="1" scenarios="1" selectLockedCells="1" selectUnlockedCells="1"/>
  <sortState xmlns:xlrd2="http://schemas.microsoft.com/office/spreadsheetml/2017/richdata2" ref="C11:F18">
    <sortCondition ref="C11:C18"/>
  </sortState>
  <mergeCells count="2">
    <mergeCell ref="F3:H5"/>
    <mergeCell ref="D1:K1"/>
  </mergeCells>
  <conditionalFormatting sqref="E11:E15 E17:E19 E21:E22">
    <cfRule type="cellIs" dxfId="11" priority="1" stopIfTrue="1" operator="between">
      <formula>-2</formula>
      <formula>2</formula>
    </cfRule>
    <cfRule type="cellIs" dxfId="10" priority="2" stopIfTrue="1" operator="between">
      <formula>-3</formula>
      <formula>3</formula>
    </cfRule>
    <cfRule type="cellIs" dxfId="9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1EE7-A116-4786-90E6-C5F513ACD4E9}">
  <sheetPr codeName="Sheet8"/>
  <dimension ref="A1:K31"/>
  <sheetViews>
    <sheetView zoomScale="80" zoomScaleNormal="80" workbookViewId="0"/>
  </sheetViews>
  <sheetFormatPr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8.28515625" style="1" customWidth="1"/>
    <col min="7" max="7" width="12.42578125" style="1" bestFit="1" customWidth="1"/>
    <col min="8" max="8" width="14.85546875" style="1" bestFit="1" customWidth="1"/>
    <col min="9" max="16384" width="9.140625" style="1"/>
  </cols>
  <sheetData>
    <row r="1" spans="1:11" x14ac:dyDescent="0.25">
      <c r="C1" s="2" t="s">
        <v>5</v>
      </c>
      <c r="D1" s="36" t="s">
        <v>24</v>
      </c>
      <c r="E1" s="39"/>
      <c r="F1" s="39"/>
      <c r="G1" s="39"/>
      <c r="H1" s="39"/>
      <c r="I1" s="39"/>
      <c r="J1" s="39"/>
      <c r="K1" s="39"/>
    </row>
    <row r="2" spans="1:11" ht="18" x14ac:dyDescent="0.25">
      <c r="C2" s="4" t="s">
        <v>3</v>
      </c>
      <c r="D2" s="26">
        <v>146.69999999999999</v>
      </c>
      <c r="E2" s="1" t="s">
        <v>4</v>
      </c>
    </row>
    <row r="3" spans="1:11" ht="18" x14ac:dyDescent="0.25">
      <c r="C3" s="4" t="s">
        <v>9</v>
      </c>
      <c r="D3" s="30">
        <v>129.69999999999999</v>
      </c>
      <c r="E3" s="1" t="s">
        <v>4</v>
      </c>
      <c r="F3" s="38"/>
      <c r="G3" s="38"/>
      <c r="H3" s="38"/>
    </row>
    <row r="4" spans="1:11" ht="18" x14ac:dyDescent="0.25">
      <c r="C4" s="4" t="s">
        <v>10</v>
      </c>
      <c r="D4" s="31">
        <v>11.5</v>
      </c>
      <c r="E4" s="1" t="s">
        <v>4</v>
      </c>
      <c r="F4" s="38"/>
      <c r="G4" s="38"/>
      <c r="H4" s="38"/>
    </row>
    <row r="5" spans="1:11" x14ac:dyDescent="0.25">
      <c r="C5" s="4" t="s">
        <v>11</v>
      </c>
      <c r="D5" s="33">
        <f>D4/D3</f>
        <v>8.8666152659984593E-2</v>
      </c>
      <c r="E5" s="1" t="s">
        <v>2</v>
      </c>
      <c r="F5" s="38"/>
      <c r="G5" s="38"/>
      <c r="H5" s="38"/>
    </row>
    <row r="6" spans="1:11" x14ac:dyDescent="0.25">
      <c r="C6" s="4" t="s">
        <v>6</v>
      </c>
      <c r="D6" s="11">
        <f>COUNTA(D11:D23)</f>
        <v>10</v>
      </c>
      <c r="E6" s="5"/>
      <c r="F6" s="5"/>
    </row>
    <row r="7" spans="1:11" x14ac:dyDescent="0.25">
      <c r="C7" s="5"/>
      <c r="D7" s="5"/>
      <c r="E7" s="5"/>
      <c r="F7" s="5"/>
    </row>
    <row r="8" spans="1:11" x14ac:dyDescent="0.25">
      <c r="C8" s="5"/>
      <c r="D8" s="5"/>
      <c r="E8" s="5"/>
      <c r="F8" s="5"/>
      <c r="H8" s="7"/>
      <c r="I8" s="7"/>
      <c r="J8" s="7"/>
      <c r="K8" s="7"/>
    </row>
    <row r="9" spans="1:11" ht="31.5" x14ac:dyDescent="0.25">
      <c r="C9" s="5" t="s">
        <v>0</v>
      </c>
      <c r="D9" s="5" t="s">
        <v>8</v>
      </c>
      <c r="E9" s="8" t="s">
        <v>7</v>
      </c>
      <c r="F9" s="8" t="s">
        <v>16</v>
      </c>
      <c r="H9" s="7"/>
      <c r="I9" s="7"/>
      <c r="J9" s="7"/>
      <c r="K9" s="7"/>
    </row>
    <row r="10" spans="1:11" x14ac:dyDescent="0.25">
      <c r="A10" s="9"/>
      <c r="C10" s="20"/>
      <c r="D10" s="5"/>
      <c r="E10" s="5"/>
      <c r="F10" s="5"/>
      <c r="H10" s="7" t="s">
        <v>13</v>
      </c>
      <c r="I10" s="7" t="s">
        <v>14</v>
      </c>
      <c r="J10" s="7"/>
      <c r="K10" s="7"/>
    </row>
    <row r="11" spans="1:11" x14ac:dyDescent="0.25">
      <c r="C11" s="23">
        <v>139</v>
      </c>
      <c r="D11" s="24">
        <v>115.6</v>
      </c>
      <c r="E11" s="22">
        <v>-1.22</v>
      </c>
      <c r="F11" s="11">
        <f>((D11-$D$2)/$D$2)*100</f>
        <v>-21.199727334696657</v>
      </c>
      <c r="H11" s="12">
        <f>(100+F11)/100</f>
        <v>0.78800272665303339</v>
      </c>
      <c r="I11" s="7">
        <f>1+($D$3-$D$2)/$D$2</f>
        <v>0.88411724608043629</v>
      </c>
      <c r="J11" s="7"/>
      <c r="K11" s="7"/>
    </row>
    <row r="12" spans="1:11" x14ac:dyDescent="0.25">
      <c r="C12" s="23">
        <v>223</v>
      </c>
      <c r="D12" s="24">
        <v>124</v>
      </c>
      <c r="E12" s="22">
        <v>-0.5</v>
      </c>
      <c r="F12" s="11">
        <f>((D12-$D$2)/$D$2)*100</f>
        <v>-15.473755964553504</v>
      </c>
      <c r="H12" s="12">
        <f t="shared" ref="H12:H15" si="0">(100+F12)/100</f>
        <v>0.84526244035446496</v>
      </c>
      <c r="I12" s="7">
        <f t="shared" ref="I12:I22" si="1">1+($D$3-$D$2)/$D$2</f>
        <v>0.88411724608043629</v>
      </c>
      <c r="J12" s="7"/>
      <c r="K12" s="7"/>
    </row>
    <row r="13" spans="1:11" x14ac:dyDescent="0.25">
      <c r="C13" s="23">
        <v>295</v>
      </c>
      <c r="D13" s="24">
        <v>128</v>
      </c>
      <c r="E13" s="22">
        <v>-0.15</v>
      </c>
      <c r="F13" s="11">
        <f>((D13-$D$2)/$D$2)*100</f>
        <v>-12.747102931152005</v>
      </c>
      <c r="H13" s="12">
        <f t="shared" si="0"/>
        <v>0.87252897068848001</v>
      </c>
      <c r="I13" s="7">
        <f t="shared" si="1"/>
        <v>0.88411724608043629</v>
      </c>
      <c r="J13" s="7"/>
      <c r="K13" s="7"/>
    </row>
    <row r="14" spans="1:11" x14ac:dyDescent="0.25">
      <c r="C14" s="23">
        <v>339</v>
      </c>
      <c r="D14" s="24">
        <v>124</v>
      </c>
      <c r="E14" s="22">
        <v>-0.5</v>
      </c>
      <c r="F14" s="11">
        <f>((D14-$D$2)/$D$2)*100</f>
        <v>-15.473755964553504</v>
      </c>
      <c r="H14" s="12">
        <f t="shared" si="0"/>
        <v>0.84526244035446496</v>
      </c>
      <c r="I14" s="7">
        <f t="shared" si="1"/>
        <v>0.88411724608043629</v>
      </c>
      <c r="J14" s="7"/>
      <c r="K14" s="7"/>
    </row>
    <row r="15" spans="1:11" x14ac:dyDescent="0.25">
      <c r="C15" s="23">
        <v>509</v>
      </c>
      <c r="D15" s="24">
        <v>128.9</v>
      </c>
      <c r="E15" s="22">
        <v>-7.0000000000000007E-2</v>
      </c>
      <c r="F15" s="11">
        <f>((D15-$D$2)/$D$2)*100</f>
        <v>-12.133605998636662</v>
      </c>
      <c r="H15" s="12">
        <f t="shared" si="0"/>
        <v>0.87866394001363335</v>
      </c>
      <c r="I15" s="7">
        <f t="shared" si="1"/>
        <v>0.88411724608043629</v>
      </c>
      <c r="J15" s="7"/>
      <c r="K15" s="7"/>
    </row>
    <row r="16" spans="1:11" x14ac:dyDescent="0.25">
      <c r="C16" s="23">
        <v>512</v>
      </c>
      <c r="D16" s="24"/>
      <c r="F16" s="11"/>
      <c r="H16" s="12"/>
      <c r="I16" s="7">
        <f t="shared" si="1"/>
        <v>0.88411724608043629</v>
      </c>
      <c r="J16" s="7"/>
      <c r="K16" s="7"/>
    </row>
    <row r="17" spans="3:11" x14ac:dyDescent="0.25">
      <c r="C17" s="23">
        <v>551</v>
      </c>
      <c r="D17" s="24">
        <v>138</v>
      </c>
      <c r="E17" s="22">
        <v>0.72</v>
      </c>
      <c r="F17" s="11">
        <f t="shared" ref="F17:F22" si="2">((D17-$D$2)/$D$2)*100</f>
        <v>-5.9304703476482548</v>
      </c>
      <c r="H17" s="12">
        <f t="shared" ref="H17:H22" si="3">(100+F17)/100</f>
        <v>0.94069529652351747</v>
      </c>
      <c r="I17" s="7">
        <f t="shared" si="1"/>
        <v>0.88411724608043629</v>
      </c>
      <c r="J17" s="7"/>
      <c r="K17" s="7"/>
    </row>
    <row r="18" spans="3:11" x14ac:dyDescent="0.25">
      <c r="C18" s="23">
        <v>579</v>
      </c>
      <c r="D18" s="24">
        <v>120.6</v>
      </c>
      <c r="E18" s="22">
        <v>-0.79</v>
      </c>
      <c r="F18" s="11">
        <f t="shared" si="2"/>
        <v>-17.791411042944784</v>
      </c>
      <c r="H18" s="12">
        <f t="shared" si="3"/>
        <v>0.82208588957055218</v>
      </c>
      <c r="I18" s="7">
        <f t="shared" si="1"/>
        <v>0.88411724608043629</v>
      </c>
      <c r="J18" s="7"/>
      <c r="K18" s="7"/>
    </row>
    <row r="19" spans="3:11" x14ac:dyDescent="0.25">
      <c r="C19" s="23">
        <v>591</v>
      </c>
      <c r="D19" s="24">
        <v>144</v>
      </c>
      <c r="E19" s="22">
        <v>1.24</v>
      </c>
      <c r="F19" s="11">
        <f t="shared" si="2"/>
        <v>-1.8404907975460048</v>
      </c>
      <c r="H19" s="12">
        <f t="shared" si="3"/>
        <v>0.98159509202453987</v>
      </c>
      <c r="I19" s="7">
        <f t="shared" si="1"/>
        <v>0.88411724608043629</v>
      </c>
      <c r="J19" s="7"/>
      <c r="K19" s="7"/>
    </row>
    <row r="20" spans="3:11" x14ac:dyDescent="0.25">
      <c r="C20" s="23">
        <v>644</v>
      </c>
      <c r="D20" s="24"/>
      <c r="F20" s="11"/>
      <c r="H20" s="12"/>
      <c r="I20" s="7">
        <f t="shared" si="1"/>
        <v>0.88411724608043629</v>
      </c>
      <c r="J20" s="7"/>
      <c r="K20" s="7"/>
    </row>
    <row r="21" spans="3:11" x14ac:dyDescent="0.25">
      <c r="C21" s="23">
        <v>689</v>
      </c>
      <c r="D21" s="24">
        <v>147</v>
      </c>
      <c r="E21" s="22">
        <v>1.5</v>
      </c>
      <c r="F21" s="11">
        <f t="shared" si="2"/>
        <v>0.20449897750512025</v>
      </c>
      <c r="H21" s="12">
        <f t="shared" si="3"/>
        <v>1.0020449897750512</v>
      </c>
      <c r="I21" s="7">
        <f t="shared" si="1"/>
        <v>0.88411724608043629</v>
      </c>
      <c r="J21" s="7"/>
      <c r="K21" s="7"/>
    </row>
    <row r="22" spans="3:11" x14ac:dyDescent="0.25">
      <c r="C22" s="23">
        <v>744</v>
      </c>
      <c r="D22" s="24">
        <v>127</v>
      </c>
      <c r="E22" s="22">
        <v>-0.24</v>
      </c>
      <c r="F22" s="11">
        <f t="shared" si="2"/>
        <v>-13.428766189502378</v>
      </c>
      <c r="H22" s="12">
        <f t="shared" si="3"/>
        <v>0.86571233810497616</v>
      </c>
      <c r="I22" s="7">
        <f t="shared" si="1"/>
        <v>0.88411724608043629</v>
      </c>
      <c r="J22" s="7"/>
      <c r="K22" s="7"/>
    </row>
    <row r="23" spans="3:11" x14ac:dyDescent="0.25">
      <c r="C23" s="23"/>
      <c r="D23" s="24"/>
      <c r="H23" s="12"/>
      <c r="I23" s="7"/>
      <c r="J23" s="7"/>
      <c r="K23" s="7"/>
    </row>
    <row r="24" spans="3:11" x14ac:dyDescent="0.25">
      <c r="H24" s="7"/>
      <c r="I24" s="7"/>
      <c r="J24" s="7"/>
      <c r="K24" s="7"/>
    </row>
    <row r="25" spans="3:11" x14ac:dyDescent="0.25">
      <c r="H25" s="7"/>
      <c r="I25" s="7"/>
      <c r="J25" s="7"/>
      <c r="K25" s="7"/>
    </row>
    <row r="26" spans="3:11" x14ac:dyDescent="0.25">
      <c r="H26" s="7"/>
      <c r="I26" s="7"/>
      <c r="J26" s="7"/>
      <c r="K26" s="7"/>
    </row>
    <row r="27" spans="3:11" x14ac:dyDescent="0.25">
      <c r="H27" s="7"/>
      <c r="I27" s="7"/>
      <c r="J27" s="7"/>
      <c r="K27" s="7"/>
    </row>
    <row r="28" spans="3:11" x14ac:dyDescent="0.25">
      <c r="H28" s="7"/>
      <c r="I28" s="7"/>
      <c r="J28" s="7"/>
      <c r="K28" s="7"/>
    </row>
    <row r="29" spans="3:11" x14ac:dyDescent="0.25">
      <c r="H29" s="7"/>
      <c r="I29" s="7"/>
      <c r="J29" s="7"/>
      <c r="K29" s="7"/>
    </row>
    <row r="30" spans="3:11" x14ac:dyDescent="0.25">
      <c r="H30" s="7" t="s">
        <v>1</v>
      </c>
      <c r="I30" s="7"/>
      <c r="J30" s="7"/>
      <c r="K30" s="7"/>
    </row>
    <row r="31" spans="3:11" x14ac:dyDescent="0.25">
      <c r="H31" s="7"/>
      <c r="I31" s="7"/>
      <c r="J31" s="7"/>
      <c r="K31" s="7"/>
    </row>
  </sheetData>
  <sheetProtection algorithmName="SHA-512" hashValue="l5pkM7IWzq6qyB6/+8WwwpqoFKcUxpqED+cRQ+Z5XjASCIUS4FfrUUPc6YHkqkM4ajIfVc6KH5hGYaRuxoX1WA==" saltValue="7uGaQdssU35MGfAKAHG23w==" spinCount="100000" sheet="1" objects="1" scenarios="1" selectLockedCells="1" selectUnlockedCells="1"/>
  <mergeCells count="2">
    <mergeCell ref="D1:K1"/>
    <mergeCell ref="F3:H5"/>
  </mergeCells>
  <conditionalFormatting sqref="E11:E15 E17:E19 E21:E22">
    <cfRule type="cellIs" dxfId="8" priority="1" stopIfTrue="1" operator="between">
      <formula>-2</formula>
      <formula>2</formula>
    </cfRule>
    <cfRule type="cellIs" dxfId="7" priority="2" stopIfTrue="1" operator="between">
      <formula>-3</formula>
      <formula>3</formula>
    </cfRule>
    <cfRule type="cellIs" dxfId="6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K31"/>
  <sheetViews>
    <sheetView zoomScale="80" zoomScaleNormal="80" workbookViewId="0"/>
  </sheetViews>
  <sheetFormatPr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8.28515625" style="1" customWidth="1"/>
    <col min="7" max="7" width="12.42578125" style="1" bestFit="1" customWidth="1"/>
    <col min="8" max="8" width="14.85546875" style="1" bestFit="1" customWidth="1"/>
    <col min="9" max="16384" width="9.140625" style="1"/>
  </cols>
  <sheetData>
    <row r="1" spans="1:11" x14ac:dyDescent="0.25">
      <c r="C1" s="2" t="s">
        <v>5</v>
      </c>
      <c r="D1" s="28" t="s">
        <v>23</v>
      </c>
      <c r="E1" s="21"/>
      <c r="F1" s="3"/>
    </row>
    <row r="2" spans="1:11" ht="18" x14ac:dyDescent="0.25">
      <c r="C2" s="4" t="s">
        <v>3</v>
      </c>
      <c r="D2" s="26">
        <v>119.2</v>
      </c>
      <c r="E2" s="1" t="s">
        <v>4</v>
      </c>
    </row>
    <row r="3" spans="1:11" ht="18" x14ac:dyDescent="0.25">
      <c r="C3" s="4" t="s">
        <v>9</v>
      </c>
      <c r="D3" s="29">
        <v>105.6</v>
      </c>
      <c r="E3" s="1" t="s">
        <v>4</v>
      </c>
      <c r="F3" s="5"/>
    </row>
    <row r="4" spans="1:11" ht="18" x14ac:dyDescent="0.25">
      <c r="C4" s="4" t="s">
        <v>10</v>
      </c>
      <c r="D4" s="5">
        <v>8.5</v>
      </c>
      <c r="E4" s="1" t="s">
        <v>4</v>
      </c>
      <c r="F4" s="5"/>
    </row>
    <row r="5" spans="1:11" x14ac:dyDescent="0.25">
      <c r="C5" s="4" t="s">
        <v>11</v>
      </c>
      <c r="D5" s="33">
        <v>8.09E-2</v>
      </c>
      <c r="E5" s="1" t="s">
        <v>2</v>
      </c>
      <c r="F5" s="5"/>
    </row>
    <row r="6" spans="1:11" x14ac:dyDescent="0.25">
      <c r="C6" s="4" t="s">
        <v>6</v>
      </c>
      <c r="D6" s="11">
        <v>9</v>
      </c>
      <c r="E6" s="5"/>
      <c r="F6" s="5"/>
    </row>
    <row r="7" spans="1:11" x14ac:dyDescent="0.25">
      <c r="C7" s="5"/>
      <c r="D7" s="5"/>
      <c r="E7" s="5"/>
      <c r="F7" s="5"/>
    </row>
    <row r="8" spans="1:11" x14ac:dyDescent="0.25">
      <c r="C8" s="5"/>
      <c r="D8" s="5"/>
      <c r="E8" s="5"/>
      <c r="F8" s="5"/>
      <c r="H8" s="7"/>
      <c r="I8" s="7"/>
      <c r="J8" s="7"/>
      <c r="K8" s="7"/>
    </row>
    <row r="9" spans="1:11" ht="31.5" x14ac:dyDescent="0.25">
      <c r="C9" s="5" t="s">
        <v>0</v>
      </c>
      <c r="D9" s="5" t="s">
        <v>8</v>
      </c>
      <c r="E9" s="8" t="s">
        <v>7</v>
      </c>
      <c r="F9" s="8" t="s">
        <v>16</v>
      </c>
      <c r="H9" s="7"/>
      <c r="I9" s="7"/>
      <c r="J9" s="7"/>
      <c r="K9" s="7"/>
    </row>
    <row r="10" spans="1:11" x14ac:dyDescent="0.25">
      <c r="A10" s="9"/>
      <c r="C10" s="20"/>
      <c r="D10" s="5"/>
      <c r="E10" s="5"/>
      <c r="F10" s="5"/>
      <c r="H10" s="7" t="s">
        <v>13</v>
      </c>
      <c r="I10" s="7" t="s">
        <v>14</v>
      </c>
      <c r="J10" s="7"/>
      <c r="K10" s="7"/>
    </row>
    <row r="11" spans="1:11" x14ac:dyDescent="0.25">
      <c r="C11" s="23">
        <v>139</v>
      </c>
      <c r="D11" s="24" t="s">
        <v>25</v>
      </c>
      <c r="F11" s="11"/>
      <c r="H11" s="12"/>
      <c r="I11" s="7">
        <f>1+($D$3-$D$2)/$D$2</f>
        <v>0.88590604026845632</v>
      </c>
      <c r="J11" s="7"/>
      <c r="K11" s="7"/>
    </row>
    <row r="12" spans="1:11" x14ac:dyDescent="0.25">
      <c r="C12" s="23">
        <v>223</v>
      </c>
      <c r="D12" s="24">
        <v>87.8</v>
      </c>
      <c r="E12" s="22">
        <v>-2.08</v>
      </c>
      <c r="F12" s="11">
        <f>((D12-$D$2)/$D$2)*100</f>
        <v>-26.342281879194633</v>
      </c>
      <c r="H12" s="12">
        <f t="shared" ref="H12:H15" si="0">(100+F12)/100</f>
        <v>0.73657718120805371</v>
      </c>
      <c r="I12" s="7">
        <f t="shared" ref="I12:I22" si="1">1+($D$3-$D$2)/$D$2</f>
        <v>0.88590604026845632</v>
      </c>
      <c r="J12" s="7"/>
      <c r="K12" s="7"/>
    </row>
    <row r="13" spans="1:11" x14ac:dyDescent="0.25">
      <c r="C13" s="23">
        <v>295</v>
      </c>
      <c r="D13" s="24">
        <v>97.9</v>
      </c>
      <c r="E13" s="22">
        <v>-0.9</v>
      </c>
      <c r="F13" s="11">
        <f>((D13-$D$2)/$D$2)*100</f>
        <v>-17.869127516778523</v>
      </c>
      <c r="H13" s="12">
        <f t="shared" si="0"/>
        <v>0.82130872483221484</v>
      </c>
      <c r="I13" s="7">
        <f t="shared" si="1"/>
        <v>0.88590604026845632</v>
      </c>
      <c r="J13" s="7"/>
      <c r="K13" s="7"/>
    </row>
    <row r="14" spans="1:11" x14ac:dyDescent="0.25">
      <c r="C14" s="23">
        <v>339</v>
      </c>
      <c r="D14" s="24">
        <v>106</v>
      </c>
      <c r="E14" s="22">
        <v>0.05</v>
      </c>
      <c r="F14" s="11">
        <f>((D14-$D$2)/$D$2)*100</f>
        <v>-11.073825503355707</v>
      </c>
      <c r="H14" s="12">
        <f t="shared" si="0"/>
        <v>0.88926174496644295</v>
      </c>
      <c r="I14" s="7">
        <f t="shared" si="1"/>
        <v>0.88590604026845632</v>
      </c>
      <c r="J14" s="7"/>
      <c r="K14" s="7"/>
    </row>
    <row r="15" spans="1:11" x14ac:dyDescent="0.25">
      <c r="C15" s="23">
        <v>509</v>
      </c>
      <c r="D15" s="24">
        <v>110.7</v>
      </c>
      <c r="E15" s="22">
        <v>0.6</v>
      </c>
      <c r="F15" s="11">
        <f>((D15-$D$2)/$D$2)*100</f>
        <v>-7.1308724832214763</v>
      </c>
      <c r="H15" s="12">
        <f t="shared" si="0"/>
        <v>0.92869127516778516</v>
      </c>
      <c r="I15" s="7">
        <f t="shared" si="1"/>
        <v>0.88590604026845632</v>
      </c>
      <c r="J15" s="7"/>
      <c r="K15" s="7"/>
    </row>
    <row r="16" spans="1:11" x14ac:dyDescent="0.25">
      <c r="C16" s="23">
        <v>512</v>
      </c>
      <c r="D16" s="24" t="s">
        <v>1</v>
      </c>
      <c r="F16" s="11"/>
      <c r="H16" s="12"/>
      <c r="I16" s="7">
        <f t="shared" si="1"/>
        <v>0.88590604026845632</v>
      </c>
      <c r="J16" s="7"/>
      <c r="K16" s="7"/>
    </row>
    <row r="17" spans="3:11" x14ac:dyDescent="0.25">
      <c r="C17" s="23">
        <v>551</v>
      </c>
      <c r="D17" s="24">
        <v>114</v>
      </c>
      <c r="E17" s="22">
        <v>0.98</v>
      </c>
      <c r="F17" s="11">
        <f t="shared" ref="F17:F22" si="2">((D17-$D$2)/$D$2)*100</f>
        <v>-4.3624161073825523</v>
      </c>
      <c r="H17" s="12">
        <f t="shared" ref="H17:H22" si="3">(100+F17)/100</f>
        <v>0.95637583892617439</v>
      </c>
      <c r="I17" s="7">
        <f t="shared" si="1"/>
        <v>0.88590604026845632</v>
      </c>
      <c r="J17" s="7"/>
      <c r="K17" s="7"/>
    </row>
    <row r="18" spans="3:11" x14ac:dyDescent="0.25">
      <c r="C18" s="23">
        <v>579</v>
      </c>
      <c r="D18" s="24">
        <v>102</v>
      </c>
      <c r="E18" s="22">
        <v>-0.42</v>
      </c>
      <c r="F18" s="11">
        <f t="shared" si="2"/>
        <v>-14.429530201342283</v>
      </c>
      <c r="H18" s="12">
        <f t="shared" si="3"/>
        <v>0.85570469798657711</v>
      </c>
      <c r="I18" s="7">
        <f t="shared" si="1"/>
        <v>0.88590604026845632</v>
      </c>
      <c r="J18" s="7"/>
      <c r="K18" s="7"/>
    </row>
    <row r="19" spans="3:11" x14ac:dyDescent="0.25">
      <c r="C19" s="23">
        <v>591</v>
      </c>
      <c r="D19" s="24">
        <v>110</v>
      </c>
      <c r="E19" s="22">
        <v>0.52</v>
      </c>
      <c r="F19" s="11">
        <f t="shared" si="2"/>
        <v>-7.7181208053691304</v>
      </c>
      <c r="H19" s="12">
        <f t="shared" si="3"/>
        <v>0.92281879194630878</v>
      </c>
      <c r="I19" s="7">
        <f t="shared" si="1"/>
        <v>0.88590604026845632</v>
      </c>
      <c r="J19" s="7"/>
      <c r="K19" s="7"/>
    </row>
    <row r="20" spans="3:11" x14ac:dyDescent="0.25">
      <c r="C20" s="23">
        <v>644</v>
      </c>
      <c r="D20" s="24" t="s">
        <v>1</v>
      </c>
      <c r="F20" s="11"/>
      <c r="H20" s="12"/>
      <c r="I20" s="7">
        <f t="shared" si="1"/>
        <v>0.88590604026845632</v>
      </c>
      <c r="J20" s="7"/>
      <c r="K20" s="7"/>
    </row>
    <row r="21" spans="3:11" x14ac:dyDescent="0.25">
      <c r="C21" s="23">
        <v>689</v>
      </c>
      <c r="D21" s="24">
        <v>115</v>
      </c>
      <c r="E21" s="22">
        <v>1.1000000000000001</v>
      </c>
      <c r="F21" s="11">
        <f t="shared" si="2"/>
        <v>-3.5234899328859086</v>
      </c>
      <c r="H21" s="12">
        <f t="shared" si="3"/>
        <v>0.96476510067114096</v>
      </c>
      <c r="I21" s="7">
        <f t="shared" si="1"/>
        <v>0.88590604026845632</v>
      </c>
      <c r="J21" s="7"/>
      <c r="K21" s="7"/>
    </row>
    <row r="22" spans="3:11" x14ac:dyDescent="0.25">
      <c r="C22" s="23">
        <v>744</v>
      </c>
      <c r="D22" s="24">
        <v>102</v>
      </c>
      <c r="E22" s="22">
        <v>-0.42</v>
      </c>
      <c r="F22" s="11">
        <f t="shared" si="2"/>
        <v>-14.429530201342283</v>
      </c>
      <c r="H22" s="12">
        <f t="shared" si="3"/>
        <v>0.85570469798657711</v>
      </c>
      <c r="I22" s="7">
        <f t="shared" si="1"/>
        <v>0.88590604026845632</v>
      </c>
      <c r="J22" s="7"/>
      <c r="K22" s="7"/>
    </row>
    <row r="23" spans="3:11" x14ac:dyDescent="0.25">
      <c r="C23" s="23"/>
      <c r="D23" s="24"/>
      <c r="H23" s="12"/>
      <c r="I23" s="7"/>
      <c r="J23" s="7"/>
      <c r="K23" s="7"/>
    </row>
    <row r="24" spans="3:11" x14ac:dyDescent="0.25">
      <c r="H24" s="7"/>
      <c r="I24" s="7"/>
      <c r="J24" s="7"/>
      <c r="K24" s="7"/>
    </row>
    <row r="25" spans="3:11" x14ac:dyDescent="0.25">
      <c r="H25" s="7"/>
      <c r="I25" s="7"/>
      <c r="J25" s="7"/>
      <c r="K25" s="7"/>
    </row>
    <row r="26" spans="3:11" x14ac:dyDescent="0.25">
      <c r="H26" s="7"/>
      <c r="I26" s="7"/>
      <c r="J26" s="7"/>
      <c r="K26" s="7"/>
    </row>
    <row r="27" spans="3:11" x14ac:dyDescent="0.25">
      <c r="H27" s="7"/>
      <c r="I27" s="7"/>
      <c r="J27" s="7"/>
      <c r="K27" s="7"/>
    </row>
    <row r="28" spans="3:11" x14ac:dyDescent="0.25">
      <c r="H28" s="7"/>
      <c r="I28" s="7"/>
      <c r="J28" s="7"/>
      <c r="K28" s="7"/>
    </row>
    <row r="29" spans="3:11" x14ac:dyDescent="0.25">
      <c r="H29" s="7"/>
      <c r="I29" s="7"/>
      <c r="J29" s="7"/>
      <c r="K29" s="7"/>
    </row>
    <row r="30" spans="3:11" x14ac:dyDescent="0.25">
      <c r="H30" s="7" t="s">
        <v>1</v>
      </c>
      <c r="I30" s="7"/>
      <c r="J30" s="7"/>
      <c r="K30" s="7"/>
    </row>
    <row r="31" spans="3:11" x14ac:dyDescent="0.25">
      <c r="H31" s="7"/>
      <c r="I31" s="7"/>
      <c r="J31" s="7"/>
      <c r="K31" s="7"/>
    </row>
  </sheetData>
  <sheetProtection algorithmName="SHA-512" hashValue="gykQ2Vi6HZ3CtNYtVukBT4k3NM4gwAv96/0YCQxXHtG3HxcrrWV72XOLaMgOFDEqO8C9M6pX8iA4hZt4s6CK4Q==" saltValue="EGe8zCXflzjajiSdAYVByA==" spinCount="100000" sheet="1" objects="1" scenarios="1" selectLockedCells="1" selectUnlockedCells="1"/>
  <sortState xmlns:xlrd2="http://schemas.microsoft.com/office/spreadsheetml/2017/richdata2" ref="C11:F18">
    <sortCondition ref="C11:C18"/>
  </sortState>
  <conditionalFormatting sqref="E12:E15 E17:E19 E21:E22">
    <cfRule type="cellIs" dxfId="5" priority="1" stopIfTrue="1" operator="between">
      <formula>-2</formula>
      <formula>2</formula>
    </cfRule>
    <cfRule type="cellIs" dxfId="4" priority="2" stopIfTrue="1" operator="between">
      <formula>-3</formula>
      <formula>3</formula>
    </cfRule>
    <cfRule type="cellIs" dxfId="3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K34"/>
  <sheetViews>
    <sheetView zoomScale="80" zoomScaleNormal="80" workbookViewId="0"/>
  </sheetViews>
  <sheetFormatPr defaultRowHeight="15.75" x14ac:dyDescent="0.25"/>
  <cols>
    <col min="1" max="2" width="8.7109375" style="1" customWidth="1"/>
    <col min="3" max="3" width="23.85546875" style="1" customWidth="1"/>
    <col min="4" max="4" width="10.5703125" style="1" bestFit="1" customWidth="1"/>
    <col min="5" max="5" width="13" style="1" bestFit="1" customWidth="1"/>
    <col min="6" max="6" width="18.28515625" style="1" customWidth="1"/>
    <col min="7" max="7" width="12.42578125" style="1" bestFit="1" customWidth="1"/>
    <col min="8" max="8" width="14.85546875" style="1" bestFit="1" customWidth="1"/>
    <col min="9" max="16384" width="9.140625" style="1"/>
  </cols>
  <sheetData>
    <row r="1" spans="1:11" x14ac:dyDescent="0.25">
      <c r="C1" s="2" t="s">
        <v>5</v>
      </c>
      <c r="D1" s="25" t="s">
        <v>21</v>
      </c>
      <c r="E1" s="15"/>
      <c r="F1" s="3"/>
    </row>
    <row r="2" spans="1:11" ht="18" x14ac:dyDescent="0.25">
      <c r="C2" s="4" t="s">
        <v>3</v>
      </c>
      <c r="D2" s="26">
        <v>161.19999999999999</v>
      </c>
      <c r="E2" s="1" t="s">
        <v>4</v>
      </c>
    </row>
    <row r="3" spans="1:11" ht="18" x14ac:dyDescent="0.25">
      <c r="C3" s="4" t="s">
        <v>9</v>
      </c>
      <c r="D3" s="26">
        <v>153.1</v>
      </c>
      <c r="E3" s="1" t="s">
        <v>4</v>
      </c>
      <c r="F3" s="5"/>
    </row>
    <row r="4" spans="1:11" ht="18" x14ac:dyDescent="0.25">
      <c r="C4" s="4" t="s">
        <v>10</v>
      </c>
      <c r="D4" s="27">
        <v>10.8</v>
      </c>
      <c r="E4" s="1" t="s">
        <v>4</v>
      </c>
      <c r="F4" s="5"/>
    </row>
    <row r="5" spans="1:11" x14ac:dyDescent="0.25">
      <c r="C5" s="4" t="s">
        <v>11</v>
      </c>
      <c r="D5" s="33">
        <f>D4/D3</f>
        <v>7.0542129327237107E-2</v>
      </c>
      <c r="E5" s="1" t="s">
        <v>2</v>
      </c>
      <c r="F5" s="5"/>
    </row>
    <row r="6" spans="1:11" x14ac:dyDescent="0.25">
      <c r="C6" s="4" t="s">
        <v>6</v>
      </c>
      <c r="D6" s="11">
        <f>COUNTA(D11:D23)</f>
        <v>10</v>
      </c>
      <c r="E6" s="5"/>
      <c r="F6" s="5"/>
    </row>
    <row r="7" spans="1:11" x14ac:dyDescent="0.25">
      <c r="C7" s="5"/>
      <c r="D7" s="5"/>
      <c r="E7" s="5"/>
      <c r="F7" s="5"/>
    </row>
    <row r="8" spans="1:11" x14ac:dyDescent="0.25">
      <c r="C8" s="5"/>
      <c r="D8" s="5"/>
      <c r="E8" s="5"/>
      <c r="F8" s="5"/>
      <c r="H8" s="7"/>
      <c r="I8" s="7"/>
      <c r="J8" s="7"/>
      <c r="K8" s="7"/>
    </row>
    <row r="9" spans="1:11" ht="31.5" x14ac:dyDescent="0.25">
      <c r="C9" s="5" t="s">
        <v>0</v>
      </c>
      <c r="D9" s="5" t="s">
        <v>8</v>
      </c>
      <c r="E9" s="8" t="s">
        <v>7</v>
      </c>
      <c r="F9" s="8" t="s">
        <v>16</v>
      </c>
      <c r="H9" s="7"/>
      <c r="I9" s="7"/>
      <c r="J9" s="7"/>
      <c r="K9" s="7"/>
    </row>
    <row r="10" spans="1:11" x14ac:dyDescent="0.25">
      <c r="A10" s="9"/>
      <c r="C10" s="20"/>
      <c r="D10" s="5"/>
      <c r="E10" s="5"/>
      <c r="F10" s="5"/>
      <c r="H10" s="7" t="s">
        <v>13</v>
      </c>
      <c r="I10" s="7" t="s">
        <v>14</v>
      </c>
      <c r="J10" s="7"/>
      <c r="K10" s="7"/>
    </row>
    <row r="11" spans="1:11" x14ac:dyDescent="0.25">
      <c r="C11" s="23">
        <v>139</v>
      </c>
      <c r="D11" s="24">
        <v>147.9</v>
      </c>
      <c r="E11" s="22">
        <v>-0.48</v>
      </c>
      <c r="F11" s="11">
        <f>((D11-$D$2)/$D$2)*100</f>
        <v>-8.2506203473945305</v>
      </c>
      <c r="H11" s="12">
        <f>(100+F11)/100</f>
        <v>0.91749379652605467</v>
      </c>
      <c r="I11" s="7">
        <f>1+($D$3-$D$2)/$D$2</f>
        <v>0.94975186104218368</v>
      </c>
      <c r="J11" s="7"/>
      <c r="K11" s="7"/>
    </row>
    <row r="12" spans="1:11" x14ac:dyDescent="0.25">
      <c r="C12" s="23">
        <v>223</v>
      </c>
      <c r="D12" s="24">
        <v>172</v>
      </c>
      <c r="E12" s="22">
        <v>1.75</v>
      </c>
      <c r="F12" s="11">
        <f>((D12-$D$2)/$D$2)*100</f>
        <v>6.6997518610421913</v>
      </c>
      <c r="H12" s="12">
        <f t="shared" ref="H12:H15" si="0">(100+F12)/100</f>
        <v>1.0669975186104219</v>
      </c>
      <c r="I12" s="7">
        <f t="shared" ref="I12:I22" si="1">1+($D$3-$D$2)/$D$2</f>
        <v>0.94975186104218368</v>
      </c>
      <c r="J12" s="7"/>
      <c r="K12" s="7"/>
    </row>
    <row r="13" spans="1:11" x14ac:dyDescent="0.25">
      <c r="C13" s="23">
        <v>295</v>
      </c>
      <c r="D13" s="24">
        <v>161</v>
      </c>
      <c r="E13" s="22">
        <v>0.73</v>
      </c>
      <c r="F13" s="11">
        <f>((D13-$D$2)/$D$2)*100</f>
        <v>-0.12406947890818154</v>
      </c>
      <c r="H13" s="12">
        <f t="shared" si="0"/>
        <v>0.99875930521091816</v>
      </c>
      <c r="I13" s="7">
        <f t="shared" si="1"/>
        <v>0.94975186104218368</v>
      </c>
      <c r="J13" s="7"/>
      <c r="K13" s="7"/>
    </row>
    <row r="14" spans="1:11" x14ac:dyDescent="0.25">
      <c r="C14" s="23">
        <v>339</v>
      </c>
      <c r="D14" s="24">
        <v>164</v>
      </c>
      <c r="E14" s="22">
        <v>1.01</v>
      </c>
      <c r="F14" s="11">
        <f>((D14-$D$2)/$D$2)*100</f>
        <v>1.7369727047146473</v>
      </c>
      <c r="H14" s="12">
        <f t="shared" si="0"/>
        <v>1.0173697270471465</v>
      </c>
      <c r="I14" s="7">
        <f t="shared" si="1"/>
        <v>0.94975186104218368</v>
      </c>
      <c r="J14" s="7"/>
      <c r="K14" s="7"/>
    </row>
    <row r="15" spans="1:11" x14ac:dyDescent="0.25">
      <c r="C15" s="23">
        <v>509</v>
      </c>
      <c r="D15" s="24">
        <v>143.4</v>
      </c>
      <c r="E15" s="22">
        <v>-0.9</v>
      </c>
      <c r="F15" s="11">
        <f>((D15-$D$2)/$D$2)*100</f>
        <v>-11.042183622828775</v>
      </c>
      <c r="H15" s="12">
        <f t="shared" si="0"/>
        <v>0.88957816377171228</v>
      </c>
      <c r="I15" s="7">
        <f t="shared" si="1"/>
        <v>0.94975186104218368</v>
      </c>
      <c r="J15" s="7"/>
      <c r="K15" s="7"/>
    </row>
    <row r="16" spans="1:11" x14ac:dyDescent="0.25">
      <c r="C16" s="23">
        <v>512</v>
      </c>
      <c r="D16" s="24"/>
      <c r="F16" s="11"/>
      <c r="H16" s="12"/>
      <c r="I16" s="7">
        <f t="shared" si="1"/>
        <v>0.94975186104218368</v>
      </c>
      <c r="J16" s="7"/>
      <c r="K16" s="7"/>
    </row>
    <row r="17" spans="1:11" x14ac:dyDescent="0.25">
      <c r="C17" s="23">
        <v>551</v>
      </c>
      <c r="D17" s="24">
        <v>146</v>
      </c>
      <c r="E17" s="22">
        <v>-0.66</v>
      </c>
      <c r="F17" s="11">
        <f t="shared" ref="F17:F22" si="2">((D17-$D$2)/$D$2)*100</f>
        <v>-9.4292803970223265</v>
      </c>
      <c r="H17" s="12">
        <f t="shared" ref="H17:H22" si="3">(100+F17)/100</f>
        <v>0.90570719602977678</v>
      </c>
      <c r="I17" s="7">
        <f t="shared" si="1"/>
        <v>0.94975186104218368</v>
      </c>
      <c r="J17" s="7"/>
      <c r="K17" s="7"/>
    </row>
    <row r="18" spans="1:11" x14ac:dyDescent="0.25">
      <c r="C18" s="23">
        <v>579</v>
      </c>
      <c r="D18" s="24">
        <v>146.69999999999999</v>
      </c>
      <c r="E18" s="22">
        <v>-0.6</v>
      </c>
      <c r="F18" s="11">
        <f t="shared" si="2"/>
        <v>-8.9950372208436722</v>
      </c>
      <c r="H18" s="12">
        <f t="shared" si="3"/>
        <v>0.91004962779156329</v>
      </c>
      <c r="I18" s="7">
        <f t="shared" si="1"/>
        <v>0.94975186104218368</v>
      </c>
      <c r="J18" s="7"/>
      <c r="K18" s="7"/>
    </row>
    <row r="19" spans="1:11" x14ac:dyDescent="0.25">
      <c r="C19" s="23">
        <v>591</v>
      </c>
      <c r="D19" s="24">
        <v>160</v>
      </c>
      <c r="E19" s="22">
        <v>0.64</v>
      </c>
      <c r="F19" s="11">
        <f t="shared" si="2"/>
        <v>-0.74441687344912444</v>
      </c>
      <c r="H19" s="12">
        <f t="shared" si="3"/>
        <v>0.99255583126550873</v>
      </c>
      <c r="I19" s="7">
        <f t="shared" si="1"/>
        <v>0.94975186104218368</v>
      </c>
      <c r="J19" s="7"/>
      <c r="K19" s="7"/>
    </row>
    <row r="20" spans="1:11" x14ac:dyDescent="0.25">
      <c r="B20" s="18"/>
      <c r="C20" s="23">
        <v>644</v>
      </c>
      <c r="D20" s="24"/>
      <c r="F20" s="11"/>
      <c r="H20" s="12"/>
      <c r="I20" s="7">
        <f t="shared" si="1"/>
        <v>0.94975186104218368</v>
      </c>
      <c r="J20" s="7"/>
      <c r="K20" s="7"/>
    </row>
    <row r="21" spans="1:11" x14ac:dyDescent="0.25">
      <c r="A21" s="13"/>
      <c r="C21" s="23">
        <v>689</v>
      </c>
      <c r="D21" s="24">
        <v>143</v>
      </c>
      <c r="E21" s="22">
        <v>-0.94</v>
      </c>
      <c r="F21" s="11">
        <f t="shared" si="2"/>
        <v>-11.290322580645155</v>
      </c>
      <c r="H21" s="12">
        <f t="shared" si="3"/>
        <v>0.88709677419354849</v>
      </c>
      <c r="I21" s="7">
        <f t="shared" si="1"/>
        <v>0.94975186104218368</v>
      </c>
      <c r="J21" s="7"/>
      <c r="K21" s="7"/>
    </row>
    <row r="22" spans="1:11" x14ac:dyDescent="0.25">
      <c r="C22" s="23">
        <v>744</v>
      </c>
      <c r="D22" s="24">
        <v>150</v>
      </c>
      <c r="E22" s="22">
        <v>-0.28999999999999998</v>
      </c>
      <c r="F22" s="11">
        <f t="shared" si="2"/>
        <v>-6.9478908188585544</v>
      </c>
      <c r="H22" s="12">
        <f t="shared" si="3"/>
        <v>0.93052109181141451</v>
      </c>
      <c r="I22" s="7">
        <f t="shared" si="1"/>
        <v>0.94975186104218368</v>
      </c>
      <c r="J22" s="7"/>
      <c r="K22" s="7"/>
    </row>
    <row r="23" spans="1:11" x14ac:dyDescent="0.25">
      <c r="C23" s="23"/>
      <c r="D23" s="24"/>
      <c r="E23" s="22"/>
      <c r="F23" s="11"/>
      <c r="H23" s="12"/>
      <c r="I23" s="7"/>
      <c r="J23" s="7"/>
      <c r="K23" s="7"/>
    </row>
    <row r="24" spans="1:11" x14ac:dyDescent="0.25">
      <c r="D24" s="5"/>
      <c r="F24" s="10"/>
      <c r="H24" s="7"/>
      <c r="I24" s="7"/>
      <c r="J24" s="7"/>
      <c r="K24" s="7"/>
    </row>
    <row r="25" spans="1:11" x14ac:dyDescent="0.25">
      <c r="D25" s="5"/>
      <c r="H25" s="7"/>
      <c r="I25" s="7"/>
      <c r="J25" s="7"/>
      <c r="K25" s="7"/>
    </row>
    <row r="26" spans="1:11" x14ac:dyDescent="0.25">
      <c r="D26" s="5"/>
      <c r="H26" s="7"/>
      <c r="I26" s="7"/>
      <c r="J26" s="7"/>
      <c r="K26" s="7"/>
    </row>
    <row r="27" spans="1:11" x14ac:dyDescent="0.25">
      <c r="D27" s="5"/>
      <c r="H27" s="7"/>
      <c r="I27" s="7"/>
      <c r="J27" s="7"/>
      <c r="K27" s="7"/>
    </row>
    <row r="28" spans="1:11" x14ac:dyDescent="0.25">
      <c r="D28" s="5"/>
      <c r="H28" s="7"/>
      <c r="I28" s="7"/>
      <c r="J28" s="7"/>
      <c r="K28" s="7"/>
    </row>
    <row r="29" spans="1:11" x14ac:dyDescent="0.25">
      <c r="D29" s="5"/>
      <c r="H29" s="7"/>
      <c r="I29" s="7"/>
      <c r="J29" s="7"/>
      <c r="K29" s="7"/>
    </row>
    <row r="30" spans="1:11" x14ac:dyDescent="0.25">
      <c r="D30" s="5"/>
      <c r="H30" s="7"/>
      <c r="I30" s="7"/>
      <c r="J30" s="7"/>
      <c r="K30" s="7"/>
    </row>
    <row r="31" spans="1:11" x14ac:dyDescent="0.25">
      <c r="D31" s="5"/>
      <c r="H31" s="7" t="s">
        <v>1</v>
      </c>
      <c r="I31" s="7"/>
      <c r="J31" s="7"/>
      <c r="K31" s="7"/>
    </row>
    <row r="33" spans="4:4" x14ac:dyDescent="0.25">
      <c r="D33" s="5"/>
    </row>
    <row r="34" spans="4:4" x14ac:dyDescent="0.25">
      <c r="D34" s="5"/>
    </row>
  </sheetData>
  <sheetProtection algorithmName="SHA-512" hashValue="wV/A1OadAiM3C6oVhY/ImOAOrqSUyzAVCCD3tL2vxeikhkWQ8zAoMaHn+LptWFAyjTurgaK4g0MKvgl3euJLhw==" saltValue="jJAzAlm0UQ8bM0gM5RwmSA==" spinCount="100000" sheet="1" objects="1" scenarios="1" selectLockedCells="1" selectUnlockedCells="1"/>
  <sortState xmlns:xlrd2="http://schemas.microsoft.com/office/spreadsheetml/2017/richdata2" ref="C11:F18">
    <sortCondition ref="C11:C18"/>
  </sortState>
  <conditionalFormatting sqref="E11:E15 E17:E19 E21:E22">
    <cfRule type="cellIs" dxfId="2" priority="1" stopIfTrue="1" operator="between">
      <formula>-2</formula>
      <formula>2</formula>
    </cfRule>
    <cfRule type="cellIs" dxfId="1" priority="2" stopIfTrue="1" operator="between">
      <formula>-3</formula>
      <formula>3</formula>
    </cfRule>
    <cfRule type="cellIs" dxfId="0" priority="3" operator="notBetween">
      <formula>-3</formula>
      <formula>3</formula>
    </cfRule>
  </conditionalFormatting>
  <pageMargins left="0.7" right="0.7" top="0.75" bottom="0.75" header="0.3" footer="0.3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E" ma:contentTypeID="0x0101007463A7E0612B5D45B0910A71122E5AB60009900140BD7E58459C0BB6DA7212B78E" ma:contentTypeVersion="15" ma:contentTypeDescription="Ringtesten" ma:contentTypeScope="" ma:versionID="881ac0c7ad4783b1abd2d9b2f89bd01c">
  <xsd:schema xmlns:xsd="http://www.w3.org/2001/XMLSchema" xmlns:xs="http://www.w3.org/2001/XMLSchema" xmlns:p="http://schemas.microsoft.com/office/2006/metadata/properties" xmlns:ns2="eba2475f-4c5c-418a-90c2-2b36802fc485" xmlns:ns3="08cda046-0f15-45eb-a9d5-77306d3264cd" xmlns:ns4="dda9e79c-c62e-445e-b991-197574827cb3" targetNamespace="http://schemas.microsoft.com/office/2006/metadata/properties" ma:root="true" ma:fieldsID="8f7b9e5a49f0183dd0dfa4257f197966" ns2:_="" ns3:_="" ns4:_="">
    <xsd:import namespace="eba2475f-4c5c-418a-90c2-2b36802fc485"/>
    <xsd:import namespace="08cda046-0f15-45eb-a9d5-77306d3264cd"/>
    <xsd:import namespace="dda9e79c-c62e-445e-b991-197574827cb3"/>
    <xsd:element name="properties">
      <xsd:complexType>
        <xsd:sequence>
          <xsd:element name="documentManagement">
            <xsd:complexType>
              <xsd:all>
                <xsd:element ref="ns2:Ringtest" minOccurs="0"/>
                <xsd:element ref="ns3:Jaar"/>
                <xsd:element ref="ns3:DEEL" minOccurs="0"/>
                <xsd:element ref="ns4:Publicatiedatum"/>
                <xsd:element ref="ns2:Distributie_x0020_datum" minOccurs="0"/>
                <xsd:element ref="ns3:MediaServiceMetadata" minOccurs="0"/>
                <xsd:element ref="ns3:MediaServiceFastMetadata" minOccurs="0"/>
                <xsd:element ref="ns3:PublicUR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2475f-4c5c-418a-90c2-2b36802fc485" elementFormDefault="qualified">
    <xsd:import namespace="http://schemas.microsoft.com/office/2006/documentManagement/types"/>
    <xsd:import namespace="http://schemas.microsoft.com/office/infopath/2007/PartnerControls"/>
    <xsd:element name="Ringtest" ma:index="2" nillable="true" ma:displayName="Ringtest" ma:description="Keuzelijst ringtesten" ma:format="Dropdown" ma:internalName="Ringtest" ma:readOnly="false">
      <xsd:simpleType>
        <xsd:restriction base="dms:Choice">
          <xsd:enumeration value="VKL"/>
          <xsd:enumeration value="LABS"/>
        </xsd:restriction>
      </xsd:simpleType>
    </xsd:element>
    <xsd:element name="Distributie_x0020_datum" ma:index="6" nillable="true" ma:displayName="Distributie datum" ma:default="25 januari 2012" ma:format="Dropdown" ma:internalName="Distributie_x0020_datum" ma:readOnly="false">
      <xsd:simpleType>
        <xsd:restriction base="dms:Choice">
          <xsd:enumeration value="25 januari 2012"/>
          <xsd:enumeration value="14-15 februari 2012"/>
          <xsd:enumeration value="2 maart 2012"/>
          <xsd:enumeration value="14 maart 2012"/>
          <xsd:enumeration value="25 april 2012"/>
          <xsd:enumeration value="26 april 2012"/>
          <xsd:enumeration value="23 mei 2012"/>
          <xsd:enumeration value="13 juni 2012"/>
          <xsd:enumeration value="27 juni 2012"/>
          <xsd:enumeration value="29-30 augustus 2012"/>
          <xsd:enumeration value="3 oktober 2012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cda046-0f15-45eb-a9d5-77306d3264cd" elementFormDefault="qualified">
    <xsd:import namespace="http://schemas.microsoft.com/office/2006/documentManagement/types"/>
    <xsd:import namespace="http://schemas.microsoft.com/office/infopath/2007/PartnerControls"/>
    <xsd:element name="Jaar" ma:index="3" ma:displayName="Datum ringtest" ma:internalName="Jaar" ma:readOnly="false">
      <xsd:simpleType>
        <xsd:restriction base="dms:Text">
          <xsd:maxLength value="255"/>
        </xsd:restriction>
      </xsd:simpleType>
    </xsd:element>
    <xsd:element name="DEEL" ma:index="4" nillable="true" ma:displayName="Deel" ma:default="Rapport" ma:format="Dropdown" ma:internalName="DEEL" ma:readOnly="false">
      <xsd:simpleType>
        <xsd:restriction base="dms:Choice">
          <xsd:enumeration value="Rapport"/>
          <xsd:enumeration value="Deel 1"/>
          <xsd:enumeration value="Deel 2"/>
          <xsd:enumeration value="Deel 3"/>
          <xsd:enumeration value="Deel 4"/>
          <xsd:enumeration value="Deel 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PublicURL" ma:index="15" nillable="true" ma:displayName="PublicURL" ma:internalName="PublicURL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9e79c-c62e-445e-b991-197574827cb3" elementFormDefault="qualified">
    <xsd:import namespace="http://schemas.microsoft.com/office/2006/documentManagement/types"/>
    <xsd:import namespace="http://schemas.microsoft.com/office/infopath/2007/PartnerControls"/>
    <xsd:element name="Publicatiedatum" ma:index="5" ma:displayName="Publicatiedatum" ma:default="[today]" ma:format="DateOnly" ma:internalName="Publicatiedatum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URL xmlns="08cda046-0f15-45eb-a9d5-77306d3264cd">https://reflabos.vito.be/ree/LABS_2025-1_Deel3.xlsx</PublicURL>
    <DEEL xmlns="08cda046-0f15-45eb-a9d5-77306d3264cd">Deel 3</DEEL>
    <Ringtest xmlns="eba2475f-4c5c-418a-90c2-2b36802fc485">LABS</Ringtest>
    <Jaar xmlns="08cda046-0f15-45eb-a9d5-77306d3264cd">2025</Jaar>
    <Publicatiedatum xmlns="dda9e79c-c62e-445e-b991-197574827cb3">2026-03-26T15:02:34+00:00</Publicatiedatum>
    <Distributie_x0020_datum xmlns="eba2475f-4c5c-418a-90c2-2b36802fc485">25 januari 2012</Distributie_x0020_datum>
  </documentManagement>
</p:properties>
</file>

<file path=customXml/itemProps1.xml><?xml version="1.0" encoding="utf-8"?>
<ds:datastoreItem xmlns:ds="http://schemas.openxmlformats.org/officeDocument/2006/customXml" ds:itemID="{AE0B259F-9C46-4863-BBFE-E6F2FD07D89C}"/>
</file>

<file path=customXml/itemProps2.xml><?xml version="1.0" encoding="utf-8"?>
<ds:datastoreItem xmlns:ds="http://schemas.openxmlformats.org/officeDocument/2006/customXml" ds:itemID="{8A76FB90-5C3A-4F7C-825F-4DD887F90957}"/>
</file>

<file path=customXml/itemProps3.xml><?xml version="1.0" encoding="utf-8"?>
<ds:datastoreItem xmlns:ds="http://schemas.openxmlformats.org/officeDocument/2006/customXml" ds:itemID="{BE7ACFA5-5DB2-4D0A-B77A-6547843418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Isopropylbenzeen</vt:lpstr>
      <vt:lpstr>Trimethylbenzeen</vt:lpstr>
      <vt:lpstr>Xyleen</vt:lpstr>
      <vt:lpstr>1,1,2-trichloorethaan</vt:lpstr>
      <vt:lpstr>1,2-dichloorethaan</vt:lpstr>
      <vt:lpstr>Butylacetaat </vt:lpstr>
      <vt:lpstr>2-butanon</vt:lpstr>
      <vt:lpstr>4-methyl-2-pentanon</vt:lpstr>
      <vt:lpstr>Di-n-buthylether</vt:lpstr>
      <vt:lpstr>'1,1,2-trichloorethaan'!Print_Area</vt:lpstr>
      <vt:lpstr>'1,2-dichloorethaan'!Print_Area</vt:lpstr>
      <vt:lpstr>'2-butanon'!Print_Area</vt:lpstr>
      <vt:lpstr>'4-methyl-2-pentanon'!Print_Area</vt:lpstr>
      <vt:lpstr>'Butylacetaat '!Print_Area</vt:lpstr>
      <vt:lpstr>'Di-n-buthylether'!Print_Area</vt:lpstr>
      <vt:lpstr>Isopropylbenzeen!Print_Area</vt:lpstr>
      <vt:lpstr>Trimethylbenzeen!Print_Area</vt:lpstr>
      <vt:lpstr>Xyleen!Print_Area</vt:lpstr>
    </vt:vector>
  </TitlesOfParts>
  <Company>VITO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LABS 2025-1</dc:title>
  <dc:creator>BAEYENSB</dc:creator>
  <cp:lastModifiedBy>Bart Baeyens</cp:lastModifiedBy>
  <cp:lastPrinted>2013-08-28T07:21:24Z</cp:lastPrinted>
  <dcterms:created xsi:type="dcterms:W3CDTF">2010-09-21T12:11:22Z</dcterms:created>
  <dcterms:modified xsi:type="dcterms:W3CDTF">2026-03-19T14:03:27Z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0x0101007463A7E0612B5D45B0910A71122E5AB60009900140BD7E58459C0BB6DA7212B78E</vt:lpwstr>
  </property>
</Properties>
</file>