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3 per parameter\"/>
    </mc:Choice>
  </mc:AlternateContent>
  <xr:revisionPtr revIDLastSave="0" documentId="13_ncr:1_{AC658766-28AE-45C6-BF7A-D3D8E80D0834}" xr6:coauthVersionLast="47" xr6:coauthVersionMax="47" xr10:uidLastSave="{00000000-0000-0000-0000-000000000000}"/>
  <bookViews>
    <workbookView xWindow="-120" yWindow="-120" windowWidth="29040" windowHeight="15720" tabRatio="981" xr2:uid="{00000000-000D-0000-FFFF-FFFF00000000}"/>
  </bookViews>
  <sheets>
    <sheet name="CO stap 4" sheetId="33" r:id="rId1"/>
    <sheet name="CO stap 6" sheetId="59" r:id="rId2"/>
    <sheet name="CO stap 7" sheetId="54" r:id="rId3"/>
    <sheet name="SO2 stap 1" sheetId="36" r:id="rId4"/>
    <sheet name="SO2 stap 4" sheetId="56" r:id="rId5"/>
    <sheet name="SO2 stap 5" sheetId="37" r:id="rId6"/>
    <sheet name="SO2 stap 7" sheetId="38" r:id="rId7"/>
    <sheet name="SO2 stap 8" sheetId="30" r:id="rId8"/>
    <sheet name="NOx stap 2" sheetId="71" r:id="rId9"/>
    <sheet name="NOx stap 3" sheetId="41" r:id="rId10"/>
    <sheet name="NOx stap 4" sheetId="40" r:id="rId11"/>
    <sheet name="NOx stap 6" sheetId="39" r:id="rId12"/>
    <sheet name="NOx stap 7" sheetId="55" r:id="rId13"/>
    <sheet name="NOx stap 8" sheetId="60" r:id="rId14"/>
    <sheet name="NOx stap 9" sheetId="31" r:id="rId15"/>
    <sheet name="O2 stap 1" sheetId="32" r:id="rId16"/>
    <sheet name="O2 stap 2" sheetId="68" r:id="rId17"/>
    <sheet name="O2 stap 3" sheetId="45" r:id="rId18"/>
    <sheet name="O2 stap 4" sheetId="44" r:id="rId19"/>
    <sheet name="O2 stap 5" sheetId="62" r:id="rId20"/>
    <sheet name="O2 stap 6" sheetId="58" r:id="rId21"/>
    <sheet name="O2 stap 7" sheetId="69" r:id="rId22"/>
    <sheet name="O2 stap 8" sheetId="48" r:id="rId23"/>
    <sheet name="O2 stap 9" sheetId="63" r:id="rId24"/>
    <sheet name="CO2 stap 4" sheetId="50" r:id="rId25"/>
    <sheet name="CO2 stap 7" sheetId="70" r:id="rId26"/>
  </sheets>
  <definedNames>
    <definedName name="_xlnm.Print_Area" localSheetId="0">'CO stap 4'!$A$1:$W$21</definedName>
    <definedName name="_xlnm.Print_Area" localSheetId="1">'CO stap 6'!$A$1:$W$20</definedName>
    <definedName name="_xlnm.Print_Area" localSheetId="2">'CO stap 7'!$A$1:$W$20</definedName>
    <definedName name="_xlnm.Print_Area" localSheetId="24">'CO2 stap 4'!$A$1:$W$20</definedName>
    <definedName name="_xlnm.Print_Area" localSheetId="25">'CO2 stap 7'!$A$1:$W$20</definedName>
    <definedName name="_xlnm.Print_Area" localSheetId="8">'NOx stap 2'!$A$1:$W$20</definedName>
    <definedName name="_xlnm.Print_Area" localSheetId="9">'NOx stap 3'!$A$1:$W$20</definedName>
    <definedName name="_xlnm.Print_Area" localSheetId="10">'NOx stap 4'!$A$1:$W$20</definedName>
    <definedName name="_xlnm.Print_Area" localSheetId="11">'NOx stap 6'!$A$1:$W$20</definedName>
    <definedName name="_xlnm.Print_Area" localSheetId="12">'NOx stap 7'!$A$1:$W$20</definedName>
    <definedName name="_xlnm.Print_Area" localSheetId="13">'NOx stap 8'!$A$1:$W$20</definedName>
    <definedName name="_xlnm.Print_Area" localSheetId="14">'NOx stap 9'!$A$1:$W$20</definedName>
    <definedName name="_xlnm.Print_Area" localSheetId="15">'O2 stap 1'!$A$1:$W$21</definedName>
    <definedName name="_xlnm.Print_Area" localSheetId="16">'O2 stap 2'!$A$1:$W$21</definedName>
    <definedName name="_xlnm.Print_Area" localSheetId="17">'O2 stap 3'!$A$1:$W$21</definedName>
    <definedName name="_xlnm.Print_Area" localSheetId="18">'O2 stap 4'!$A$1:$W$21</definedName>
    <definedName name="_xlnm.Print_Area" localSheetId="19">'O2 stap 5'!$A$1:$W$21</definedName>
    <definedName name="_xlnm.Print_Area" localSheetId="20">'O2 stap 6'!$A$1:$W$21</definedName>
    <definedName name="_xlnm.Print_Area" localSheetId="21">'O2 stap 7'!$A$1:$W$21</definedName>
    <definedName name="_xlnm.Print_Area" localSheetId="22">'O2 stap 8'!$A$1:$W$21</definedName>
    <definedName name="_xlnm.Print_Area" localSheetId="23">'O2 stap 9'!$A$1:$W$21</definedName>
    <definedName name="_xlnm.Print_Area" localSheetId="3">'SO2 stap 1'!$A$1:$W$20</definedName>
    <definedName name="_xlnm.Print_Area" localSheetId="4">'SO2 stap 4'!$A$1:$W$20</definedName>
    <definedName name="_xlnm.Print_Area" localSheetId="5">'SO2 stap 5'!$A$1:$W$20</definedName>
    <definedName name="_xlnm.Print_Area" localSheetId="6">'SO2 stap 7'!$A$1:$W$20</definedName>
    <definedName name="_xlnm.Print_Area" localSheetId="7">'SO2 stap 8'!$A$1:$W$20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62" l="1"/>
  <c r="D5" i="31"/>
  <c r="F11" i="62"/>
  <c r="F12" i="62"/>
  <c r="F13" i="62"/>
  <c r="F14" i="62"/>
  <c r="F15" i="62"/>
  <c r="F16" i="62"/>
  <c r="F17" i="62"/>
  <c r="F18" i="62"/>
  <c r="F19" i="62"/>
  <c r="F20" i="62"/>
  <c r="H20" i="62" s="1"/>
  <c r="F21" i="62"/>
  <c r="H21" i="62" s="1"/>
  <c r="F22" i="62"/>
  <c r="H22" i="62" s="1"/>
  <c r="F23" i="62"/>
  <c r="H23" i="62" s="1"/>
  <c r="F24" i="62"/>
  <c r="H24" i="62" s="1"/>
  <c r="F25" i="62"/>
  <c r="F26" i="62"/>
  <c r="F27" i="62"/>
  <c r="D5" i="33"/>
  <c r="D5" i="56"/>
  <c r="F17" i="36"/>
  <c r="H17" i="36" s="1"/>
  <c r="F18" i="36"/>
  <c r="H18" i="36" s="1"/>
  <c r="F13" i="56"/>
  <c r="H13" i="56" s="1"/>
  <c r="F14" i="56"/>
  <c r="H14" i="56" s="1"/>
  <c r="F15" i="56"/>
  <c r="H15" i="56"/>
  <c r="F16" i="56"/>
  <c r="H16" i="56"/>
  <c r="F17" i="56"/>
  <c r="H17" i="56"/>
  <c r="F18" i="56"/>
  <c r="H18" i="56"/>
  <c r="F19" i="56"/>
  <c r="H19" i="56" s="1"/>
  <c r="F13" i="37"/>
  <c r="H13" i="37" s="1"/>
  <c r="F14" i="37"/>
  <c r="H14" i="37"/>
  <c r="F15" i="37"/>
  <c r="H15" i="37" s="1"/>
  <c r="F16" i="37"/>
  <c r="H16" i="37"/>
  <c r="F17" i="37"/>
  <c r="H17" i="37" s="1"/>
  <c r="F18" i="37"/>
  <c r="H18" i="37"/>
  <c r="F19" i="37"/>
  <c r="H19" i="37"/>
  <c r="F13" i="38"/>
  <c r="H13" i="38" s="1"/>
  <c r="F14" i="38"/>
  <c r="H14" i="38"/>
  <c r="F15" i="38"/>
  <c r="H15" i="38"/>
  <c r="F16" i="38"/>
  <c r="H16" i="38"/>
  <c r="F17" i="38"/>
  <c r="H17" i="38"/>
  <c r="F18" i="38"/>
  <c r="H18" i="38"/>
  <c r="F19" i="38"/>
  <c r="H19" i="38" s="1"/>
  <c r="F13" i="30"/>
  <c r="H13" i="30"/>
  <c r="F14" i="30"/>
  <c r="H14" i="30" s="1"/>
  <c r="F15" i="30"/>
  <c r="H15" i="30" s="1"/>
  <c r="F16" i="30"/>
  <c r="H16" i="30" s="1"/>
  <c r="F17" i="30"/>
  <c r="H17" i="30"/>
  <c r="F18" i="30"/>
  <c r="H18" i="30" s="1"/>
  <c r="F19" i="30"/>
  <c r="H19" i="30"/>
  <c r="F13" i="36"/>
  <c r="H13" i="36"/>
  <c r="F14" i="36"/>
  <c r="H14" i="36"/>
  <c r="F15" i="36"/>
  <c r="H15" i="36"/>
  <c r="F16" i="36"/>
  <c r="H16" i="36"/>
  <c r="F19" i="36"/>
  <c r="H19" i="36"/>
  <c r="F23" i="59"/>
  <c r="H23" i="59" s="1"/>
  <c r="I23" i="59"/>
  <c r="F24" i="59"/>
  <c r="H24" i="59"/>
  <c r="I24" i="59"/>
  <c r="F25" i="59"/>
  <c r="H25" i="59" s="1"/>
  <c r="I25" i="59"/>
  <c r="F26" i="59"/>
  <c r="H26" i="59" s="1"/>
  <c r="I26" i="59"/>
  <c r="F27" i="59"/>
  <c r="H27" i="59"/>
  <c r="I27" i="59"/>
  <c r="F23" i="54"/>
  <c r="H23" i="54" s="1"/>
  <c r="I23" i="54"/>
  <c r="F24" i="54"/>
  <c r="H24" i="54" s="1"/>
  <c r="I24" i="54"/>
  <c r="F25" i="54"/>
  <c r="H25" i="54"/>
  <c r="I25" i="54"/>
  <c r="F26" i="54"/>
  <c r="H26" i="54" s="1"/>
  <c r="I26" i="54"/>
  <c r="F27" i="54"/>
  <c r="H27" i="54" s="1"/>
  <c r="I27" i="54"/>
  <c r="F23" i="36"/>
  <c r="H23" i="36" s="1"/>
  <c r="I23" i="36"/>
  <c r="F24" i="36"/>
  <c r="H24" i="36" s="1"/>
  <c r="I24" i="36"/>
  <c r="F25" i="36"/>
  <c r="H25" i="36" s="1"/>
  <c r="I25" i="36"/>
  <c r="F26" i="36"/>
  <c r="H26" i="36" s="1"/>
  <c r="I26" i="36"/>
  <c r="H27" i="36"/>
  <c r="I27" i="36"/>
  <c r="F23" i="56"/>
  <c r="H23" i="56" s="1"/>
  <c r="I23" i="56"/>
  <c r="F24" i="56"/>
  <c r="H24" i="56" s="1"/>
  <c r="I24" i="56"/>
  <c r="F25" i="56"/>
  <c r="H25" i="56" s="1"/>
  <c r="I25" i="56"/>
  <c r="F26" i="56"/>
  <c r="H26" i="56"/>
  <c r="I26" i="56"/>
  <c r="I27" i="56"/>
  <c r="F23" i="37"/>
  <c r="H23" i="37"/>
  <c r="I23" i="37"/>
  <c r="F24" i="37"/>
  <c r="H24" i="37" s="1"/>
  <c r="I24" i="37"/>
  <c r="F25" i="37"/>
  <c r="H25" i="37"/>
  <c r="I25" i="37"/>
  <c r="F26" i="37"/>
  <c r="H26" i="37" s="1"/>
  <c r="I26" i="37"/>
  <c r="I27" i="37"/>
  <c r="F23" i="38"/>
  <c r="H23" i="38" s="1"/>
  <c r="I23" i="38"/>
  <c r="F24" i="38"/>
  <c r="H24" i="38" s="1"/>
  <c r="I24" i="38"/>
  <c r="F25" i="38"/>
  <c r="H25" i="38"/>
  <c r="I25" i="38"/>
  <c r="F26" i="38"/>
  <c r="H26" i="38"/>
  <c r="I26" i="38"/>
  <c r="I27" i="38"/>
  <c r="F23" i="30"/>
  <c r="H23" i="30" s="1"/>
  <c r="I23" i="30"/>
  <c r="F24" i="30"/>
  <c r="H24" i="30" s="1"/>
  <c r="I24" i="30"/>
  <c r="F25" i="30"/>
  <c r="H25" i="30"/>
  <c r="I25" i="30"/>
  <c r="F26" i="30"/>
  <c r="H26" i="30" s="1"/>
  <c r="I26" i="30"/>
  <c r="I27" i="30"/>
  <c r="F23" i="71"/>
  <c r="H23" i="71" s="1"/>
  <c r="I23" i="71"/>
  <c r="F24" i="71"/>
  <c r="H24" i="71"/>
  <c r="I24" i="71"/>
  <c r="F25" i="71"/>
  <c r="H25" i="71" s="1"/>
  <c r="I25" i="71"/>
  <c r="F26" i="71"/>
  <c r="H26" i="71" s="1"/>
  <c r="I26" i="71"/>
  <c r="F27" i="71"/>
  <c r="H27" i="71"/>
  <c r="I27" i="71"/>
  <c r="F23" i="41"/>
  <c r="H23" i="41" s="1"/>
  <c r="I23" i="41"/>
  <c r="F24" i="41"/>
  <c r="H24" i="41" s="1"/>
  <c r="I24" i="41"/>
  <c r="F25" i="41"/>
  <c r="H25" i="41"/>
  <c r="I25" i="41"/>
  <c r="F26" i="41"/>
  <c r="H26" i="41"/>
  <c r="I26" i="41"/>
  <c r="F27" i="41"/>
  <c r="H27" i="41" s="1"/>
  <c r="I27" i="41"/>
  <c r="F23" i="40"/>
  <c r="H23" i="40" s="1"/>
  <c r="I23" i="40"/>
  <c r="F24" i="40"/>
  <c r="H24" i="40"/>
  <c r="I24" i="40"/>
  <c r="F25" i="40"/>
  <c r="H25" i="40" s="1"/>
  <c r="I25" i="40"/>
  <c r="F26" i="40"/>
  <c r="H26" i="40"/>
  <c r="I26" i="40"/>
  <c r="F27" i="40"/>
  <c r="H27" i="40"/>
  <c r="I27" i="40"/>
  <c r="F23" i="39"/>
  <c r="H23" i="39"/>
  <c r="I23" i="39"/>
  <c r="F24" i="39"/>
  <c r="H24" i="39" s="1"/>
  <c r="I24" i="39"/>
  <c r="F25" i="39"/>
  <c r="H25" i="39" s="1"/>
  <c r="I25" i="39"/>
  <c r="F26" i="39"/>
  <c r="H26" i="39" s="1"/>
  <c r="I26" i="39"/>
  <c r="F27" i="39"/>
  <c r="H27" i="39" s="1"/>
  <c r="I27" i="39"/>
  <c r="F23" i="55"/>
  <c r="H23" i="55" s="1"/>
  <c r="I23" i="55"/>
  <c r="F24" i="55"/>
  <c r="H24" i="55" s="1"/>
  <c r="I24" i="55"/>
  <c r="F25" i="55"/>
  <c r="H25" i="55" s="1"/>
  <c r="I25" i="55"/>
  <c r="F26" i="55"/>
  <c r="H26" i="55" s="1"/>
  <c r="I26" i="55"/>
  <c r="F27" i="55"/>
  <c r="H27" i="55" s="1"/>
  <c r="I27" i="55"/>
  <c r="F23" i="60"/>
  <c r="H23" i="60"/>
  <c r="I23" i="60"/>
  <c r="F24" i="60"/>
  <c r="H24" i="60"/>
  <c r="I24" i="60"/>
  <c r="F25" i="60"/>
  <c r="H25" i="60"/>
  <c r="I25" i="60"/>
  <c r="F26" i="60"/>
  <c r="H26" i="60" s="1"/>
  <c r="I26" i="60"/>
  <c r="F27" i="60"/>
  <c r="H27" i="60" s="1"/>
  <c r="I27" i="60"/>
  <c r="F23" i="31"/>
  <c r="H23" i="31" s="1"/>
  <c r="I23" i="31"/>
  <c r="F24" i="31"/>
  <c r="H24" i="31" s="1"/>
  <c r="I24" i="31"/>
  <c r="F25" i="31"/>
  <c r="H25" i="31"/>
  <c r="I25" i="31"/>
  <c r="F26" i="31"/>
  <c r="H26" i="31" s="1"/>
  <c r="I26" i="31"/>
  <c r="F27" i="31"/>
  <c r="H27" i="31" s="1"/>
  <c r="I27" i="31"/>
  <c r="F23" i="32"/>
  <c r="H23" i="32" s="1"/>
  <c r="I23" i="32"/>
  <c r="F24" i="32"/>
  <c r="H24" i="32"/>
  <c r="I24" i="32"/>
  <c r="F25" i="32"/>
  <c r="H25" i="32" s="1"/>
  <c r="I25" i="32"/>
  <c r="F26" i="32"/>
  <c r="H26" i="32" s="1"/>
  <c r="I26" i="32"/>
  <c r="F27" i="32"/>
  <c r="H27" i="32"/>
  <c r="I27" i="32"/>
  <c r="F23" i="68"/>
  <c r="H23" i="68" s="1"/>
  <c r="I23" i="68"/>
  <c r="F24" i="68"/>
  <c r="H24" i="68" s="1"/>
  <c r="I24" i="68"/>
  <c r="F25" i="68"/>
  <c r="H25" i="68"/>
  <c r="I25" i="68"/>
  <c r="F26" i="68"/>
  <c r="H26" i="68"/>
  <c r="I26" i="68"/>
  <c r="F27" i="68"/>
  <c r="H27" i="68" s="1"/>
  <c r="I27" i="68"/>
  <c r="F23" i="45"/>
  <c r="H23" i="45" s="1"/>
  <c r="I23" i="45"/>
  <c r="F24" i="45"/>
  <c r="H24" i="45"/>
  <c r="I24" i="45"/>
  <c r="F25" i="45"/>
  <c r="H25" i="45"/>
  <c r="I25" i="45"/>
  <c r="F26" i="45"/>
  <c r="H26" i="45"/>
  <c r="I26" i="45"/>
  <c r="F27" i="45"/>
  <c r="H27" i="45" s="1"/>
  <c r="I27" i="45"/>
  <c r="F23" i="44"/>
  <c r="H23" i="44" s="1"/>
  <c r="I23" i="44"/>
  <c r="F24" i="44"/>
  <c r="H24" i="44" s="1"/>
  <c r="I24" i="44"/>
  <c r="F25" i="44"/>
  <c r="H25" i="44" s="1"/>
  <c r="I25" i="44"/>
  <c r="F26" i="44"/>
  <c r="H26" i="44"/>
  <c r="I26" i="44"/>
  <c r="F27" i="44"/>
  <c r="H27" i="44"/>
  <c r="I27" i="44"/>
  <c r="I23" i="62"/>
  <c r="I24" i="62"/>
  <c r="I25" i="62"/>
  <c r="H26" i="62"/>
  <c r="I26" i="62"/>
  <c r="H27" i="62"/>
  <c r="I27" i="62"/>
  <c r="F23" i="58"/>
  <c r="H23" i="58"/>
  <c r="I23" i="58"/>
  <c r="F24" i="58"/>
  <c r="H24" i="58"/>
  <c r="I24" i="58"/>
  <c r="F25" i="58"/>
  <c r="H25" i="58"/>
  <c r="I25" i="58"/>
  <c r="F26" i="58"/>
  <c r="H26" i="58" s="1"/>
  <c r="I26" i="58"/>
  <c r="F27" i="58"/>
  <c r="H27" i="58" s="1"/>
  <c r="I27" i="58"/>
  <c r="F23" i="69"/>
  <c r="H23" i="69" s="1"/>
  <c r="I23" i="69"/>
  <c r="I24" i="69"/>
  <c r="F25" i="69"/>
  <c r="H25" i="69" s="1"/>
  <c r="I25" i="69"/>
  <c r="F26" i="69"/>
  <c r="H26" i="69"/>
  <c r="I26" i="69"/>
  <c r="F27" i="69"/>
  <c r="H27" i="69"/>
  <c r="I27" i="69"/>
  <c r="F23" i="48"/>
  <c r="H23" i="48" s="1"/>
  <c r="I23" i="48"/>
  <c r="F24" i="48"/>
  <c r="H24" i="48" s="1"/>
  <c r="I24" i="48"/>
  <c r="F25" i="48"/>
  <c r="H25" i="48" s="1"/>
  <c r="I25" i="48"/>
  <c r="F26" i="48"/>
  <c r="H26" i="48"/>
  <c r="I26" i="48"/>
  <c r="F27" i="48"/>
  <c r="H27" i="48"/>
  <c r="I27" i="48"/>
  <c r="F23" i="63"/>
  <c r="H23" i="63"/>
  <c r="I23" i="63"/>
  <c r="F24" i="63"/>
  <c r="H24" i="63" s="1"/>
  <c r="I24" i="63"/>
  <c r="F25" i="63"/>
  <c r="H25" i="63"/>
  <c r="I25" i="63"/>
  <c r="F26" i="63"/>
  <c r="H26" i="63"/>
  <c r="I26" i="63"/>
  <c r="F27" i="63"/>
  <c r="H27" i="63" s="1"/>
  <c r="I27" i="63"/>
  <c r="F23" i="50"/>
  <c r="H23" i="50" s="1"/>
  <c r="I23" i="50"/>
  <c r="F24" i="50"/>
  <c r="H24" i="50" s="1"/>
  <c r="I24" i="50"/>
  <c r="F25" i="50"/>
  <c r="H25" i="50" s="1"/>
  <c r="I25" i="50"/>
  <c r="F26" i="50"/>
  <c r="H26" i="50"/>
  <c r="I26" i="50"/>
  <c r="F27" i="50"/>
  <c r="H27" i="50"/>
  <c r="I27" i="50"/>
  <c r="F23" i="70"/>
  <c r="H23" i="70"/>
  <c r="I23" i="70"/>
  <c r="F24" i="70"/>
  <c r="H24" i="70" s="1"/>
  <c r="I24" i="70"/>
  <c r="F25" i="70"/>
  <c r="H25" i="70"/>
  <c r="I25" i="70"/>
  <c r="F26" i="70"/>
  <c r="H26" i="70"/>
  <c r="I26" i="70"/>
  <c r="F27" i="70"/>
  <c r="H27" i="70" s="1"/>
  <c r="I27" i="70"/>
  <c r="F23" i="33"/>
  <c r="H23" i="33"/>
  <c r="I23" i="33"/>
  <c r="F24" i="33"/>
  <c r="H24" i="33" s="1"/>
  <c r="I24" i="33"/>
  <c r="F25" i="33"/>
  <c r="H25" i="33" s="1"/>
  <c r="I25" i="33"/>
  <c r="F26" i="33"/>
  <c r="H26" i="33"/>
  <c r="I26" i="33"/>
  <c r="F27" i="33"/>
  <c r="H27" i="33" s="1"/>
  <c r="I27" i="33"/>
  <c r="I22" i="71"/>
  <c r="F22" i="71"/>
  <c r="H22" i="71" s="1"/>
  <c r="I21" i="71"/>
  <c r="F21" i="71"/>
  <c r="H21" i="71" s="1"/>
  <c r="I20" i="71"/>
  <c r="F20" i="71"/>
  <c r="H20" i="71" s="1"/>
  <c r="I19" i="71"/>
  <c r="F19" i="71"/>
  <c r="H19" i="71" s="1"/>
  <c r="I18" i="71"/>
  <c r="F18" i="71"/>
  <c r="H18" i="71" s="1"/>
  <c r="I17" i="71"/>
  <c r="F17" i="71"/>
  <c r="H17" i="71" s="1"/>
  <c r="I16" i="71"/>
  <c r="F16" i="71"/>
  <c r="H16" i="71" s="1"/>
  <c r="I15" i="71"/>
  <c r="F15" i="71"/>
  <c r="H15" i="71" s="1"/>
  <c r="I14" i="71"/>
  <c r="F14" i="71"/>
  <c r="H14" i="71" s="1"/>
  <c r="I13" i="71"/>
  <c r="F13" i="71"/>
  <c r="H13" i="71" s="1"/>
  <c r="I12" i="71"/>
  <c r="F12" i="71"/>
  <c r="H12" i="71" s="1"/>
  <c r="I11" i="71"/>
  <c r="F11" i="71"/>
  <c r="H11" i="71" s="1"/>
  <c r="D5" i="71"/>
  <c r="F18" i="33"/>
  <c r="H18" i="33" s="1"/>
  <c r="I18" i="33"/>
  <c r="F19" i="33"/>
  <c r="H19" i="33" s="1"/>
  <c r="I19" i="33"/>
  <c r="F20" i="33"/>
  <c r="H20" i="33" s="1"/>
  <c r="I20" i="33"/>
  <c r="F21" i="33"/>
  <c r="H21" i="33" s="1"/>
  <c r="I21" i="33"/>
  <c r="F22" i="33"/>
  <c r="H22" i="33" s="1"/>
  <c r="I22" i="33"/>
  <c r="F18" i="54"/>
  <c r="H18" i="54" s="1"/>
  <c r="I18" i="54"/>
  <c r="F19" i="54"/>
  <c r="H19" i="54" s="1"/>
  <c r="I19" i="54"/>
  <c r="F20" i="54"/>
  <c r="H20" i="54" s="1"/>
  <c r="I20" i="54"/>
  <c r="F21" i="54"/>
  <c r="H21" i="54" s="1"/>
  <c r="I21" i="54"/>
  <c r="F22" i="54"/>
  <c r="H22" i="54" s="1"/>
  <c r="I22" i="54"/>
  <c r="I18" i="36"/>
  <c r="I19" i="36"/>
  <c r="F20" i="36"/>
  <c r="H20" i="36" s="1"/>
  <c r="I20" i="36"/>
  <c r="F21" i="36"/>
  <c r="H21" i="36" s="1"/>
  <c r="I21" i="36"/>
  <c r="F22" i="36"/>
  <c r="H22" i="36" s="1"/>
  <c r="I22" i="36"/>
  <c r="I18" i="37"/>
  <c r="I19" i="37"/>
  <c r="F20" i="37"/>
  <c r="H20" i="37" s="1"/>
  <c r="I20" i="37"/>
  <c r="F21" i="37"/>
  <c r="H21" i="37" s="1"/>
  <c r="I21" i="37"/>
  <c r="F22" i="37"/>
  <c r="H22" i="37" s="1"/>
  <c r="I22" i="37"/>
  <c r="I18" i="38"/>
  <c r="I19" i="38"/>
  <c r="F20" i="38"/>
  <c r="H20" i="38" s="1"/>
  <c r="I20" i="38"/>
  <c r="F21" i="38"/>
  <c r="H21" i="38" s="1"/>
  <c r="I21" i="38"/>
  <c r="F22" i="38"/>
  <c r="H22" i="38" s="1"/>
  <c r="I22" i="38"/>
  <c r="I18" i="30"/>
  <c r="I19" i="30"/>
  <c r="F20" i="30"/>
  <c r="H20" i="30" s="1"/>
  <c r="I20" i="30"/>
  <c r="F21" i="30"/>
  <c r="H21" i="30" s="1"/>
  <c r="I21" i="30"/>
  <c r="F22" i="30"/>
  <c r="H22" i="30" s="1"/>
  <c r="I22" i="30"/>
  <c r="I18" i="56"/>
  <c r="I19" i="56"/>
  <c r="F20" i="56"/>
  <c r="H20" i="56" s="1"/>
  <c r="I20" i="56"/>
  <c r="F21" i="56"/>
  <c r="H21" i="56" s="1"/>
  <c r="I21" i="56"/>
  <c r="F22" i="56"/>
  <c r="H22" i="56" s="1"/>
  <c r="I22" i="56"/>
  <c r="F18" i="41"/>
  <c r="H18" i="41" s="1"/>
  <c r="I18" i="41"/>
  <c r="F19" i="41"/>
  <c r="H19" i="41"/>
  <c r="I19" i="41"/>
  <c r="F20" i="41"/>
  <c r="H20" i="41" s="1"/>
  <c r="I20" i="41"/>
  <c r="F21" i="41"/>
  <c r="H21" i="41" s="1"/>
  <c r="I21" i="41"/>
  <c r="F22" i="41"/>
  <c r="H22" i="41" s="1"/>
  <c r="I22" i="41"/>
  <c r="F18" i="40"/>
  <c r="H18" i="40" s="1"/>
  <c r="I18" i="40"/>
  <c r="F19" i="40"/>
  <c r="H19" i="40" s="1"/>
  <c r="I19" i="40"/>
  <c r="F20" i="40"/>
  <c r="H20" i="40" s="1"/>
  <c r="I20" i="40"/>
  <c r="F21" i="40"/>
  <c r="H21" i="40" s="1"/>
  <c r="I21" i="40"/>
  <c r="F22" i="40"/>
  <c r="H22" i="40" s="1"/>
  <c r="I22" i="40"/>
  <c r="F18" i="39"/>
  <c r="H18" i="39" s="1"/>
  <c r="I18" i="39"/>
  <c r="F19" i="39"/>
  <c r="H19" i="39" s="1"/>
  <c r="I19" i="39"/>
  <c r="F20" i="39"/>
  <c r="H20" i="39" s="1"/>
  <c r="I20" i="39"/>
  <c r="F21" i="39"/>
  <c r="H21" i="39" s="1"/>
  <c r="I21" i="39"/>
  <c r="F22" i="39"/>
  <c r="H22" i="39" s="1"/>
  <c r="I22" i="39"/>
  <c r="F18" i="55"/>
  <c r="H18" i="55" s="1"/>
  <c r="I18" i="55"/>
  <c r="F19" i="55"/>
  <c r="H19" i="55"/>
  <c r="I19" i="55"/>
  <c r="F20" i="55"/>
  <c r="H20" i="55" s="1"/>
  <c r="I20" i="55"/>
  <c r="F21" i="55"/>
  <c r="H21" i="55" s="1"/>
  <c r="I21" i="55"/>
  <c r="F22" i="55"/>
  <c r="H22" i="55" s="1"/>
  <c r="I22" i="55"/>
  <c r="F18" i="60"/>
  <c r="H18" i="60" s="1"/>
  <c r="I18" i="60"/>
  <c r="F19" i="60"/>
  <c r="H19" i="60" s="1"/>
  <c r="I19" i="60"/>
  <c r="F20" i="60"/>
  <c r="H20" i="60" s="1"/>
  <c r="I20" i="60"/>
  <c r="F21" i="60"/>
  <c r="H21" i="60" s="1"/>
  <c r="I21" i="60"/>
  <c r="F22" i="60"/>
  <c r="H22" i="60" s="1"/>
  <c r="I22" i="60"/>
  <c r="F18" i="31"/>
  <c r="H18" i="31"/>
  <c r="I18" i="31"/>
  <c r="F19" i="31"/>
  <c r="H19" i="31" s="1"/>
  <c r="I19" i="31"/>
  <c r="F20" i="31"/>
  <c r="H20" i="31" s="1"/>
  <c r="I20" i="31"/>
  <c r="F21" i="31"/>
  <c r="H21" i="31" s="1"/>
  <c r="I21" i="31"/>
  <c r="F22" i="31"/>
  <c r="H22" i="31" s="1"/>
  <c r="I22" i="31"/>
  <c r="F18" i="32"/>
  <c r="H18" i="32" s="1"/>
  <c r="I18" i="32"/>
  <c r="F19" i="32"/>
  <c r="H19" i="32" s="1"/>
  <c r="I19" i="32"/>
  <c r="F20" i="32"/>
  <c r="H20" i="32" s="1"/>
  <c r="I20" i="32"/>
  <c r="F21" i="32"/>
  <c r="H21" i="32" s="1"/>
  <c r="I21" i="32"/>
  <c r="F22" i="32"/>
  <c r="H22" i="32" s="1"/>
  <c r="I22" i="32"/>
  <c r="F18" i="68"/>
  <c r="H18" i="68" s="1"/>
  <c r="I18" i="68"/>
  <c r="F19" i="68"/>
  <c r="H19" i="68" s="1"/>
  <c r="I19" i="68"/>
  <c r="F20" i="68"/>
  <c r="H20" i="68" s="1"/>
  <c r="I20" i="68"/>
  <c r="F21" i="68"/>
  <c r="H21" i="68" s="1"/>
  <c r="I21" i="68"/>
  <c r="F22" i="68"/>
  <c r="H22" i="68" s="1"/>
  <c r="I22" i="68"/>
  <c r="F18" i="45"/>
  <c r="H18" i="45" s="1"/>
  <c r="I18" i="45"/>
  <c r="F19" i="45"/>
  <c r="H19" i="45" s="1"/>
  <c r="I19" i="45"/>
  <c r="F20" i="45"/>
  <c r="H20" i="45" s="1"/>
  <c r="I20" i="45"/>
  <c r="F21" i="45"/>
  <c r="H21" i="45" s="1"/>
  <c r="I21" i="45"/>
  <c r="F22" i="45"/>
  <c r="H22" i="45" s="1"/>
  <c r="I22" i="45"/>
  <c r="F18" i="44"/>
  <c r="H18" i="44" s="1"/>
  <c r="I18" i="44"/>
  <c r="F19" i="44"/>
  <c r="H19" i="44" s="1"/>
  <c r="I19" i="44"/>
  <c r="F20" i="44"/>
  <c r="H20" i="44" s="1"/>
  <c r="I20" i="44"/>
  <c r="F21" i="44"/>
  <c r="H21" i="44" s="1"/>
  <c r="I21" i="44"/>
  <c r="F22" i="44"/>
  <c r="H22" i="44" s="1"/>
  <c r="I22" i="44"/>
  <c r="H18" i="62"/>
  <c r="I18" i="62"/>
  <c r="H19" i="62"/>
  <c r="I19" i="62"/>
  <c r="I20" i="62"/>
  <c r="I21" i="62"/>
  <c r="I22" i="62"/>
  <c r="F18" i="58"/>
  <c r="H18" i="58" s="1"/>
  <c r="I18" i="58"/>
  <c r="F19" i="58"/>
  <c r="H19" i="58" s="1"/>
  <c r="I19" i="58"/>
  <c r="F20" i="58"/>
  <c r="H20" i="58" s="1"/>
  <c r="I20" i="58"/>
  <c r="F21" i="58"/>
  <c r="H21" i="58" s="1"/>
  <c r="I21" i="58"/>
  <c r="F22" i="58"/>
  <c r="H22" i="58"/>
  <c r="I22" i="58"/>
  <c r="F18" i="69"/>
  <c r="H18" i="69" s="1"/>
  <c r="I18" i="69"/>
  <c r="F19" i="69"/>
  <c r="H19" i="69" s="1"/>
  <c r="I19" i="69"/>
  <c r="F20" i="69"/>
  <c r="H20" i="69"/>
  <c r="I20" i="69"/>
  <c r="F21" i="69"/>
  <c r="H21" i="69" s="1"/>
  <c r="I21" i="69"/>
  <c r="F22" i="69"/>
  <c r="H22" i="69" s="1"/>
  <c r="I22" i="69"/>
  <c r="F18" i="48"/>
  <c r="H18" i="48" s="1"/>
  <c r="I18" i="48"/>
  <c r="F19" i="48"/>
  <c r="H19" i="48" s="1"/>
  <c r="I19" i="48"/>
  <c r="F20" i="48"/>
  <c r="H20" i="48" s="1"/>
  <c r="I20" i="48"/>
  <c r="F21" i="48"/>
  <c r="H21" i="48" s="1"/>
  <c r="I21" i="48"/>
  <c r="F22" i="48"/>
  <c r="H22" i="48" s="1"/>
  <c r="I22" i="48"/>
  <c r="F18" i="63"/>
  <c r="H18" i="63" s="1"/>
  <c r="I18" i="63"/>
  <c r="F19" i="63"/>
  <c r="H19" i="63" s="1"/>
  <c r="I19" i="63"/>
  <c r="F20" i="63"/>
  <c r="H20" i="63" s="1"/>
  <c r="I20" i="63"/>
  <c r="F21" i="63"/>
  <c r="H21" i="63" s="1"/>
  <c r="I21" i="63"/>
  <c r="F22" i="63"/>
  <c r="H22" i="63" s="1"/>
  <c r="I22" i="63"/>
  <c r="F18" i="70"/>
  <c r="H18" i="70" s="1"/>
  <c r="I18" i="70"/>
  <c r="F19" i="70"/>
  <c r="H19" i="70" s="1"/>
  <c r="I19" i="70"/>
  <c r="F20" i="70"/>
  <c r="H20" i="70"/>
  <c r="I20" i="70"/>
  <c r="F21" i="70"/>
  <c r="H21" i="70" s="1"/>
  <c r="I21" i="70"/>
  <c r="F22" i="70"/>
  <c r="H22" i="70"/>
  <c r="I22" i="70"/>
  <c r="F18" i="50"/>
  <c r="H18" i="50" s="1"/>
  <c r="I18" i="50"/>
  <c r="F19" i="50"/>
  <c r="H19" i="50" s="1"/>
  <c r="I19" i="50"/>
  <c r="F20" i="50"/>
  <c r="H20" i="50" s="1"/>
  <c r="I20" i="50"/>
  <c r="F21" i="50"/>
  <c r="H21" i="50"/>
  <c r="I21" i="50"/>
  <c r="F22" i="50"/>
  <c r="H22" i="50" s="1"/>
  <c r="I22" i="50"/>
  <c r="F18" i="59"/>
  <c r="H18" i="59" s="1"/>
  <c r="I18" i="59"/>
  <c r="F19" i="59"/>
  <c r="H19" i="59" s="1"/>
  <c r="I19" i="59"/>
  <c r="F20" i="59"/>
  <c r="H20" i="59" s="1"/>
  <c r="I20" i="59"/>
  <c r="F21" i="59"/>
  <c r="H21" i="59" s="1"/>
  <c r="I21" i="59"/>
  <c r="F22" i="59"/>
  <c r="H22" i="59" s="1"/>
  <c r="I22" i="59"/>
  <c r="I17" i="70"/>
  <c r="F17" i="70"/>
  <c r="H17" i="70" s="1"/>
  <c r="I16" i="70"/>
  <c r="F16" i="70"/>
  <c r="H16" i="70" s="1"/>
  <c r="I15" i="70"/>
  <c r="F15" i="70"/>
  <c r="H15" i="70" s="1"/>
  <c r="I14" i="70"/>
  <c r="F14" i="70"/>
  <c r="H14" i="70" s="1"/>
  <c r="I13" i="70"/>
  <c r="F13" i="70"/>
  <c r="H13" i="70" s="1"/>
  <c r="I12" i="70"/>
  <c r="F12" i="70"/>
  <c r="H12" i="70" s="1"/>
  <c r="I11" i="70"/>
  <c r="F11" i="70"/>
  <c r="H11" i="70" s="1"/>
  <c r="D5" i="70"/>
  <c r="I17" i="69"/>
  <c r="F17" i="69"/>
  <c r="H17" i="69" s="1"/>
  <c r="I16" i="69"/>
  <c r="F16" i="69"/>
  <c r="H16" i="69" s="1"/>
  <c r="I15" i="69"/>
  <c r="F15" i="69"/>
  <c r="H15" i="69" s="1"/>
  <c r="I14" i="69"/>
  <c r="F14" i="69"/>
  <c r="H14" i="69" s="1"/>
  <c r="I13" i="69"/>
  <c r="F13" i="69"/>
  <c r="H13" i="69" s="1"/>
  <c r="I12" i="69"/>
  <c r="F12" i="69"/>
  <c r="H12" i="69" s="1"/>
  <c r="I11" i="69"/>
  <c r="F11" i="69"/>
  <c r="H11" i="69" s="1"/>
  <c r="I17" i="68"/>
  <c r="F17" i="68"/>
  <c r="H17" i="68" s="1"/>
  <c r="I16" i="68"/>
  <c r="F16" i="68"/>
  <c r="H16" i="68" s="1"/>
  <c r="I15" i="68"/>
  <c r="F15" i="68"/>
  <c r="H15" i="68" s="1"/>
  <c r="I14" i="68"/>
  <c r="F14" i="68"/>
  <c r="H14" i="68" s="1"/>
  <c r="I13" i="68"/>
  <c r="F13" i="68"/>
  <c r="H13" i="68" s="1"/>
  <c r="I12" i="68"/>
  <c r="F12" i="68"/>
  <c r="H12" i="68" s="1"/>
  <c r="I11" i="68"/>
  <c r="F11" i="68"/>
  <c r="H11" i="68" s="1"/>
  <c r="F17" i="33" l="1"/>
  <c r="H17" i="33" s="1"/>
  <c r="F17" i="54"/>
  <c r="H17" i="54" s="1"/>
  <c r="F17" i="41"/>
  <c r="H17" i="41" s="1"/>
  <c r="F17" i="40"/>
  <c r="H17" i="40" s="1"/>
  <c r="F17" i="39"/>
  <c r="H17" i="39" s="1"/>
  <c r="F17" i="55"/>
  <c r="H17" i="55" s="1"/>
  <c r="F17" i="60"/>
  <c r="H17" i="60" s="1"/>
  <c r="F17" i="31"/>
  <c r="H17" i="31" s="1"/>
  <c r="F17" i="32"/>
  <c r="H17" i="32" s="1"/>
  <c r="F17" i="45"/>
  <c r="H17" i="45" s="1"/>
  <c r="F17" i="44"/>
  <c r="H17" i="44" s="1"/>
  <c r="H17" i="62"/>
  <c r="F17" i="58"/>
  <c r="H17" i="58" s="1"/>
  <c r="F17" i="48"/>
  <c r="H17" i="48" s="1"/>
  <c r="F17" i="63"/>
  <c r="H17" i="63" s="1"/>
  <c r="F17" i="50"/>
  <c r="H17" i="50" s="1"/>
  <c r="F17" i="59"/>
  <c r="H17" i="59" s="1"/>
  <c r="F16" i="33" l="1"/>
  <c r="D5" i="50"/>
  <c r="F11" i="54" l="1"/>
  <c r="H11" i="54" s="1"/>
  <c r="I11" i="54"/>
  <c r="I17" i="63"/>
  <c r="I16" i="63"/>
  <c r="F16" i="63"/>
  <c r="H16" i="63" s="1"/>
  <c r="I15" i="63"/>
  <c r="F15" i="63"/>
  <c r="H15" i="63" s="1"/>
  <c r="I14" i="63"/>
  <c r="F14" i="63"/>
  <c r="H14" i="63" s="1"/>
  <c r="I13" i="63"/>
  <c r="F13" i="63"/>
  <c r="H13" i="63" s="1"/>
  <c r="I12" i="63"/>
  <c r="F12" i="63"/>
  <c r="H12" i="63" s="1"/>
  <c r="I11" i="63"/>
  <c r="F11" i="63"/>
  <c r="H11" i="63" s="1"/>
  <c r="I17" i="62"/>
  <c r="I16" i="62"/>
  <c r="H16" i="62"/>
  <c r="I15" i="62"/>
  <c r="H15" i="62"/>
  <c r="I14" i="62"/>
  <c r="H14" i="62"/>
  <c r="I13" i="62"/>
  <c r="H13" i="62"/>
  <c r="I12" i="62"/>
  <c r="H12" i="62"/>
  <c r="I11" i="62"/>
  <c r="H11" i="62"/>
  <c r="I17" i="60"/>
  <c r="I16" i="60"/>
  <c r="F16" i="60"/>
  <c r="H16" i="60" s="1"/>
  <c r="I15" i="60"/>
  <c r="F15" i="60"/>
  <c r="H15" i="60" s="1"/>
  <c r="I14" i="60"/>
  <c r="F14" i="60"/>
  <c r="H14" i="60" s="1"/>
  <c r="I13" i="60"/>
  <c r="F13" i="60"/>
  <c r="H13" i="60" s="1"/>
  <c r="I12" i="60"/>
  <c r="F12" i="60"/>
  <c r="H12" i="60" s="1"/>
  <c r="I11" i="60"/>
  <c r="F11" i="60"/>
  <c r="H11" i="60" s="1"/>
  <c r="D5" i="60"/>
  <c r="I17" i="59" l="1"/>
  <c r="I16" i="59"/>
  <c r="F16" i="59"/>
  <c r="H16" i="59" s="1"/>
  <c r="I15" i="59"/>
  <c r="F15" i="59"/>
  <c r="H15" i="59" s="1"/>
  <c r="I14" i="59"/>
  <c r="F14" i="59"/>
  <c r="H14" i="59" s="1"/>
  <c r="I13" i="59"/>
  <c r="F13" i="59"/>
  <c r="H13" i="59" s="1"/>
  <c r="I12" i="59"/>
  <c r="F12" i="59"/>
  <c r="H12" i="59" s="1"/>
  <c r="I11" i="59"/>
  <c r="F11" i="59"/>
  <c r="H11" i="59" s="1"/>
  <c r="D5" i="59"/>
  <c r="I17" i="45" l="1"/>
  <c r="I16" i="45"/>
  <c r="I15" i="45"/>
  <c r="I14" i="45"/>
  <c r="I13" i="45"/>
  <c r="I12" i="45"/>
  <c r="I11" i="45"/>
  <c r="I17" i="48"/>
  <c r="I16" i="48"/>
  <c r="I15" i="48"/>
  <c r="I14" i="48"/>
  <c r="I13" i="48"/>
  <c r="I12" i="48"/>
  <c r="I11" i="48"/>
  <c r="I17" i="58"/>
  <c r="I16" i="58"/>
  <c r="I15" i="58"/>
  <c r="I14" i="58"/>
  <c r="I13" i="58"/>
  <c r="I12" i="58"/>
  <c r="I11" i="58"/>
  <c r="I17" i="44"/>
  <c r="I16" i="44"/>
  <c r="I15" i="44"/>
  <c r="I14" i="44"/>
  <c r="I13" i="44"/>
  <c r="I12" i="44"/>
  <c r="I11" i="44"/>
  <c r="I12" i="32"/>
  <c r="I13" i="32"/>
  <c r="I14" i="32"/>
  <c r="I15" i="32"/>
  <c r="I16" i="32"/>
  <c r="I17" i="32"/>
  <c r="I11" i="32"/>
  <c r="F12" i="44" l="1"/>
  <c r="F13" i="44"/>
  <c r="F14" i="44"/>
  <c r="F15" i="44"/>
  <c r="F16" i="44"/>
  <c r="F12" i="45"/>
  <c r="F13" i="45"/>
  <c r="F14" i="45"/>
  <c r="F15" i="45"/>
  <c r="F16" i="45"/>
  <c r="F12" i="48"/>
  <c r="F13" i="48"/>
  <c r="F14" i="48"/>
  <c r="F15" i="48"/>
  <c r="F16" i="48"/>
  <c r="F12" i="58"/>
  <c r="F13" i="58"/>
  <c r="F14" i="58"/>
  <c r="F15" i="58"/>
  <c r="F16" i="58"/>
  <c r="F12" i="32"/>
  <c r="F13" i="32"/>
  <c r="F14" i="32"/>
  <c r="F15" i="32"/>
  <c r="F16" i="32"/>
  <c r="F11" i="44"/>
  <c r="F11" i="45"/>
  <c r="F11" i="48"/>
  <c r="F11" i="58"/>
  <c r="F11" i="32"/>
  <c r="I17" i="33" l="1"/>
  <c r="I16" i="33"/>
  <c r="H16" i="33"/>
  <c r="I15" i="33"/>
  <c r="F15" i="33"/>
  <c r="H15" i="33" s="1"/>
  <c r="I14" i="33"/>
  <c r="F14" i="33"/>
  <c r="H14" i="33" s="1"/>
  <c r="I13" i="33"/>
  <c r="F13" i="33"/>
  <c r="H13" i="33" s="1"/>
  <c r="I12" i="33"/>
  <c r="F12" i="33"/>
  <c r="H12" i="33" s="1"/>
  <c r="I11" i="33"/>
  <c r="F11" i="33"/>
  <c r="H11" i="33" s="1"/>
  <c r="I17" i="36"/>
  <c r="I16" i="36"/>
  <c r="I15" i="36"/>
  <c r="I14" i="36"/>
  <c r="I13" i="36"/>
  <c r="I12" i="36"/>
  <c r="F12" i="36"/>
  <c r="H12" i="36" s="1"/>
  <c r="I11" i="36"/>
  <c r="F11" i="36"/>
  <c r="H11" i="36" s="1"/>
  <c r="I17" i="37"/>
  <c r="I16" i="37"/>
  <c r="I15" i="37"/>
  <c r="I14" i="37"/>
  <c r="I13" i="37"/>
  <c r="I12" i="37"/>
  <c r="F12" i="37"/>
  <c r="H12" i="37" s="1"/>
  <c r="I11" i="37"/>
  <c r="F11" i="37"/>
  <c r="H11" i="37" s="1"/>
  <c r="I17" i="30"/>
  <c r="I16" i="30"/>
  <c r="I15" i="30"/>
  <c r="I14" i="30"/>
  <c r="I13" i="30"/>
  <c r="I12" i="30"/>
  <c r="F12" i="30"/>
  <c r="H12" i="30" s="1"/>
  <c r="I11" i="30"/>
  <c r="F11" i="30"/>
  <c r="H11" i="30" s="1"/>
  <c r="I17" i="38"/>
  <c r="I16" i="38"/>
  <c r="I15" i="38"/>
  <c r="I14" i="38"/>
  <c r="I13" i="38"/>
  <c r="I12" i="38"/>
  <c r="F12" i="38"/>
  <c r="H12" i="38" s="1"/>
  <c r="I11" i="38"/>
  <c r="F11" i="38"/>
  <c r="H11" i="38" s="1"/>
  <c r="I17" i="56"/>
  <c r="I16" i="56"/>
  <c r="I15" i="56"/>
  <c r="I14" i="56"/>
  <c r="I13" i="56"/>
  <c r="I12" i="56"/>
  <c r="F12" i="56"/>
  <c r="H12" i="56" s="1"/>
  <c r="I11" i="56"/>
  <c r="F11" i="56"/>
  <c r="H11" i="56" s="1"/>
  <c r="I17" i="55"/>
  <c r="I16" i="55"/>
  <c r="F16" i="55"/>
  <c r="H16" i="55" s="1"/>
  <c r="I15" i="55"/>
  <c r="F15" i="55"/>
  <c r="H15" i="55" s="1"/>
  <c r="I14" i="55"/>
  <c r="F14" i="55"/>
  <c r="H14" i="55" s="1"/>
  <c r="I13" i="55"/>
  <c r="F13" i="55"/>
  <c r="H13" i="55" s="1"/>
  <c r="I12" i="55"/>
  <c r="F12" i="55"/>
  <c r="H12" i="55" s="1"/>
  <c r="I11" i="55"/>
  <c r="F11" i="55"/>
  <c r="H11" i="55" s="1"/>
  <c r="I17" i="40"/>
  <c r="I16" i="40"/>
  <c r="F16" i="40"/>
  <c r="H16" i="40" s="1"/>
  <c r="I15" i="40"/>
  <c r="F15" i="40"/>
  <c r="H15" i="40" s="1"/>
  <c r="I14" i="40"/>
  <c r="F14" i="40"/>
  <c r="H14" i="40" s="1"/>
  <c r="I13" i="40"/>
  <c r="F13" i="40"/>
  <c r="H13" i="40" s="1"/>
  <c r="I12" i="40"/>
  <c r="F12" i="40"/>
  <c r="H12" i="40" s="1"/>
  <c r="I11" i="40"/>
  <c r="F11" i="40"/>
  <c r="H11" i="40" s="1"/>
  <c r="I17" i="41"/>
  <c r="I16" i="41"/>
  <c r="F16" i="41"/>
  <c r="H16" i="41" s="1"/>
  <c r="I15" i="41"/>
  <c r="F15" i="41"/>
  <c r="H15" i="41" s="1"/>
  <c r="I14" i="41"/>
  <c r="F14" i="41"/>
  <c r="H14" i="41" s="1"/>
  <c r="I13" i="41"/>
  <c r="F13" i="41"/>
  <c r="H13" i="41" s="1"/>
  <c r="I12" i="41"/>
  <c r="F12" i="41"/>
  <c r="H12" i="41" s="1"/>
  <c r="I11" i="41"/>
  <c r="F11" i="41"/>
  <c r="H11" i="41" s="1"/>
  <c r="I17" i="39"/>
  <c r="I16" i="39"/>
  <c r="F16" i="39"/>
  <c r="H16" i="39" s="1"/>
  <c r="I15" i="39"/>
  <c r="F15" i="39"/>
  <c r="H15" i="39" s="1"/>
  <c r="I14" i="39"/>
  <c r="F14" i="39"/>
  <c r="H14" i="39" s="1"/>
  <c r="I13" i="39"/>
  <c r="F13" i="39"/>
  <c r="H13" i="39" s="1"/>
  <c r="I12" i="39"/>
  <c r="F12" i="39"/>
  <c r="H12" i="39" s="1"/>
  <c r="I11" i="39"/>
  <c r="F11" i="39"/>
  <c r="H11" i="39" s="1"/>
  <c r="I17" i="31"/>
  <c r="I16" i="31"/>
  <c r="F16" i="31"/>
  <c r="H16" i="31" s="1"/>
  <c r="I15" i="31"/>
  <c r="F15" i="31"/>
  <c r="H15" i="31" s="1"/>
  <c r="I14" i="31"/>
  <c r="F14" i="31"/>
  <c r="H14" i="31" s="1"/>
  <c r="I13" i="31"/>
  <c r="F13" i="31"/>
  <c r="H13" i="31" s="1"/>
  <c r="I12" i="31"/>
  <c r="F12" i="31"/>
  <c r="H12" i="31" s="1"/>
  <c r="I11" i="31"/>
  <c r="F11" i="31"/>
  <c r="H11" i="31" s="1"/>
  <c r="H16" i="32"/>
  <c r="H15" i="32"/>
  <c r="H14" i="32"/>
  <c r="H13" i="32"/>
  <c r="H12" i="32"/>
  <c r="H11" i="32"/>
  <c r="H16" i="44"/>
  <c r="H15" i="44"/>
  <c r="H14" i="44"/>
  <c r="H13" i="44"/>
  <c r="H12" i="44"/>
  <c r="H11" i="44"/>
  <c r="H16" i="45"/>
  <c r="H15" i="45"/>
  <c r="H14" i="45"/>
  <c r="H13" i="45"/>
  <c r="H12" i="45"/>
  <c r="H11" i="45"/>
  <c r="H16" i="48"/>
  <c r="H15" i="48"/>
  <c r="H14" i="48"/>
  <c r="H13" i="48"/>
  <c r="H12" i="48"/>
  <c r="H11" i="48"/>
  <c r="H16" i="58"/>
  <c r="H15" i="58"/>
  <c r="H14" i="58"/>
  <c r="H13" i="58"/>
  <c r="H12" i="58"/>
  <c r="H11" i="58"/>
  <c r="I17" i="50"/>
  <c r="I16" i="50"/>
  <c r="F16" i="50"/>
  <c r="H16" i="50" s="1"/>
  <c r="I15" i="50"/>
  <c r="F15" i="50"/>
  <c r="H15" i="50" s="1"/>
  <c r="I14" i="50"/>
  <c r="F14" i="50"/>
  <c r="H14" i="50" s="1"/>
  <c r="I13" i="50"/>
  <c r="F13" i="50"/>
  <c r="H13" i="50" s="1"/>
  <c r="I12" i="50"/>
  <c r="F12" i="50"/>
  <c r="H12" i="50" s="1"/>
  <c r="I11" i="50"/>
  <c r="F11" i="50"/>
  <c r="H11" i="50" s="1"/>
  <c r="I17" i="54"/>
  <c r="I16" i="54"/>
  <c r="F16" i="54"/>
  <c r="H16" i="54" s="1"/>
  <c r="I15" i="54"/>
  <c r="F15" i="54"/>
  <c r="H15" i="54" s="1"/>
  <c r="I14" i="54"/>
  <c r="F14" i="54"/>
  <c r="H14" i="54" s="1"/>
  <c r="I13" i="54"/>
  <c r="F13" i="54"/>
  <c r="H13" i="54" s="1"/>
  <c r="I12" i="54"/>
  <c r="F12" i="54"/>
  <c r="H12" i="54" s="1"/>
  <c r="D5" i="55" l="1"/>
  <c r="D5" i="54" l="1"/>
  <c r="D5" i="45" l="1"/>
  <c r="D5" i="48"/>
  <c r="D5" i="32"/>
  <c r="D5" i="30"/>
  <c r="D5" i="36"/>
  <c r="D5" i="38"/>
  <c r="D5" i="37"/>
  <c r="D5" i="41"/>
</calcChain>
</file>

<file path=xl/sharedStrings.xml><?xml version="1.0" encoding="utf-8"?>
<sst xmlns="http://schemas.openxmlformats.org/spreadsheetml/2006/main" count="449" uniqueCount="46">
  <si>
    <t>Labonr.</t>
  </si>
  <si>
    <t/>
  </si>
  <si>
    <t>%</t>
  </si>
  <si>
    <t>Referentiewaarde:</t>
  </si>
  <si>
    <r>
      <t>mg/Nm</t>
    </r>
    <r>
      <rPr>
        <vertAlign val="superscript"/>
        <sz val="12"/>
        <color theme="1"/>
        <rFont val="Calibri"/>
        <family val="2"/>
        <scheme val="minor"/>
      </rPr>
      <t>3</t>
    </r>
  </si>
  <si>
    <t>Parameter:</t>
  </si>
  <si>
    <t>Aantal Labo's:</t>
  </si>
  <si>
    <t>Z-Score 
(statistisch)</t>
  </si>
  <si>
    <t>%Afw 
(tov ref.waarde)</t>
  </si>
  <si>
    <t>O2 stap 1</t>
  </si>
  <si>
    <t>O2 stap 3</t>
  </si>
  <si>
    <t>O2 stap 8</t>
  </si>
  <si>
    <t>Vol%</t>
  </si>
  <si>
    <t>Resultaat</t>
  </si>
  <si>
    <t>Abs. Afw.
(tov ref.waarde)</t>
  </si>
  <si>
    <t>Statistisch gemiddelde:</t>
  </si>
  <si>
    <t>Statistisch standaard afw. abs.:</t>
  </si>
  <si>
    <t>Statistisch standaard afw. rel.:</t>
  </si>
  <si>
    <t>SO2 stap 7</t>
  </si>
  <si>
    <t xml:space="preserve"> </t>
  </si>
  <si>
    <t>Labo</t>
  </si>
  <si>
    <t>Gemiddelde</t>
  </si>
  <si>
    <t>NOx stap 9</t>
  </si>
  <si>
    <t>,</t>
  </si>
  <si>
    <t>O2 stap 6</t>
  </si>
  <si>
    <t>O2 stap 9</t>
  </si>
  <si>
    <t>O2 stap 5</t>
  </si>
  <si>
    <t>NOx stap 3</t>
  </si>
  <si>
    <t>NOx stap 4</t>
  </si>
  <si>
    <t>NOx stap 7</t>
  </si>
  <si>
    <t>NOx stap 8</t>
  </si>
  <si>
    <t>O2 stap 4</t>
  </si>
  <si>
    <t>CO stap 4</t>
  </si>
  <si>
    <t>SO2 stap 5</t>
  </si>
  <si>
    <t>SO2 stap 8</t>
  </si>
  <si>
    <t>NOx stap 6</t>
  </si>
  <si>
    <t>O2 stap 2</t>
  </si>
  <si>
    <t>O2 stap 7</t>
  </si>
  <si>
    <t>CO2 stap 4</t>
  </si>
  <si>
    <t>CO stap 6</t>
  </si>
  <si>
    <t>CO stap 7</t>
  </si>
  <si>
    <t>SO2 stap 1</t>
  </si>
  <si>
    <t>SO2 stap 4</t>
  </si>
  <si>
    <t>NOx stap 2</t>
  </si>
  <si>
    <t>CO2 stap 7</t>
  </si>
  <si>
    <t>&lt; 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</si>
</sst>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0EE9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2" fontId="5" fillId="2" borderId="0" xfId="0" applyNumberFormat="1" applyFont="1" applyFill="1" applyAlignment="1" applyProtection="1">
      <alignment horizontal="center" vertical="center"/>
      <protection hidden="1"/>
    </xf>
    <xf numFmtId="2" fontId="7" fillId="2" borderId="0" xfId="1" applyNumberFormat="1" applyFont="1" applyFill="1" applyAlignment="1" applyProtection="1">
      <alignment horizontal="right" vertical="center"/>
      <protection hidden="1"/>
    </xf>
    <xf numFmtId="2" fontId="6" fillId="2" borderId="0" xfId="0" applyNumberFormat="1" applyFont="1" applyFill="1" applyAlignment="1" applyProtection="1">
      <alignment vertical="center"/>
      <protection hidden="1"/>
    </xf>
    <xf numFmtId="2" fontId="7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1" applyNumberFormat="1" applyFont="1" applyFill="1" applyAlignment="1" applyProtection="1">
      <alignment horizontal="right" vertical="center"/>
      <protection hidden="1"/>
    </xf>
    <xf numFmtId="2" fontId="5" fillId="2" borderId="0" xfId="0" applyNumberFormat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/>
      <protection hidden="1"/>
    </xf>
    <xf numFmtId="1" fontId="4" fillId="2" borderId="0" xfId="1" applyNumberFormat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 wrapText="1"/>
      <protection hidden="1"/>
    </xf>
    <xf numFmtId="1" fontId="4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 vertical="center"/>
      <protection hidden="1"/>
    </xf>
    <xf numFmtId="1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5" applyNumberFormat="1" applyFont="1" applyFill="1" applyBorder="1" applyAlignment="1" applyProtection="1">
      <alignment horizontal="center" vertical="center"/>
      <protection hidden="1"/>
    </xf>
    <xf numFmtId="2" fontId="0" fillId="2" borderId="0" xfId="0" applyNumberFormat="1" applyFill="1" applyProtection="1">
      <protection hidden="1"/>
    </xf>
    <xf numFmtId="2" fontId="5" fillId="2" borderId="0" xfId="5" applyNumberFormat="1" applyFont="1" applyFill="1" applyBorder="1" applyAlignment="1" applyProtection="1">
      <alignment horizontal="right" vertical="center"/>
      <protection hidden="1"/>
    </xf>
    <xf numFmtId="165" fontId="5" fillId="2" borderId="0" xfId="5" applyNumberFormat="1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9" fillId="2" borderId="0" xfId="0" quotePrefix="1" applyFont="1" applyFill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2" fontId="3" fillId="2" borderId="0" xfId="5" applyNumberFormat="1" applyFont="1" applyFill="1" applyBorder="1" applyAlignment="1" applyProtection="1">
      <protection hidden="1"/>
    </xf>
    <xf numFmtId="2" fontId="9" fillId="2" borderId="0" xfId="5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" fontId="10" fillId="2" borderId="0" xfId="0" applyNumberFormat="1" applyFont="1" applyFill="1" applyAlignment="1" applyProtection="1">
      <alignment horizontal="center"/>
      <protection hidden="1"/>
    </xf>
    <xf numFmtId="2" fontId="11" fillId="3" borderId="0" xfId="0" applyNumberFormat="1" applyFont="1" applyFill="1" applyAlignment="1">
      <alignment horizontal="center"/>
    </xf>
    <xf numFmtId="165" fontId="5" fillId="2" borderId="0" xfId="0" applyNumberFormat="1" applyFont="1" applyFill="1" applyAlignment="1" applyProtection="1">
      <alignment horizontal="right" vertical="center"/>
      <protection hidden="1"/>
    </xf>
    <xf numFmtId="0" fontId="0" fillId="2" borderId="0" xfId="0" applyFill="1" applyAlignment="1">
      <alignment horizontal="center"/>
    </xf>
    <xf numFmtId="165" fontId="4" fillId="2" borderId="0" xfId="1" applyNumberFormat="1" applyFont="1" applyFill="1" applyAlignment="1" applyProtection="1">
      <alignment horizontal="right" vertical="center"/>
      <protection hidden="1"/>
    </xf>
    <xf numFmtId="2" fontId="5" fillId="2" borderId="0" xfId="0" applyNumberFormat="1" applyFont="1" applyFill="1" applyAlignment="1" applyProtection="1">
      <alignment horizontal="left" vertical="center"/>
      <protection hidden="1"/>
    </xf>
    <xf numFmtId="164" fontId="6" fillId="2" borderId="0" xfId="0" applyNumberFormat="1" applyFont="1" applyFill="1" applyAlignment="1" applyProtection="1">
      <alignment horizontal="left" vertical="center"/>
      <protection hidden="1"/>
    </xf>
    <xf numFmtId="164" fontId="5" fillId="2" borderId="0" xfId="0" applyNumberFormat="1" applyFont="1" applyFill="1" applyAlignment="1" applyProtection="1">
      <alignment horizontal="left" vertical="center"/>
      <protection hidden="1"/>
    </xf>
    <xf numFmtId="164" fontId="4" fillId="2" borderId="0" xfId="1" applyNumberFormat="1" applyFont="1" applyFill="1" applyAlignment="1" applyProtection="1">
      <alignment horizontal="left" vertical="center"/>
      <protection hidden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5" builtinId="5"/>
    <cellStyle name="Percent 2" xfId="4" xr:uid="{00000000-0005-0000-0000-000005000000}"/>
  </cellStyles>
  <dxfs count="78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CO</a:t>
            </a:r>
            <a:r>
              <a:rPr lang="nl-BE" baseline="0"/>
              <a:t> stap 4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7245222222222223E-2"/>
          <c:y val="0.1625513888888889"/>
          <c:w val="0.80573777777777777"/>
          <c:h val="0.68837638888888886"/>
        </c:manualLayout>
      </c:layout>
      <c:lineChart>
        <c:grouping val="standard"/>
        <c:varyColors val="0"/>
        <c:ser>
          <c:idx val="0"/>
          <c:order val="0"/>
          <c:tx>
            <c:strRef>
              <c:f>'CO stap 4'!$H$10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'CO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4'!$H$11:$H$27</c:f>
              <c:numCache>
                <c:formatCode>0.000</c:formatCode>
                <c:ptCount val="17"/>
                <c:pt idx="0">
                  <c:v>1.0177404295051355</c:v>
                </c:pt>
                <c:pt idx="1">
                  <c:v>0.97105508870214763</c:v>
                </c:pt>
                <c:pt idx="2">
                  <c:v>0.98972922502334271</c:v>
                </c:pt>
                <c:pt idx="3">
                  <c:v>0.99439775910364148</c:v>
                </c:pt>
                <c:pt idx="4">
                  <c:v>1.0364145658263306</c:v>
                </c:pt>
                <c:pt idx="5">
                  <c:v>0.98972922502334271</c:v>
                </c:pt>
                <c:pt idx="6">
                  <c:v>0.98972922502334271</c:v>
                </c:pt>
                <c:pt idx="7">
                  <c:v>0.99906629318394025</c:v>
                </c:pt>
                <c:pt idx="8">
                  <c:v>1.0177404295051355</c:v>
                </c:pt>
                <c:pt idx="9">
                  <c:v>0.98972922502334271</c:v>
                </c:pt>
                <c:pt idx="10">
                  <c:v>0.9654528478057891</c:v>
                </c:pt>
                <c:pt idx="11">
                  <c:v>0.99906629318394025</c:v>
                </c:pt>
                <c:pt idx="12">
                  <c:v>1.0644257703081232</c:v>
                </c:pt>
                <c:pt idx="13">
                  <c:v>0.98039215686274517</c:v>
                </c:pt>
                <c:pt idx="14">
                  <c:v>1.0457516339869282</c:v>
                </c:pt>
                <c:pt idx="15">
                  <c:v>0.97105508870214763</c:v>
                </c:pt>
                <c:pt idx="16">
                  <c:v>0.98879551820728295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F11-A79E-9D8C27892801}"/>
            </c:ext>
          </c:extLst>
        </c:ser>
        <c:ser>
          <c:idx val="1"/>
          <c:order val="1"/>
          <c:tx>
            <c:strRef>
              <c:f>'CO stap 4'!$I$10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'CO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4'!$I$11:$I$27</c:f>
              <c:numCache>
                <c:formatCode>0.00</c:formatCode>
                <c:ptCount val="17"/>
                <c:pt idx="0">
                  <c:v>0.99719887955182074</c:v>
                </c:pt>
                <c:pt idx="1">
                  <c:v>0.99719887955182074</c:v>
                </c:pt>
                <c:pt idx="2">
                  <c:v>0.99719887955182074</c:v>
                </c:pt>
                <c:pt idx="3">
                  <c:v>0.99719887955182074</c:v>
                </c:pt>
                <c:pt idx="4">
                  <c:v>0.99719887955182074</c:v>
                </c:pt>
                <c:pt idx="5">
                  <c:v>0.99719887955182074</c:v>
                </c:pt>
                <c:pt idx="6">
                  <c:v>0.99719887955182074</c:v>
                </c:pt>
                <c:pt idx="7">
                  <c:v>0.99719887955182074</c:v>
                </c:pt>
                <c:pt idx="8">
                  <c:v>0.99719887955182074</c:v>
                </c:pt>
                <c:pt idx="9">
                  <c:v>0.99719887955182074</c:v>
                </c:pt>
                <c:pt idx="10">
                  <c:v>0.99719887955182074</c:v>
                </c:pt>
                <c:pt idx="11">
                  <c:v>0.99719887955182074</c:v>
                </c:pt>
                <c:pt idx="12">
                  <c:v>0.99719887955182074</c:v>
                </c:pt>
                <c:pt idx="13">
                  <c:v>0.99719887955182074</c:v>
                </c:pt>
                <c:pt idx="14">
                  <c:v>0.99719887955182074</c:v>
                </c:pt>
                <c:pt idx="15">
                  <c:v>0.99719887955182074</c:v>
                </c:pt>
                <c:pt idx="16">
                  <c:v>0.99719887955182074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F11-A79E-9D8C2789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485248"/>
        <c:axId val="362487168"/>
      </c:lineChart>
      <c:catAx>
        <c:axId val="36248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62487168"/>
        <c:crosses val="autoZero"/>
        <c:auto val="1"/>
        <c:lblAlgn val="ctr"/>
        <c:lblOffset val="100"/>
        <c:noMultiLvlLbl val="1"/>
      </c:catAx>
      <c:valAx>
        <c:axId val="362487168"/>
        <c:scaling>
          <c:orientation val="minMax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485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NOx stap</a:t>
            </a:r>
            <a:r>
              <a:rPr lang="nl-BE" baseline="0"/>
              <a:t> 3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3'!$H$10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3'!$C$11:$C$27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3'!$H$11:$H$27</c:f>
              <c:numCache>
                <c:formatCode>0.000</c:formatCode>
                <c:ptCount val="17"/>
                <c:pt idx="0">
                  <c:v>0.92863284608770424</c:v>
                </c:pt>
                <c:pt idx="1">
                  <c:v>0.93723129836629415</c:v>
                </c:pt>
                <c:pt idx="2">
                  <c:v>1.0232158211521927</c:v>
                </c:pt>
                <c:pt idx="3">
                  <c:v>0.95356835769561488</c:v>
                </c:pt>
                <c:pt idx="4">
                  <c:v>0.98882201203783326</c:v>
                </c:pt>
                <c:pt idx="5">
                  <c:v>0.89423903697334484</c:v>
                </c:pt>
                <c:pt idx="6">
                  <c:v>0.92863284608770424</c:v>
                </c:pt>
                <c:pt idx="7">
                  <c:v>0.94582975064488395</c:v>
                </c:pt>
                <c:pt idx="8">
                  <c:v>1.0060189165950129</c:v>
                </c:pt>
                <c:pt idx="9">
                  <c:v>0.98882201203783326</c:v>
                </c:pt>
                <c:pt idx="10">
                  <c:v>0.99054170249355122</c:v>
                </c:pt>
                <c:pt idx="11">
                  <c:v>1.0576096302665521</c:v>
                </c:pt>
                <c:pt idx="12">
                  <c:v>1.0146173688736027</c:v>
                </c:pt>
                <c:pt idx="13">
                  <c:v>0.92863284608770424</c:v>
                </c:pt>
                <c:pt idx="14">
                  <c:v>0.94582975064488395</c:v>
                </c:pt>
                <c:pt idx="15">
                  <c:v>0.91573516766981955</c:v>
                </c:pt>
                <c:pt idx="16">
                  <c:v>0.94754944110060191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5-47FB-B2A6-8D39DB453DAA}"/>
            </c:ext>
          </c:extLst>
        </c:ser>
        <c:ser>
          <c:idx val="1"/>
          <c:order val="1"/>
          <c:tx>
            <c:strRef>
              <c:f>'NOx stap 3'!$I$10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3'!$C$11:$C$27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3'!$I$11:$I$27</c:f>
              <c:numCache>
                <c:formatCode>0.00</c:formatCode>
                <c:ptCount val="17"/>
                <c:pt idx="0">
                  <c:v>0.96560619088564059</c:v>
                </c:pt>
                <c:pt idx="1">
                  <c:v>0.96560619088564059</c:v>
                </c:pt>
                <c:pt idx="2">
                  <c:v>0.96560619088564059</c:v>
                </c:pt>
                <c:pt idx="3">
                  <c:v>0.96560619088564059</c:v>
                </c:pt>
                <c:pt idx="4">
                  <c:v>0.96560619088564059</c:v>
                </c:pt>
                <c:pt idx="5">
                  <c:v>0.96560619088564059</c:v>
                </c:pt>
                <c:pt idx="6">
                  <c:v>0.96560619088564059</c:v>
                </c:pt>
                <c:pt idx="7">
                  <c:v>0.96560619088564059</c:v>
                </c:pt>
                <c:pt idx="8">
                  <c:v>0.96560619088564059</c:v>
                </c:pt>
                <c:pt idx="9">
                  <c:v>0.96560619088564059</c:v>
                </c:pt>
                <c:pt idx="10">
                  <c:v>0.96560619088564059</c:v>
                </c:pt>
                <c:pt idx="11">
                  <c:v>0.96560619088564059</c:v>
                </c:pt>
                <c:pt idx="12">
                  <c:v>0.96560619088564059</c:v>
                </c:pt>
                <c:pt idx="13">
                  <c:v>0.96560619088564059</c:v>
                </c:pt>
                <c:pt idx="14">
                  <c:v>0.96560619088564059</c:v>
                </c:pt>
                <c:pt idx="15">
                  <c:v>0.96560619088564059</c:v>
                </c:pt>
                <c:pt idx="16">
                  <c:v>0.96560619088564059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5-47FB-B2A6-8D39DB45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85472"/>
        <c:axId val="365787392"/>
      </c:lineChart>
      <c:catAx>
        <c:axId val="36578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787392"/>
        <c:crosses val="autoZero"/>
        <c:auto val="1"/>
        <c:lblAlgn val="ctr"/>
        <c:lblOffset val="100"/>
        <c:noMultiLvlLbl val="0"/>
      </c:catAx>
      <c:valAx>
        <c:axId val="365787392"/>
        <c:scaling>
          <c:orientation val="minMax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785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NOx stap 4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4'!$H$10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4'!$H$11:$H$27</c:f>
              <c:numCache>
                <c:formatCode>0.000</c:formatCode>
                <c:ptCount val="17"/>
                <c:pt idx="0">
                  <c:v>0.94005449591280654</c:v>
                </c:pt>
                <c:pt idx="1">
                  <c:v>0.9468664850136238</c:v>
                </c:pt>
                <c:pt idx="2">
                  <c:v>1.0081743869209807</c:v>
                </c:pt>
                <c:pt idx="3">
                  <c:v>0.94618528610354213</c:v>
                </c:pt>
                <c:pt idx="4">
                  <c:v>0.98773841961852848</c:v>
                </c:pt>
                <c:pt idx="5">
                  <c:v>0.92643051771117158</c:v>
                </c:pt>
                <c:pt idx="6">
                  <c:v>0.9468664850136238</c:v>
                </c:pt>
                <c:pt idx="7">
                  <c:v>0.95367847411444129</c:v>
                </c:pt>
                <c:pt idx="8">
                  <c:v>1.0217983651226157</c:v>
                </c:pt>
                <c:pt idx="9">
                  <c:v>1.0013623978201636</c:v>
                </c:pt>
                <c:pt idx="10">
                  <c:v>0.98024523160762944</c:v>
                </c:pt>
                <c:pt idx="11">
                  <c:v>1.0490463215258854</c:v>
                </c:pt>
                <c:pt idx="12">
                  <c:v>1.0149863760217983</c:v>
                </c:pt>
                <c:pt idx="13">
                  <c:v>0.94005449591280654</c:v>
                </c:pt>
                <c:pt idx="14">
                  <c:v>0.9468664850136238</c:v>
                </c:pt>
                <c:pt idx="15">
                  <c:v>0.92643051771117158</c:v>
                </c:pt>
                <c:pt idx="16">
                  <c:v>0.94277929155313345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F-4CF3-BCF1-CB808FD73C18}"/>
            </c:ext>
          </c:extLst>
        </c:ser>
        <c:ser>
          <c:idx val="1"/>
          <c:order val="1"/>
          <c:tx>
            <c:strRef>
              <c:f>'NOx stap 4'!$I$10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4'!$I$11:$I$27</c:f>
              <c:numCache>
                <c:formatCode>0.00</c:formatCode>
                <c:ptCount val="17"/>
                <c:pt idx="0">
                  <c:v>0.97002724795640327</c:v>
                </c:pt>
                <c:pt idx="1">
                  <c:v>0.97002724795640327</c:v>
                </c:pt>
                <c:pt idx="2">
                  <c:v>0.97002724795640327</c:v>
                </c:pt>
                <c:pt idx="3">
                  <c:v>0.97002724795640327</c:v>
                </c:pt>
                <c:pt idx="4">
                  <c:v>0.97002724795640327</c:v>
                </c:pt>
                <c:pt idx="5">
                  <c:v>0.97002724795640327</c:v>
                </c:pt>
                <c:pt idx="6">
                  <c:v>0.97002724795640327</c:v>
                </c:pt>
                <c:pt idx="7">
                  <c:v>0.97002724795640327</c:v>
                </c:pt>
                <c:pt idx="8">
                  <c:v>0.97002724795640327</c:v>
                </c:pt>
                <c:pt idx="9">
                  <c:v>0.97002724795640327</c:v>
                </c:pt>
                <c:pt idx="10">
                  <c:v>0.97002724795640327</c:v>
                </c:pt>
                <c:pt idx="11">
                  <c:v>0.97002724795640327</c:v>
                </c:pt>
                <c:pt idx="12">
                  <c:v>0.97002724795640327</c:v>
                </c:pt>
                <c:pt idx="13">
                  <c:v>0.97002724795640327</c:v>
                </c:pt>
                <c:pt idx="14">
                  <c:v>0.97002724795640327</c:v>
                </c:pt>
                <c:pt idx="15">
                  <c:v>0.97002724795640327</c:v>
                </c:pt>
                <c:pt idx="16">
                  <c:v>0.97002724795640327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F-4CF3-BCF1-CB808FD7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91040"/>
        <c:axId val="365992960"/>
      </c:lineChart>
      <c:catAx>
        <c:axId val="36599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992960"/>
        <c:crosses val="autoZero"/>
        <c:auto val="1"/>
        <c:lblAlgn val="ctr"/>
        <c:lblOffset val="100"/>
        <c:noMultiLvlLbl val="0"/>
      </c:catAx>
      <c:valAx>
        <c:axId val="365992960"/>
        <c:scaling>
          <c:orientation val="minMax"/>
          <c:max val="1.2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991040"/>
        <c:crosses val="autoZero"/>
        <c:crossBetween val="midCat"/>
        <c:majorUnit val="5.000000000000001E-2"/>
        <c:minorUnit val="1.0000000000000005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NOx stap</a:t>
            </a:r>
            <a:r>
              <a:rPr lang="nl-BE" baseline="0"/>
              <a:t> 6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6'!$H$10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6'!$H$11:$H$27</c:f>
              <c:numCache>
                <c:formatCode>0.000</c:formatCode>
                <c:ptCount val="17"/>
                <c:pt idx="0">
                  <c:v>0.96741344195519341</c:v>
                </c:pt>
                <c:pt idx="1">
                  <c:v>0.95213849287169039</c:v>
                </c:pt>
                <c:pt idx="2">
                  <c:v>1.0132382892057026</c:v>
                </c:pt>
                <c:pt idx="3">
                  <c:v>0.94246435845213838</c:v>
                </c:pt>
                <c:pt idx="4">
                  <c:v>0.99287169042769863</c:v>
                </c:pt>
                <c:pt idx="5">
                  <c:v>0.90122199592668029</c:v>
                </c:pt>
                <c:pt idx="6">
                  <c:v>0.93686354378818737</c:v>
                </c:pt>
                <c:pt idx="7">
                  <c:v>0.95723014256619132</c:v>
                </c:pt>
                <c:pt idx="8">
                  <c:v>0.99796334012219956</c:v>
                </c:pt>
                <c:pt idx="9">
                  <c:v>1.0081466395112018</c:v>
                </c:pt>
                <c:pt idx="10">
                  <c:v>0.98930753564154783</c:v>
                </c:pt>
                <c:pt idx="11">
                  <c:v>1.0081466395112018</c:v>
                </c:pt>
                <c:pt idx="12">
                  <c:v>1.0386965376782076</c:v>
                </c:pt>
                <c:pt idx="13">
                  <c:v>0.94704684317718946</c:v>
                </c:pt>
                <c:pt idx="14">
                  <c:v>0.95213849287169039</c:v>
                </c:pt>
                <c:pt idx="15">
                  <c:v>0.93024439918533597</c:v>
                </c:pt>
                <c:pt idx="16">
                  <c:v>0.9103869653767821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A-4917-A451-C3F66639EBDA}"/>
            </c:ext>
          </c:extLst>
        </c:ser>
        <c:ser>
          <c:idx val="1"/>
          <c:order val="1"/>
          <c:tx>
            <c:strRef>
              <c:f>'NOx stap 6'!$I$10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6'!$I$11:$I$27</c:f>
              <c:numCache>
                <c:formatCode>0.00</c:formatCode>
                <c:ptCount val="17"/>
                <c:pt idx="0">
                  <c:v>0.96690427698574344</c:v>
                </c:pt>
                <c:pt idx="1">
                  <c:v>0.96690427698574344</c:v>
                </c:pt>
                <c:pt idx="2">
                  <c:v>0.96690427698574344</c:v>
                </c:pt>
                <c:pt idx="3">
                  <c:v>0.96690427698574344</c:v>
                </c:pt>
                <c:pt idx="4">
                  <c:v>0.96690427698574344</c:v>
                </c:pt>
                <c:pt idx="5">
                  <c:v>0.96690427698574344</c:v>
                </c:pt>
                <c:pt idx="6">
                  <c:v>0.96690427698574344</c:v>
                </c:pt>
                <c:pt idx="7">
                  <c:v>0.96690427698574344</c:v>
                </c:pt>
                <c:pt idx="8">
                  <c:v>0.96690427698574344</c:v>
                </c:pt>
                <c:pt idx="9">
                  <c:v>0.96690427698574344</c:v>
                </c:pt>
                <c:pt idx="10">
                  <c:v>0.96690427698574344</c:v>
                </c:pt>
                <c:pt idx="11">
                  <c:v>0.96690427698574344</c:v>
                </c:pt>
                <c:pt idx="12">
                  <c:v>0.96690427698574344</c:v>
                </c:pt>
                <c:pt idx="13">
                  <c:v>0.96690427698574344</c:v>
                </c:pt>
                <c:pt idx="14">
                  <c:v>0.96690427698574344</c:v>
                </c:pt>
                <c:pt idx="15">
                  <c:v>0.96690427698574344</c:v>
                </c:pt>
                <c:pt idx="16">
                  <c:v>0.96690427698574344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A-4917-A451-C3F66639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528384"/>
        <c:axId val="364530304"/>
      </c:lineChart>
      <c:catAx>
        <c:axId val="36452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530304"/>
        <c:crosses val="autoZero"/>
        <c:auto val="1"/>
        <c:lblAlgn val="ctr"/>
        <c:lblOffset val="100"/>
        <c:noMultiLvlLbl val="0"/>
      </c:catAx>
      <c:valAx>
        <c:axId val="364530304"/>
        <c:scaling>
          <c:orientation val="minMax"/>
          <c:max val="1.2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4528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NOx stap 7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7'!$H$10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7'!$H$11:$H$27</c:f>
              <c:numCache>
                <c:formatCode>0.000</c:formatCode>
                <c:ptCount val="17"/>
                <c:pt idx="0">
                  <c:v>0.96283783783783772</c:v>
                </c:pt>
                <c:pt idx="1">
                  <c:v>0.92060810810810811</c:v>
                </c:pt>
                <c:pt idx="2">
                  <c:v>1.0388513513513513</c:v>
                </c:pt>
                <c:pt idx="3">
                  <c:v>0.91300675675675658</c:v>
                </c:pt>
                <c:pt idx="4">
                  <c:v>0.95439189189189177</c:v>
                </c:pt>
                <c:pt idx="5">
                  <c:v>0.6283783783783784</c:v>
                </c:pt>
                <c:pt idx="6">
                  <c:v>0.86993243243243246</c:v>
                </c:pt>
                <c:pt idx="7">
                  <c:v>0.90371621621621612</c:v>
                </c:pt>
                <c:pt idx="8">
                  <c:v>0.89527027027027017</c:v>
                </c:pt>
                <c:pt idx="9">
                  <c:v>0.96283783783783772</c:v>
                </c:pt>
                <c:pt idx="10">
                  <c:v>0.95270270270270263</c:v>
                </c:pt>
                <c:pt idx="11">
                  <c:v>1.0050675675675675</c:v>
                </c:pt>
                <c:pt idx="12">
                  <c:v>0.9966216216216216</c:v>
                </c:pt>
                <c:pt idx="13">
                  <c:v>0.91216216216216206</c:v>
                </c:pt>
                <c:pt idx="14">
                  <c:v>0.89527027027027017</c:v>
                </c:pt>
                <c:pt idx="15">
                  <c:v>0.84121621621621612</c:v>
                </c:pt>
                <c:pt idx="16">
                  <c:v>0.80405405405405406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127-899B-E556D8B5D833}"/>
            </c:ext>
          </c:extLst>
        </c:ser>
        <c:ser>
          <c:idx val="1"/>
          <c:order val="1"/>
          <c:tx>
            <c:strRef>
              <c:f>'NOx stap 7'!$I$10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7'!$I$11:$I$27</c:f>
              <c:numCache>
                <c:formatCode>0.00</c:formatCode>
                <c:ptCount val="17"/>
                <c:pt idx="0">
                  <c:v>0.91638513513513509</c:v>
                </c:pt>
                <c:pt idx="1">
                  <c:v>0.91638513513513509</c:v>
                </c:pt>
                <c:pt idx="2">
                  <c:v>0.91638513513513509</c:v>
                </c:pt>
                <c:pt idx="3">
                  <c:v>0.91638513513513509</c:v>
                </c:pt>
                <c:pt idx="4">
                  <c:v>0.91638513513513509</c:v>
                </c:pt>
                <c:pt idx="5">
                  <c:v>0.91638513513513509</c:v>
                </c:pt>
                <c:pt idx="6">
                  <c:v>0.91638513513513509</c:v>
                </c:pt>
                <c:pt idx="7">
                  <c:v>0.91638513513513509</c:v>
                </c:pt>
                <c:pt idx="8">
                  <c:v>0.91638513513513509</c:v>
                </c:pt>
                <c:pt idx="9">
                  <c:v>0.91638513513513509</c:v>
                </c:pt>
                <c:pt idx="10">
                  <c:v>0.91638513513513509</c:v>
                </c:pt>
                <c:pt idx="11">
                  <c:v>0.91638513513513509</c:v>
                </c:pt>
                <c:pt idx="12">
                  <c:v>0.91638513513513509</c:v>
                </c:pt>
                <c:pt idx="13">
                  <c:v>0.91638513513513509</c:v>
                </c:pt>
                <c:pt idx="14">
                  <c:v>0.91638513513513509</c:v>
                </c:pt>
                <c:pt idx="15">
                  <c:v>0.91638513513513509</c:v>
                </c:pt>
                <c:pt idx="16">
                  <c:v>0.91638513513513509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127-899B-E556D8B5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38336"/>
        <c:axId val="365840256"/>
      </c:lineChart>
      <c:catAx>
        <c:axId val="3658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840256"/>
        <c:crosses val="autoZero"/>
        <c:auto val="1"/>
        <c:lblAlgn val="ctr"/>
        <c:lblOffset val="100"/>
        <c:noMultiLvlLbl val="0"/>
      </c:catAx>
      <c:valAx>
        <c:axId val="365840256"/>
        <c:scaling>
          <c:orientation val="minMax"/>
          <c:max val="1.1000000000000001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838336"/>
        <c:crosses val="autoZero"/>
        <c:crossBetween val="midCat"/>
        <c:majorUnit val="2.0000000000000004E-2"/>
        <c:minorUnit val="1.0000000000000005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NOx stap 8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68631035320869E-2"/>
          <c:y val="0.12897336108848462"/>
          <c:w val="0.80262916519957839"/>
          <c:h val="0.72924367212719099"/>
        </c:manualLayout>
      </c:layout>
      <c:lineChart>
        <c:grouping val="standard"/>
        <c:varyColors val="0"/>
        <c:ser>
          <c:idx val="0"/>
          <c:order val="0"/>
          <c:tx>
            <c:strRef>
              <c:f>'NOx stap 8'!$H$10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8'!$H$11:$H$27</c:f>
              <c:numCache>
                <c:formatCode>0.000</c:formatCode>
                <c:ptCount val="17"/>
                <c:pt idx="0">
                  <c:v>0.97788125727590214</c:v>
                </c:pt>
                <c:pt idx="1">
                  <c:v>0.94877764842840506</c:v>
                </c:pt>
                <c:pt idx="2">
                  <c:v>1.0128055878928988</c:v>
                </c:pt>
                <c:pt idx="3">
                  <c:v>0.94877764842840506</c:v>
                </c:pt>
                <c:pt idx="4">
                  <c:v>0.98370197904540158</c:v>
                </c:pt>
                <c:pt idx="5">
                  <c:v>0.8556461001164144</c:v>
                </c:pt>
                <c:pt idx="6">
                  <c:v>0.93131548311990686</c:v>
                </c:pt>
                <c:pt idx="7">
                  <c:v>0.94877764842840506</c:v>
                </c:pt>
                <c:pt idx="8">
                  <c:v>0.98952270081490101</c:v>
                </c:pt>
                <c:pt idx="9">
                  <c:v>0.99534342258440034</c:v>
                </c:pt>
                <c:pt idx="10">
                  <c:v>0.98894062863795118</c:v>
                </c:pt>
                <c:pt idx="11">
                  <c:v>1.0128055878928988</c:v>
                </c:pt>
                <c:pt idx="12">
                  <c:v>1.018626309662398</c:v>
                </c:pt>
                <c:pt idx="13">
                  <c:v>0.93713620488940619</c:v>
                </c:pt>
                <c:pt idx="14">
                  <c:v>0.93713620488940619</c:v>
                </c:pt>
                <c:pt idx="15">
                  <c:v>0.91385331781140844</c:v>
                </c:pt>
                <c:pt idx="16">
                  <c:v>0.8998835855646099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2-477D-B686-AC27C4112B3A}"/>
            </c:ext>
          </c:extLst>
        </c:ser>
        <c:ser>
          <c:idx val="1"/>
          <c:order val="1"/>
          <c:tx>
            <c:strRef>
              <c:f>'NOx stap 8'!$I$10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8'!$I$11:$I$27</c:f>
              <c:numCache>
                <c:formatCode>0.00</c:formatCode>
                <c:ptCount val="17"/>
                <c:pt idx="0">
                  <c:v>0.95983701979045399</c:v>
                </c:pt>
                <c:pt idx="1">
                  <c:v>0.95983701979045399</c:v>
                </c:pt>
                <c:pt idx="2">
                  <c:v>0.95983701979045399</c:v>
                </c:pt>
                <c:pt idx="3">
                  <c:v>0.95983701979045399</c:v>
                </c:pt>
                <c:pt idx="4">
                  <c:v>0.95983701979045399</c:v>
                </c:pt>
                <c:pt idx="5">
                  <c:v>0.95983701979045399</c:v>
                </c:pt>
                <c:pt idx="6">
                  <c:v>0.95983701979045399</c:v>
                </c:pt>
                <c:pt idx="7">
                  <c:v>0.95983701979045399</c:v>
                </c:pt>
                <c:pt idx="8">
                  <c:v>0.95983701979045399</c:v>
                </c:pt>
                <c:pt idx="9">
                  <c:v>0.95983701979045399</c:v>
                </c:pt>
                <c:pt idx="10">
                  <c:v>0.95983701979045399</c:v>
                </c:pt>
                <c:pt idx="11">
                  <c:v>0.95983701979045399</c:v>
                </c:pt>
                <c:pt idx="12">
                  <c:v>0.95983701979045399</c:v>
                </c:pt>
                <c:pt idx="13">
                  <c:v>0.95983701979045399</c:v>
                </c:pt>
                <c:pt idx="14">
                  <c:v>0.95983701979045399</c:v>
                </c:pt>
                <c:pt idx="15">
                  <c:v>0.95983701979045399</c:v>
                </c:pt>
                <c:pt idx="16">
                  <c:v>0.95983701979045399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2-477D-B686-AC27C411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528384"/>
        <c:axId val="364530304"/>
      </c:lineChart>
      <c:catAx>
        <c:axId val="36452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530304"/>
        <c:crosses val="autoZero"/>
        <c:auto val="1"/>
        <c:lblAlgn val="ctr"/>
        <c:lblOffset val="100"/>
        <c:noMultiLvlLbl val="0"/>
      </c:catAx>
      <c:valAx>
        <c:axId val="364530304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4528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NOx stap</a:t>
            </a:r>
            <a:r>
              <a:rPr lang="nl-BE" baseline="0"/>
              <a:t> 9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9'!$H$10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9'!$C$11:$C$27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9'!$H$11:$H$27</c:f>
              <c:numCache>
                <c:formatCode>0.000</c:formatCode>
                <c:ptCount val="17"/>
                <c:pt idx="0">
                  <c:v>1.0034305317324186</c:v>
                </c:pt>
                <c:pt idx="1">
                  <c:v>0.9519725557461407</c:v>
                </c:pt>
                <c:pt idx="2">
                  <c:v>1.0120068610634649</c:v>
                </c:pt>
                <c:pt idx="3">
                  <c:v>0.95111492281303611</c:v>
                </c:pt>
                <c:pt idx="4">
                  <c:v>1.0034305317324186</c:v>
                </c:pt>
                <c:pt idx="5">
                  <c:v>0.97770154373927964</c:v>
                </c:pt>
                <c:pt idx="6">
                  <c:v>0.96912521440823329</c:v>
                </c:pt>
                <c:pt idx="7">
                  <c:v>0.96912521440823329</c:v>
                </c:pt>
                <c:pt idx="8">
                  <c:v>1.0720411663807889</c:v>
                </c:pt>
                <c:pt idx="9">
                  <c:v>1.0034305317324186</c:v>
                </c:pt>
                <c:pt idx="10">
                  <c:v>1</c:v>
                </c:pt>
                <c:pt idx="11">
                  <c:v>1.0720411663807889</c:v>
                </c:pt>
                <c:pt idx="12">
                  <c:v>1.0291595197255574</c:v>
                </c:pt>
                <c:pt idx="13">
                  <c:v>0.94339622641509435</c:v>
                </c:pt>
                <c:pt idx="14">
                  <c:v>0.9519725557461407</c:v>
                </c:pt>
                <c:pt idx="15">
                  <c:v>0.94682675814751294</c:v>
                </c:pt>
                <c:pt idx="16">
                  <c:v>0.99142367066895376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4-46D5-8985-BFA262618D6C}"/>
            </c:ext>
          </c:extLst>
        </c:ser>
        <c:ser>
          <c:idx val="1"/>
          <c:order val="1"/>
          <c:tx>
            <c:strRef>
              <c:f>'NOx stap 9'!$I$10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9'!$C$11:$C$27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9'!$I$11:$I$27</c:f>
              <c:numCache>
                <c:formatCode>0.00</c:formatCode>
                <c:ptCount val="17"/>
                <c:pt idx="0">
                  <c:v>0.98713550600343059</c:v>
                </c:pt>
                <c:pt idx="1">
                  <c:v>0.98713550600343059</c:v>
                </c:pt>
                <c:pt idx="2">
                  <c:v>0.98713550600343059</c:v>
                </c:pt>
                <c:pt idx="3">
                  <c:v>0.98713550600343059</c:v>
                </c:pt>
                <c:pt idx="4">
                  <c:v>0.98713550600343059</c:v>
                </c:pt>
                <c:pt idx="5">
                  <c:v>0.98713550600343059</c:v>
                </c:pt>
                <c:pt idx="6">
                  <c:v>0.98713550600343059</c:v>
                </c:pt>
                <c:pt idx="7">
                  <c:v>0.98713550600343059</c:v>
                </c:pt>
                <c:pt idx="8">
                  <c:v>0.98713550600343059</c:v>
                </c:pt>
                <c:pt idx="9">
                  <c:v>0.98713550600343059</c:v>
                </c:pt>
                <c:pt idx="10">
                  <c:v>0.98713550600343059</c:v>
                </c:pt>
                <c:pt idx="11">
                  <c:v>0.98713550600343059</c:v>
                </c:pt>
                <c:pt idx="12">
                  <c:v>0.98713550600343059</c:v>
                </c:pt>
                <c:pt idx="13">
                  <c:v>0.98713550600343059</c:v>
                </c:pt>
                <c:pt idx="14">
                  <c:v>0.98713550600343059</c:v>
                </c:pt>
                <c:pt idx="15">
                  <c:v>0.98713550600343059</c:v>
                </c:pt>
                <c:pt idx="16">
                  <c:v>0.98713550600343059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4-46D5-8985-BFA26261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03232"/>
        <c:axId val="365917696"/>
      </c:lineChart>
      <c:catAx>
        <c:axId val="36590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917696"/>
        <c:crosses val="autoZero"/>
        <c:auto val="1"/>
        <c:lblAlgn val="ctr"/>
        <c:lblOffset val="100"/>
        <c:noMultiLvlLbl val="1"/>
      </c:catAx>
      <c:valAx>
        <c:axId val="365917696"/>
        <c:scaling>
          <c:orientation val="minMax"/>
          <c:max val="1.1000000000000001"/>
          <c:min val="0.8500000000000000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903232"/>
        <c:crosses val="autoZero"/>
        <c:crossBetween val="midCat"/>
        <c:majorUnit val="2.0000000000000004E-2"/>
        <c:minorUnit val="1.0000000000000005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1'!$H$10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1'!$C$11:$C$27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1'!$H$11:$H$27</c:f>
              <c:numCache>
                <c:formatCode>0.000</c:formatCode>
                <c:ptCount val="17"/>
                <c:pt idx="0">
                  <c:v>1.0024000000000002</c:v>
                </c:pt>
                <c:pt idx="1">
                  <c:v>0.99930000000000008</c:v>
                </c:pt>
                <c:pt idx="2">
                  <c:v>1.0001</c:v>
                </c:pt>
                <c:pt idx="3">
                  <c:v>1.0009000000000001</c:v>
                </c:pt>
                <c:pt idx="4">
                  <c:v>1.0004</c:v>
                </c:pt>
                <c:pt idx="5">
                  <c:v>1.0009999999999999</c:v>
                </c:pt>
                <c:pt idx="6">
                  <c:v>1.0001</c:v>
                </c:pt>
                <c:pt idx="7">
                  <c:v>1.0007999999999999</c:v>
                </c:pt>
                <c:pt idx="8">
                  <c:v>1.0003</c:v>
                </c:pt>
                <c:pt idx="9">
                  <c:v>0.99930000000000008</c:v>
                </c:pt>
                <c:pt idx="10">
                  <c:v>1.0004999999999999</c:v>
                </c:pt>
                <c:pt idx="11">
                  <c:v>0.99819999999999998</c:v>
                </c:pt>
                <c:pt idx="12">
                  <c:v>1.0001</c:v>
                </c:pt>
                <c:pt idx="13">
                  <c:v>0.99840000000000007</c:v>
                </c:pt>
                <c:pt idx="14">
                  <c:v>1.0001</c:v>
                </c:pt>
                <c:pt idx="15">
                  <c:v>1.0007999999999999</c:v>
                </c:pt>
                <c:pt idx="16">
                  <c:v>0.99909999999999999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C-4534-AC63-A42BFB6E877E}"/>
            </c:ext>
          </c:extLst>
        </c:ser>
        <c:ser>
          <c:idx val="1"/>
          <c:order val="1"/>
          <c:tx>
            <c:strRef>
              <c:f>'O2 stap 1'!$I$10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1'!$C$11:$C$27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1'!$I$11:$I$27</c:f>
              <c:numCache>
                <c:formatCode>0.00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C-4534-AC63-A42BFB6E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93440"/>
        <c:axId val="364544768"/>
      </c:lineChart>
      <c:catAx>
        <c:axId val="36449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544768"/>
        <c:crosses val="autoZero"/>
        <c:auto val="1"/>
        <c:lblAlgn val="ctr"/>
        <c:lblOffset val="100"/>
        <c:noMultiLvlLbl val="1"/>
      </c:catAx>
      <c:valAx>
        <c:axId val="3645447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4493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2'!$H$10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2'!$C$11:$C$27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2'!$H$11:$H$27</c:f>
              <c:numCache>
                <c:formatCode>0.000</c:formatCode>
                <c:ptCount val="17"/>
                <c:pt idx="0">
                  <c:v>1.0021</c:v>
                </c:pt>
                <c:pt idx="1">
                  <c:v>0.99939999999999996</c:v>
                </c:pt>
                <c:pt idx="2">
                  <c:v>0.99970000000000003</c:v>
                </c:pt>
                <c:pt idx="3">
                  <c:v>1.0005999999999999</c:v>
                </c:pt>
                <c:pt idx="4">
                  <c:v>1</c:v>
                </c:pt>
                <c:pt idx="5">
                  <c:v>1.0005999999999999</c:v>
                </c:pt>
                <c:pt idx="6">
                  <c:v>0.99980000000000002</c:v>
                </c:pt>
                <c:pt idx="7">
                  <c:v>1.0004999999999999</c:v>
                </c:pt>
                <c:pt idx="8">
                  <c:v>0.99980000000000002</c:v>
                </c:pt>
                <c:pt idx="9">
                  <c:v>0.99890000000000001</c:v>
                </c:pt>
                <c:pt idx="10">
                  <c:v>1.0001</c:v>
                </c:pt>
                <c:pt idx="11">
                  <c:v>0.99790000000000001</c:v>
                </c:pt>
                <c:pt idx="12">
                  <c:v>0.99980000000000002</c:v>
                </c:pt>
                <c:pt idx="13">
                  <c:v>0.99819999999999998</c:v>
                </c:pt>
                <c:pt idx="14">
                  <c:v>0.99970000000000003</c:v>
                </c:pt>
                <c:pt idx="15">
                  <c:v>1.0004</c:v>
                </c:pt>
                <c:pt idx="16">
                  <c:v>0.99890000000000001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1-4967-9104-6C0E715B2851}"/>
            </c:ext>
          </c:extLst>
        </c:ser>
        <c:ser>
          <c:idx val="1"/>
          <c:order val="1"/>
          <c:tx>
            <c:strRef>
              <c:f>'O2 stap 2'!$I$10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2'!$C$11:$C$27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2'!$I$11:$I$27</c:f>
              <c:numCache>
                <c:formatCode>0.00</c:formatCode>
                <c:ptCount val="17"/>
                <c:pt idx="0">
                  <c:v>0.99970000000000003</c:v>
                </c:pt>
                <c:pt idx="1">
                  <c:v>0.99970000000000003</c:v>
                </c:pt>
                <c:pt idx="2">
                  <c:v>0.99970000000000003</c:v>
                </c:pt>
                <c:pt idx="3">
                  <c:v>0.99970000000000003</c:v>
                </c:pt>
                <c:pt idx="4">
                  <c:v>0.99970000000000003</c:v>
                </c:pt>
                <c:pt idx="5">
                  <c:v>0.99970000000000003</c:v>
                </c:pt>
                <c:pt idx="6">
                  <c:v>0.99970000000000003</c:v>
                </c:pt>
                <c:pt idx="7">
                  <c:v>0.99970000000000003</c:v>
                </c:pt>
                <c:pt idx="8">
                  <c:v>0.99970000000000003</c:v>
                </c:pt>
                <c:pt idx="9">
                  <c:v>0.99970000000000003</c:v>
                </c:pt>
                <c:pt idx="10">
                  <c:v>0.99970000000000003</c:v>
                </c:pt>
                <c:pt idx="11">
                  <c:v>0.99970000000000003</c:v>
                </c:pt>
                <c:pt idx="12">
                  <c:v>0.99970000000000003</c:v>
                </c:pt>
                <c:pt idx="13">
                  <c:v>0.99970000000000003</c:v>
                </c:pt>
                <c:pt idx="14">
                  <c:v>0.99970000000000003</c:v>
                </c:pt>
                <c:pt idx="15">
                  <c:v>0.99970000000000003</c:v>
                </c:pt>
                <c:pt idx="16">
                  <c:v>0.99970000000000003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1-4967-9104-6C0E715B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93440"/>
        <c:axId val="364544768"/>
      </c:lineChart>
      <c:catAx>
        <c:axId val="36449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544768"/>
        <c:crosses val="autoZero"/>
        <c:auto val="1"/>
        <c:lblAlgn val="ctr"/>
        <c:lblOffset val="100"/>
        <c:noMultiLvlLbl val="1"/>
      </c:catAx>
      <c:valAx>
        <c:axId val="3645447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4493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3</a:t>
            </a:r>
          </a:p>
        </c:rich>
      </c:tx>
      <c:layout>
        <c:manualLayout>
          <c:xMode val="edge"/>
          <c:yMode val="edge"/>
          <c:x val="0.43078655388914328"/>
          <c:y val="1.787709287501659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3'!$H$10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3'!$C$11:$C$27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3'!$H$11:$H$27</c:f>
              <c:numCache>
                <c:formatCode>0.000</c:formatCode>
                <c:ptCount val="17"/>
                <c:pt idx="0">
                  <c:v>1.0017</c:v>
                </c:pt>
                <c:pt idx="1">
                  <c:v>0.99980000000000002</c:v>
                </c:pt>
                <c:pt idx="2">
                  <c:v>0.9998999999999999</c:v>
                </c:pt>
                <c:pt idx="3">
                  <c:v>1.0002</c:v>
                </c:pt>
                <c:pt idx="4">
                  <c:v>1.0001</c:v>
                </c:pt>
                <c:pt idx="5">
                  <c:v>1.0007999999999999</c:v>
                </c:pt>
                <c:pt idx="6">
                  <c:v>1</c:v>
                </c:pt>
                <c:pt idx="7">
                  <c:v>1.0001</c:v>
                </c:pt>
                <c:pt idx="8">
                  <c:v>1.0001</c:v>
                </c:pt>
                <c:pt idx="9">
                  <c:v>0.99879999999999991</c:v>
                </c:pt>
                <c:pt idx="10">
                  <c:v>1.0002</c:v>
                </c:pt>
                <c:pt idx="11">
                  <c:v>0.99879999999999991</c:v>
                </c:pt>
                <c:pt idx="12">
                  <c:v>1.0002</c:v>
                </c:pt>
                <c:pt idx="13">
                  <c:v>0.99870000000000003</c:v>
                </c:pt>
                <c:pt idx="14">
                  <c:v>1.0001</c:v>
                </c:pt>
                <c:pt idx="15">
                  <c:v>1.0006999999999999</c:v>
                </c:pt>
                <c:pt idx="16">
                  <c:v>0.99980000000000002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53C-A07C-EBA1CC04BCC8}"/>
            </c:ext>
          </c:extLst>
        </c:ser>
        <c:ser>
          <c:idx val="1"/>
          <c:order val="1"/>
          <c:tx>
            <c:strRef>
              <c:f>'O2 stap 3'!$I$10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3'!$C$11:$C$27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3'!$I$11:$I$27</c:f>
              <c:numCache>
                <c:formatCode>0.00</c:formatCode>
                <c:ptCount val="17"/>
                <c:pt idx="0">
                  <c:v>0.99995999999999996</c:v>
                </c:pt>
                <c:pt idx="1">
                  <c:v>0.99995999999999996</c:v>
                </c:pt>
                <c:pt idx="2">
                  <c:v>0.99995999999999996</c:v>
                </c:pt>
                <c:pt idx="3">
                  <c:v>0.99995999999999996</c:v>
                </c:pt>
                <c:pt idx="4">
                  <c:v>0.99995999999999996</c:v>
                </c:pt>
                <c:pt idx="5">
                  <c:v>0.99995999999999996</c:v>
                </c:pt>
                <c:pt idx="6">
                  <c:v>0.99995999999999996</c:v>
                </c:pt>
                <c:pt idx="7">
                  <c:v>0.99995999999999996</c:v>
                </c:pt>
                <c:pt idx="8">
                  <c:v>0.99995999999999996</c:v>
                </c:pt>
                <c:pt idx="9">
                  <c:v>0.99995999999999996</c:v>
                </c:pt>
                <c:pt idx="10">
                  <c:v>0.99995999999999996</c:v>
                </c:pt>
                <c:pt idx="11">
                  <c:v>0.99995999999999996</c:v>
                </c:pt>
                <c:pt idx="12">
                  <c:v>0.99995999999999996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0.99995999999999996</c:v>
                </c:pt>
                <c:pt idx="16">
                  <c:v>0.99995999999999996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53C-A07C-EBA1CC04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11840"/>
        <c:axId val="368222208"/>
      </c:lineChart>
      <c:catAx>
        <c:axId val="36821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8222208"/>
        <c:crosses val="autoZero"/>
        <c:auto val="1"/>
        <c:lblAlgn val="ctr"/>
        <c:lblOffset val="100"/>
        <c:noMultiLvlLbl val="0"/>
      </c:catAx>
      <c:valAx>
        <c:axId val="36822220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8211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O2 stap 4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4'!$H$10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4'!$H$11:$H$27</c:f>
              <c:numCache>
                <c:formatCode>0.000</c:formatCode>
                <c:ptCount val="17"/>
                <c:pt idx="0">
                  <c:v>1.0004</c:v>
                </c:pt>
                <c:pt idx="1">
                  <c:v>0.99970000000000003</c:v>
                </c:pt>
                <c:pt idx="2">
                  <c:v>0.99950000000000006</c:v>
                </c:pt>
                <c:pt idx="3">
                  <c:v>1.0001</c:v>
                </c:pt>
                <c:pt idx="4">
                  <c:v>1</c:v>
                </c:pt>
                <c:pt idx="5">
                  <c:v>1.0005999999999999</c:v>
                </c:pt>
                <c:pt idx="6">
                  <c:v>0.99980000000000002</c:v>
                </c:pt>
                <c:pt idx="7">
                  <c:v>1.0001</c:v>
                </c:pt>
                <c:pt idx="8">
                  <c:v>0.99980000000000002</c:v>
                </c:pt>
                <c:pt idx="9">
                  <c:v>0.99860000000000004</c:v>
                </c:pt>
                <c:pt idx="10">
                  <c:v>0.9998999999999999</c:v>
                </c:pt>
                <c:pt idx="11">
                  <c:v>0.99860000000000004</c:v>
                </c:pt>
                <c:pt idx="12">
                  <c:v>1.0001</c:v>
                </c:pt>
                <c:pt idx="13">
                  <c:v>0.99860000000000004</c:v>
                </c:pt>
                <c:pt idx="14">
                  <c:v>0.99980000000000002</c:v>
                </c:pt>
                <c:pt idx="15">
                  <c:v>1.0004999999999999</c:v>
                </c:pt>
                <c:pt idx="16">
                  <c:v>0.99980000000000002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0-4359-8A43-0E0B2F0F6C0B}"/>
            </c:ext>
          </c:extLst>
        </c:ser>
        <c:ser>
          <c:idx val="1"/>
          <c:order val="1"/>
          <c:tx>
            <c:strRef>
              <c:f>'O2 stap 4'!$I$10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4'!$I$11:$I$27</c:f>
              <c:numCache>
                <c:formatCode>0.00</c:formatCode>
                <c:ptCount val="17"/>
                <c:pt idx="0">
                  <c:v>0.99977000000000005</c:v>
                </c:pt>
                <c:pt idx="1">
                  <c:v>0.99977000000000005</c:v>
                </c:pt>
                <c:pt idx="2">
                  <c:v>0.99977000000000005</c:v>
                </c:pt>
                <c:pt idx="3">
                  <c:v>0.99977000000000005</c:v>
                </c:pt>
                <c:pt idx="4">
                  <c:v>0.99977000000000005</c:v>
                </c:pt>
                <c:pt idx="5">
                  <c:v>0.99977000000000005</c:v>
                </c:pt>
                <c:pt idx="6">
                  <c:v>0.99977000000000005</c:v>
                </c:pt>
                <c:pt idx="7">
                  <c:v>0.99977000000000005</c:v>
                </c:pt>
                <c:pt idx="8">
                  <c:v>0.99977000000000005</c:v>
                </c:pt>
                <c:pt idx="9">
                  <c:v>0.99977000000000005</c:v>
                </c:pt>
                <c:pt idx="10">
                  <c:v>0.99977000000000005</c:v>
                </c:pt>
                <c:pt idx="11">
                  <c:v>0.99977000000000005</c:v>
                </c:pt>
                <c:pt idx="12">
                  <c:v>0.99977000000000005</c:v>
                </c:pt>
                <c:pt idx="13">
                  <c:v>0.99977000000000005</c:v>
                </c:pt>
                <c:pt idx="14">
                  <c:v>0.99977000000000005</c:v>
                </c:pt>
                <c:pt idx="15">
                  <c:v>0.99977000000000005</c:v>
                </c:pt>
                <c:pt idx="16">
                  <c:v>0.99977000000000005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0-4359-8A43-0E0B2F0F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31584"/>
        <c:axId val="367354240"/>
      </c:lineChart>
      <c:catAx>
        <c:axId val="36733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7354240"/>
        <c:crosses val="autoZero"/>
        <c:auto val="1"/>
        <c:lblAlgn val="ctr"/>
        <c:lblOffset val="100"/>
        <c:noMultiLvlLbl val="0"/>
      </c:catAx>
      <c:valAx>
        <c:axId val="367354240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7331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CO stap 6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stap 6'!$H$10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'CO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6'!$H$11:$H$27</c:f>
              <c:numCache>
                <c:formatCode>0.000</c:formatCode>
                <c:ptCount val="17"/>
                <c:pt idx="0">
                  <c:v>1.0049657129345</c:v>
                </c:pt>
                <c:pt idx="1">
                  <c:v>0.99314258689997648</c:v>
                </c:pt>
                <c:pt idx="2">
                  <c:v>0.94348545755497748</c:v>
                </c:pt>
                <c:pt idx="3">
                  <c:v>0.99787183731378593</c:v>
                </c:pt>
                <c:pt idx="4">
                  <c:v>1.0404350910380706</c:v>
                </c:pt>
                <c:pt idx="5">
                  <c:v>0.96949633483092934</c:v>
                </c:pt>
                <c:pt idx="6">
                  <c:v>0.96949633483092934</c:v>
                </c:pt>
                <c:pt idx="7">
                  <c:v>0.9860487112792623</c:v>
                </c:pt>
                <c:pt idx="8">
                  <c:v>1.035705840624261</c:v>
                </c:pt>
                <c:pt idx="9">
                  <c:v>0.9884133364861668</c:v>
                </c:pt>
                <c:pt idx="10">
                  <c:v>1.0465831165760227</c:v>
                </c:pt>
                <c:pt idx="11">
                  <c:v>1.0073303381414047</c:v>
                </c:pt>
                <c:pt idx="12">
                  <c:v>1.1586663513833058</c:v>
                </c:pt>
                <c:pt idx="13">
                  <c:v>0.98131946086545285</c:v>
                </c:pt>
                <c:pt idx="14">
                  <c:v>1.0688105935209271</c:v>
                </c:pt>
                <c:pt idx="15">
                  <c:v>0.95530858358950099</c:v>
                </c:pt>
                <c:pt idx="16">
                  <c:v>0.98368408607235769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C-4385-8EED-07E9E0CD2D73}"/>
            </c:ext>
          </c:extLst>
        </c:ser>
        <c:ser>
          <c:idx val="1"/>
          <c:order val="1"/>
          <c:tx>
            <c:strRef>
              <c:f>'CO stap 6'!$I$10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'CO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6'!$I$11:$I$27</c:f>
              <c:numCache>
                <c:formatCode>0.00</c:formatCode>
                <c:ptCount val="17"/>
                <c:pt idx="0">
                  <c:v>1.0021281626862144</c:v>
                </c:pt>
                <c:pt idx="1">
                  <c:v>1.0021281626862144</c:v>
                </c:pt>
                <c:pt idx="2">
                  <c:v>1.0021281626862144</c:v>
                </c:pt>
                <c:pt idx="3">
                  <c:v>1.0021281626862144</c:v>
                </c:pt>
                <c:pt idx="4">
                  <c:v>1.0021281626862144</c:v>
                </c:pt>
                <c:pt idx="5">
                  <c:v>1.0021281626862144</c:v>
                </c:pt>
                <c:pt idx="6">
                  <c:v>1.0021281626862144</c:v>
                </c:pt>
                <c:pt idx="7">
                  <c:v>1.0021281626862144</c:v>
                </c:pt>
                <c:pt idx="8">
                  <c:v>1.0021281626862144</c:v>
                </c:pt>
                <c:pt idx="9">
                  <c:v>1.0021281626862144</c:v>
                </c:pt>
                <c:pt idx="10">
                  <c:v>1.0021281626862144</c:v>
                </c:pt>
                <c:pt idx="11">
                  <c:v>1.0021281626862144</c:v>
                </c:pt>
                <c:pt idx="12">
                  <c:v>1.0021281626862144</c:v>
                </c:pt>
                <c:pt idx="13">
                  <c:v>1.0021281626862144</c:v>
                </c:pt>
                <c:pt idx="14">
                  <c:v>1.0021281626862144</c:v>
                </c:pt>
                <c:pt idx="15">
                  <c:v>1.0021281626862144</c:v>
                </c:pt>
                <c:pt idx="16">
                  <c:v>1.0021281626862144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C-4385-8EED-07E9E0CD2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67488"/>
        <c:axId val="362769408"/>
      </c:lineChart>
      <c:catAx>
        <c:axId val="3627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2769408"/>
        <c:crosses val="autoZero"/>
        <c:auto val="1"/>
        <c:lblAlgn val="ctr"/>
        <c:lblOffset val="100"/>
        <c:noMultiLvlLbl val="1"/>
      </c:catAx>
      <c:valAx>
        <c:axId val="362769408"/>
        <c:scaling>
          <c:orientation val="minMax"/>
          <c:max val="1.1000000000000001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767488"/>
        <c:crosses val="autoZero"/>
        <c:crossBetween val="midCat"/>
        <c:majorUnit val="2.0000000000000004E-2"/>
        <c:minorUnit val="1.0000000000000005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5'!$H$10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5'!$C$11:$C$27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5'!$H$11:$H$27</c:f>
              <c:numCache>
                <c:formatCode>0.000</c:formatCode>
                <c:ptCount val="17"/>
                <c:pt idx="0">
                  <c:v>0.99980000000000002</c:v>
                </c:pt>
                <c:pt idx="1">
                  <c:v>1</c:v>
                </c:pt>
                <c:pt idx="2">
                  <c:v>0.99950000000000006</c:v>
                </c:pt>
                <c:pt idx="3">
                  <c:v>1.0009000000000001</c:v>
                </c:pt>
                <c:pt idx="4">
                  <c:v>1</c:v>
                </c:pt>
                <c:pt idx="5">
                  <c:v>1.0005999999999999</c:v>
                </c:pt>
                <c:pt idx="6">
                  <c:v>0.9998999999999999</c:v>
                </c:pt>
                <c:pt idx="7">
                  <c:v>1.0004</c:v>
                </c:pt>
                <c:pt idx="8">
                  <c:v>0.99970000000000003</c:v>
                </c:pt>
                <c:pt idx="9">
                  <c:v>0.99849999999999994</c:v>
                </c:pt>
                <c:pt idx="10">
                  <c:v>0.9998999999999999</c:v>
                </c:pt>
                <c:pt idx="11">
                  <c:v>0.99819999999999998</c:v>
                </c:pt>
                <c:pt idx="12">
                  <c:v>0.99939999999999996</c:v>
                </c:pt>
                <c:pt idx="13">
                  <c:v>0.99759999999999993</c:v>
                </c:pt>
                <c:pt idx="14">
                  <c:v>0.99970000000000003</c:v>
                </c:pt>
                <c:pt idx="15">
                  <c:v>1.0001</c:v>
                </c:pt>
                <c:pt idx="16">
                  <c:v>0.99829999999999997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0-4242-B293-FA049DB3337B}"/>
            </c:ext>
          </c:extLst>
        </c:ser>
        <c:ser>
          <c:idx val="1"/>
          <c:order val="1"/>
          <c:tx>
            <c:strRef>
              <c:f>'O2 stap 5'!$I$10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5'!$C$11:$C$27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5'!$I$11:$I$27</c:f>
              <c:numCache>
                <c:formatCode>0.00</c:formatCode>
                <c:ptCount val="17"/>
                <c:pt idx="0">
                  <c:v>0.99959999999999993</c:v>
                </c:pt>
                <c:pt idx="1">
                  <c:v>0.99959999999999993</c:v>
                </c:pt>
                <c:pt idx="2">
                  <c:v>0.99959999999999993</c:v>
                </c:pt>
                <c:pt idx="3">
                  <c:v>0.99959999999999993</c:v>
                </c:pt>
                <c:pt idx="4">
                  <c:v>0.99959999999999993</c:v>
                </c:pt>
                <c:pt idx="5">
                  <c:v>0.99959999999999993</c:v>
                </c:pt>
                <c:pt idx="6">
                  <c:v>0.99959999999999993</c:v>
                </c:pt>
                <c:pt idx="7">
                  <c:v>0.99959999999999993</c:v>
                </c:pt>
                <c:pt idx="8">
                  <c:v>0.99959999999999993</c:v>
                </c:pt>
                <c:pt idx="9">
                  <c:v>0.99959999999999993</c:v>
                </c:pt>
                <c:pt idx="10">
                  <c:v>0.99959999999999993</c:v>
                </c:pt>
                <c:pt idx="11">
                  <c:v>0.99959999999999993</c:v>
                </c:pt>
                <c:pt idx="12">
                  <c:v>0.99959999999999993</c:v>
                </c:pt>
                <c:pt idx="13">
                  <c:v>0.99959999999999993</c:v>
                </c:pt>
                <c:pt idx="14">
                  <c:v>0.99959999999999993</c:v>
                </c:pt>
                <c:pt idx="15">
                  <c:v>0.99959999999999993</c:v>
                </c:pt>
                <c:pt idx="16">
                  <c:v>0.99959999999999993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0-4242-B293-FA049DB33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566464"/>
        <c:axId val="369568384"/>
      </c:lineChart>
      <c:catAx>
        <c:axId val="3695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9568384"/>
        <c:crosses val="autoZero"/>
        <c:auto val="1"/>
        <c:lblAlgn val="ctr"/>
        <c:lblOffset val="100"/>
        <c:noMultiLvlLbl val="0"/>
      </c:catAx>
      <c:valAx>
        <c:axId val="369568384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9566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732269619543E-2"/>
          <c:y val="0.11357693954562817"/>
          <c:w val="0.80201321354329758"/>
          <c:h val="0.74326098563413112"/>
        </c:manualLayout>
      </c:layout>
      <c:lineChart>
        <c:grouping val="standard"/>
        <c:varyColors val="0"/>
        <c:ser>
          <c:idx val="0"/>
          <c:order val="0"/>
          <c:tx>
            <c:strRef>
              <c:f>'O2 stap 6'!$H$10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6'!$H$11:$H$27</c:f>
              <c:numCache>
                <c:formatCode>0.000</c:formatCode>
                <c:ptCount val="17"/>
                <c:pt idx="0">
                  <c:v>1.0004999999999999</c:v>
                </c:pt>
                <c:pt idx="1">
                  <c:v>0.9998999999999999</c:v>
                </c:pt>
                <c:pt idx="2">
                  <c:v>0.99970000000000003</c:v>
                </c:pt>
                <c:pt idx="3">
                  <c:v>1.0009000000000001</c:v>
                </c:pt>
                <c:pt idx="4">
                  <c:v>1.0001</c:v>
                </c:pt>
                <c:pt idx="5">
                  <c:v>1.0007999999999999</c:v>
                </c:pt>
                <c:pt idx="6">
                  <c:v>1</c:v>
                </c:pt>
                <c:pt idx="7">
                  <c:v>1.0004999999999999</c:v>
                </c:pt>
                <c:pt idx="8">
                  <c:v>0.99980000000000002</c:v>
                </c:pt>
                <c:pt idx="9">
                  <c:v>0.99909999999999999</c:v>
                </c:pt>
                <c:pt idx="10">
                  <c:v>1.0001</c:v>
                </c:pt>
                <c:pt idx="11">
                  <c:v>0.99819999999999998</c:v>
                </c:pt>
                <c:pt idx="12">
                  <c:v>0.99980000000000002</c:v>
                </c:pt>
                <c:pt idx="13">
                  <c:v>0.99809999999999999</c:v>
                </c:pt>
                <c:pt idx="14">
                  <c:v>0.99970000000000003</c:v>
                </c:pt>
                <c:pt idx="15">
                  <c:v>1.0003</c:v>
                </c:pt>
                <c:pt idx="16">
                  <c:v>0.99890000000000001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E-4A69-8977-9193F97C7280}"/>
            </c:ext>
          </c:extLst>
        </c:ser>
        <c:ser>
          <c:idx val="1"/>
          <c:order val="1"/>
          <c:tx>
            <c:strRef>
              <c:f>'O2 stap 6'!$I$10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6'!$C$11:$C$27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6'!$I$11:$I$27</c:f>
              <c:numCache>
                <c:formatCode>0.00</c:formatCode>
                <c:ptCount val="17"/>
                <c:pt idx="0">
                  <c:v>0.99980000000000002</c:v>
                </c:pt>
                <c:pt idx="1">
                  <c:v>0.99980000000000002</c:v>
                </c:pt>
                <c:pt idx="2">
                  <c:v>0.99980000000000002</c:v>
                </c:pt>
                <c:pt idx="3">
                  <c:v>0.99980000000000002</c:v>
                </c:pt>
                <c:pt idx="4">
                  <c:v>0.99980000000000002</c:v>
                </c:pt>
                <c:pt idx="5">
                  <c:v>0.99980000000000002</c:v>
                </c:pt>
                <c:pt idx="6">
                  <c:v>0.99980000000000002</c:v>
                </c:pt>
                <c:pt idx="7">
                  <c:v>0.99980000000000002</c:v>
                </c:pt>
                <c:pt idx="8">
                  <c:v>0.99980000000000002</c:v>
                </c:pt>
                <c:pt idx="9">
                  <c:v>0.99980000000000002</c:v>
                </c:pt>
                <c:pt idx="10">
                  <c:v>0.99980000000000002</c:v>
                </c:pt>
                <c:pt idx="11">
                  <c:v>0.99980000000000002</c:v>
                </c:pt>
                <c:pt idx="12">
                  <c:v>0.99980000000000002</c:v>
                </c:pt>
                <c:pt idx="13">
                  <c:v>0.99980000000000002</c:v>
                </c:pt>
                <c:pt idx="14">
                  <c:v>0.99980000000000002</c:v>
                </c:pt>
                <c:pt idx="15">
                  <c:v>0.99980000000000002</c:v>
                </c:pt>
                <c:pt idx="16">
                  <c:v>0.99980000000000002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A69-8977-9193F97C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07648"/>
        <c:axId val="365709568"/>
      </c:lineChart>
      <c:catAx>
        <c:axId val="36570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txPr>
          <a:bodyPr/>
          <a:lstStyle/>
          <a:p>
            <a:pPr>
              <a:defRPr b="0"/>
            </a:pPr>
            <a:endParaRPr lang="en-BE"/>
          </a:p>
        </c:txPr>
        <c:crossAx val="365709568"/>
        <c:crosses val="autoZero"/>
        <c:auto val="1"/>
        <c:lblAlgn val="ctr"/>
        <c:lblOffset val="100"/>
        <c:noMultiLvlLbl val="0"/>
      </c:catAx>
      <c:valAx>
        <c:axId val="3657095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txPr>
          <a:bodyPr/>
          <a:lstStyle/>
          <a:p>
            <a:pPr>
              <a:defRPr b="0"/>
            </a:pPr>
            <a:endParaRPr lang="en-BE"/>
          </a:p>
        </c:txPr>
        <c:crossAx val="3657076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b="0"/>
          </a:pPr>
          <a:endParaRPr lang="en-BE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n-BE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O2 stap 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732269619543E-2"/>
          <c:y val="0.11357693954562817"/>
          <c:w val="0.80201321354329758"/>
          <c:h val="0.74326098563413112"/>
        </c:manualLayout>
      </c:layout>
      <c:lineChart>
        <c:grouping val="standard"/>
        <c:varyColors val="0"/>
        <c:ser>
          <c:idx val="0"/>
          <c:order val="0"/>
          <c:tx>
            <c:strRef>
              <c:f>'O2 stap 7'!$H$10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7'!$H$11:$H$27</c:f>
              <c:numCache>
                <c:formatCode>0.000</c:formatCode>
                <c:ptCount val="17"/>
                <c:pt idx="0">
                  <c:v>1.0005999999999999</c:v>
                </c:pt>
                <c:pt idx="1">
                  <c:v>0.99950000000000006</c:v>
                </c:pt>
                <c:pt idx="2">
                  <c:v>0.99939999999999996</c:v>
                </c:pt>
                <c:pt idx="3">
                  <c:v>0.99970000000000003</c:v>
                </c:pt>
                <c:pt idx="4">
                  <c:v>1.0001</c:v>
                </c:pt>
                <c:pt idx="5">
                  <c:v>1.0005999999999999</c:v>
                </c:pt>
                <c:pt idx="6">
                  <c:v>0.99980000000000002</c:v>
                </c:pt>
                <c:pt idx="7">
                  <c:v>1.0001</c:v>
                </c:pt>
                <c:pt idx="8">
                  <c:v>0.9998999999999999</c:v>
                </c:pt>
                <c:pt idx="9">
                  <c:v>0.99870000000000003</c:v>
                </c:pt>
                <c:pt idx="10">
                  <c:v>1.0002</c:v>
                </c:pt>
                <c:pt idx="11">
                  <c:v>0.99939999999999996</c:v>
                </c:pt>
                <c:pt idx="12">
                  <c:v>1.0004</c:v>
                </c:pt>
                <c:pt idx="14">
                  <c:v>0.9998999999999999</c:v>
                </c:pt>
                <c:pt idx="15">
                  <c:v>1.0004999999999999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6-451D-A60E-56256F06493B}"/>
            </c:ext>
          </c:extLst>
        </c:ser>
        <c:ser>
          <c:idx val="1"/>
          <c:order val="1"/>
          <c:tx>
            <c:strRef>
              <c:f>'O2 stap 7'!$I$10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7'!$I$11:$I$27</c:f>
              <c:numCache>
                <c:formatCode>0.00</c:formatCode>
                <c:ptCount val="17"/>
                <c:pt idx="0">
                  <c:v>0.99991300000000005</c:v>
                </c:pt>
                <c:pt idx="1">
                  <c:v>0.99991300000000005</c:v>
                </c:pt>
                <c:pt idx="2">
                  <c:v>0.99991300000000005</c:v>
                </c:pt>
                <c:pt idx="3">
                  <c:v>0.99991300000000005</c:v>
                </c:pt>
                <c:pt idx="4">
                  <c:v>0.99991300000000005</c:v>
                </c:pt>
                <c:pt idx="5">
                  <c:v>0.99991300000000005</c:v>
                </c:pt>
                <c:pt idx="6">
                  <c:v>0.99991300000000005</c:v>
                </c:pt>
                <c:pt idx="7">
                  <c:v>0.99991300000000005</c:v>
                </c:pt>
                <c:pt idx="8">
                  <c:v>0.99991300000000005</c:v>
                </c:pt>
                <c:pt idx="9">
                  <c:v>0.99991300000000005</c:v>
                </c:pt>
                <c:pt idx="10">
                  <c:v>0.99991300000000005</c:v>
                </c:pt>
                <c:pt idx="11">
                  <c:v>0.99991300000000005</c:v>
                </c:pt>
                <c:pt idx="12">
                  <c:v>0.99991300000000005</c:v>
                </c:pt>
                <c:pt idx="13">
                  <c:v>0.99991300000000005</c:v>
                </c:pt>
                <c:pt idx="14">
                  <c:v>0.99991300000000005</c:v>
                </c:pt>
                <c:pt idx="15">
                  <c:v>0.99991300000000005</c:v>
                </c:pt>
                <c:pt idx="16">
                  <c:v>0.99991300000000005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6-451D-A60E-56256F064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07648"/>
        <c:axId val="365709568"/>
      </c:lineChart>
      <c:catAx>
        <c:axId val="36570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txPr>
          <a:bodyPr/>
          <a:lstStyle/>
          <a:p>
            <a:pPr>
              <a:defRPr b="0"/>
            </a:pPr>
            <a:endParaRPr lang="en-BE"/>
          </a:p>
        </c:txPr>
        <c:crossAx val="365709568"/>
        <c:crosses val="autoZero"/>
        <c:auto val="1"/>
        <c:lblAlgn val="ctr"/>
        <c:lblOffset val="100"/>
        <c:noMultiLvlLbl val="0"/>
      </c:catAx>
      <c:valAx>
        <c:axId val="3657095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txPr>
          <a:bodyPr/>
          <a:lstStyle/>
          <a:p>
            <a:pPr>
              <a:defRPr b="0"/>
            </a:pPr>
            <a:endParaRPr lang="en-BE"/>
          </a:p>
        </c:txPr>
        <c:crossAx val="3657076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b="0"/>
          </a:pPr>
          <a:endParaRPr lang="en-BE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n-BE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 b="1"/>
              <a:t>O2 stap 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8'!$H$10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8'!$H$11:$H$27</c:f>
              <c:numCache>
                <c:formatCode>0.000</c:formatCode>
                <c:ptCount val="17"/>
                <c:pt idx="0">
                  <c:v>1.0001</c:v>
                </c:pt>
                <c:pt idx="1">
                  <c:v>1</c:v>
                </c:pt>
                <c:pt idx="2">
                  <c:v>0.99960000000000004</c:v>
                </c:pt>
                <c:pt idx="3">
                  <c:v>1.0004</c:v>
                </c:pt>
                <c:pt idx="4">
                  <c:v>1.0002</c:v>
                </c:pt>
                <c:pt idx="5">
                  <c:v>1.0007999999999999</c:v>
                </c:pt>
                <c:pt idx="6">
                  <c:v>1.0001</c:v>
                </c:pt>
                <c:pt idx="7">
                  <c:v>1.0002</c:v>
                </c:pt>
                <c:pt idx="8">
                  <c:v>1</c:v>
                </c:pt>
                <c:pt idx="9">
                  <c:v>0.99840000000000007</c:v>
                </c:pt>
                <c:pt idx="10">
                  <c:v>1.0002</c:v>
                </c:pt>
                <c:pt idx="11">
                  <c:v>0.99890000000000001</c:v>
                </c:pt>
                <c:pt idx="12">
                  <c:v>1.0002</c:v>
                </c:pt>
                <c:pt idx="13">
                  <c:v>0.99870000000000003</c:v>
                </c:pt>
                <c:pt idx="14">
                  <c:v>1</c:v>
                </c:pt>
                <c:pt idx="15">
                  <c:v>1.0004999999999999</c:v>
                </c:pt>
                <c:pt idx="16">
                  <c:v>0.99909999999999999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9-46F7-A6B6-DC7A2D52B066}"/>
            </c:ext>
          </c:extLst>
        </c:ser>
        <c:ser>
          <c:idx val="1"/>
          <c:order val="1"/>
          <c:tx>
            <c:strRef>
              <c:f>'O2 stap 8'!$I$10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8'!$I$11:$I$27</c:f>
              <c:numCache>
                <c:formatCode>0.00</c:formatCode>
                <c:ptCount val="17"/>
                <c:pt idx="0">
                  <c:v>0.99985999999999997</c:v>
                </c:pt>
                <c:pt idx="1">
                  <c:v>0.99985999999999997</c:v>
                </c:pt>
                <c:pt idx="2">
                  <c:v>0.99985999999999997</c:v>
                </c:pt>
                <c:pt idx="3">
                  <c:v>0.99985999999999997</c:v>
                </c:pt>
                <c:pt idx="4">
                  <c:v>0.99985999999999997</c:v>
                </c:pt>
                <c:pt idx="5">
                  <c:v>0.99985999999999997</c:v>
                </c:pt>
                <c:pt idx="6">
                  <c:v>0.99985999999999997</c:v>
                </c:pt>
                <c:pt idx="7">
                  <c:v>0.99985999999999997</c:v>
                </c:pt>
                <c:pt idx="8">
                  <c:v>0.99985999999999997</c:v>
                </c:pt>
                <c:pt idx="9">
                  <c:v>0.99985999999999997</c:v>
                </c:pt>
                <c:pt idx="10">
                  <c:v>0.99985999999999997</c:v>
                </c:pt>
                <c:pt idx="11">
                  <c:v>0.99985999999999997</c:v>
                </c:pt>
                <c:pt idx="12">
                  <c:v>0.99985999999999997</c:v>
                </c:pt>
                <c:pt idx="13">
                  <c:v>0.99985999999999997</c:v>
                </c:pt>
                <c:pt idx="14">
                  <c:v>0.99985999999999997</c:v>
                </c:pt>
                <c:pt idx="15">
                  <c:v>0.99985999999999997</c:v>
                </c:pt>
                <c:pt idx="16">
                  <c:v>0.99985999999999997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9-46F7-A6B6-DC7A2D52B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07648"/>
        <c:axId val="365709568"/>
      </c:lineChart>
      <c:catAx>
        <c:axId val="36570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709568"/>
        <c:crosses val="autoZero"/>
        <c:auto val="1"/>
        <c:lblAlgn val="ctr"/>
        <c:lblOffset val="100"/>
        <c:noMultiLvlLbl val="0"/>
      </c:catAx>
      <c:valAx>
        <c:axId val="3657095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5707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0"/>
      </a:pPr>
      <a:endParaRPr lang="en-BE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 b="1"/>
              <a:t>O2 stap 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'O2 stap 9'!$H$10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'O2 stap 9'!$C$11:$C$27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9'!$H$11:$H$27</c:f>
              <c:numCache>
                <c:formatCode>0.000</c:formatCode>
                <c:ptCount val="17"/>
                <c:pt idx="0">
                  <c:v>1.0002</c:v>
                </c:pt>
                <c:pt idx="1">
                  <c:v>0.99970000000000003</c:v>
                </c:pt>
                <c:pt idx="2">
                  <c:v>0.99959999999999993</c:v>
                </c:pt>
                <c:pt idx="3">
                  <c:v>1.0002</c:v>
                </c:pt>
                <c:pt idx="4">
                  <c:v>1.0001</c:v>
                </c:pt>
                <c:pt idx="5">
                  <c:v>1.0005999999999999</c:v>
                </c:pt>
                <c:pt idx="6">
                  <c:v>1</c:v>
                </c:pt>
                <c:pt idx="7">
                  <c:v>1.0004999999999999</c:v>
                </c:pt>
                <c:pt idx="8">
                  <c:v>0.9998999999999999</c:v>
                </c:pt>
                <c:pt idx="9">
                  <c:v>0.99840000000000007</c:v>
                </c:pt>
                <c:pt idx="10">
                  <c:v>1.0002</c:v>
                </c:pt>
                <c:pt idx="11">
                  <c:v>0.99890000000000001</c:v>
                </c:pt>
                <c:pt idx="12">
                  <c:v>1.0002</c:v>
                </c:pt>
                <c:pt idx="13">
                  <c:v>0.99849999999999994</c:v>
                </c:pt>
                <c:pt idx="14">
                  <c:v>0.99</c:v>
                </c:pt>
                <c:pt idx="15">
                  <c:v>1.0004</c:v>
                </c:pt>
                <c:pt idx="16">
                  <c:v>0.99919999999999998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C-4BA4-95FC-F61925A749F1}"/>
            </c:ext>
          </c:extLst>
        </c:ser>
        <c:ser>
          <c:idx val="1"/>
          <c:order val="1"/>
          <c:tx>
            <c:strRef>
              <c:f>'O2 stap 9'!$I$10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'O2 stap 9'!$C$11:$C$27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'O2 stap 9'!$I$11:$I$27</c:f>
              <c:numCache>
                <c:formatCode>0.00</c:formatCode>
                <c:ptCount val="17"/>
                <c:pt idx="0">
                  <c:v>0.99967000000000006</c:v>
                </c:pt>
                <c:pt idx="1">
                  <c:v>0.99967000000000006</c:v>
                </c:pt>
                <c:pt idx="2">
                  <c:v>0.99967000000000006</c:v>
                </c:pt>
                <c:pt idx="3">
                  <c:v>0.99967000000000006</c:v>
                </c:pt>
                <c:pt idx="4">
                  <c:v>0.99967000000000006</c:v>
                </c:pt>
                <c:pt idx="5">
                  <c:v>0.99967000000000006</c:v>
                </c:pt>
                <c:pt idx="6">
                  <c:v>0.99967000000000006</c:v>
                </c:pt>
                <c:pt idx="7">
                  <c:v>0.99967000000000006</c:v>
                </c:pt>
                <c:pt idx="8">
                  <c:v>0.99967000000000006</c:v>
                </c:pt>
                <c:pt idx="9">
                  <c:v>0.99967000000000006</c:v>
                </c:pt>
                <c:pt idx="10">
                  <c:v>0.99967000000000006</c:v>
                </c:pt>
                <c:pt idx="11">
                  <c:v>0.99967000000000006</c:v>
                </c:pt>
                <c:pt idx="12">
                  <c:v>0.99967000000000006</c:v>
                </c:pt>
                <c:pt idx="13">
                  <c:v>0.99967000000000006</c:v>
                </c:pt>
                <c:pt idx="14">
                  <c:v>0.99967000000000006</c:v>
                </c:pt>
                <c:pt idx="15">
                  <c:v>0.99967000000000006</c:v>
                </c:pt>
                <c:pt idx="16">
                  <c:v>0.99967000000000006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C-4BA4-95FC-F61925A7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07648"/>
        <c:axId val="365709568"/>
      </c:lineChart>
      <c:catAx>
        <c:axId val="36570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709568"/>
        <c:crosses val="autoZero"/>
        <c:auto val="1"/>
        <c:lblAlgn val="ctr"/>
        <c:lblOffset val="100"/>
        <c:noMultiLvlLbl val="0"/>
      </c:catAx>
      <c:valAx>
        <c:axId val="365709568"/>
        <c:scaling>
          <c:orientation val="minMax"/>
        </c:scaling>
        <c:delete val="0"/>
        <c:axPos val="l"/>
        <c:majorGridlines/>
        <c:numFmt formatCode="0.000" sourceLinked="0"/>
        <c:majorTickMark val="none"/>
        <c:minorTickMark val="none"/>
        <c:tickLblPos val="nextTo"/>
        <c:crossAx val="365707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0"/>
      </a:pPr>
      <a:endParaRPr lang="en-BE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CO2 stap 4</a:t>
            </a:r>
            <a:endParaRPr lang="en-US" sz="1800" b="1" i="0" u="none" strike="noStrike" baseline="0">
              <a:effectLst/>
            </a:endParaRPr>
          </a:p>
        </c:rich>
      </c:tx>
      <c:layout>
        <c:manualLayout>
          <c:xMode val="edge"/>
          <c:yMode val="edge"/>
          <c:x val="0.45093942204067494"/>
          <c:y val="2.11667294642992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'CO2 stap 4'!$H$10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'CO2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'CO2 stap 4'!$H$11:$H$27</c:f>
              <c:numCache>
                <c:formatCode>0.000</c:formatCode>
                <c:ptCount val="17"/>
                <c:pt idx="0">
                  <c:v>0.96774193548387089</c:v>
                </c:pt>
                <c:pt idx="1">
                  <c:v>1.0263929618768328</c:v>
                </c:pt>
                <c:pt idx="2">
                  <c:v>1.0029325513196481</c:v>
                </c:pt>
                <c:pt idx="3">
                  <c:v>1.0263929618768328</c:v>
                </c:pt>
                <c:pt idx="4">
                  <c:v>1.0293255131964809</c:v>
                </c:pt>
                <c:pt idx="5">
                  <c:v>1.0263929618768328</c:v>
                </c:pt>
                <c:pt idx="6">
                  <c:v>1</c:v>
                </c:pt>
                <c:pt idx="7">
                  <c:v>1.0410557184750733</c:v>
                </c:pt>
                <c:pt idx="8">
                  <c:v>0.96774193548387089</c:v>
                </c:pt>
                <c:pt idx="9">
                  <c:v>1.0410557184750733</c:v>
                </c:pt>
                <c:pt idx="10">
                  <c:v>1.0263929618768328</c:v>
                </c:pt>
                <c:pt idx="11">
                  <c:v>0.98826979472140764</c:v>
                </c:pt>
                <c:pt idx="12">
                  <c:v>1.0674486803519061</c:v>
                </c:pt>
                <c:pt idx="13">
                  <c:v>1.0351906158357769</c:v>
                </c:pt>
                <c:pt idx="14">
                  <c:v>1.0205278592375366</c:v>
                </c:pt>
                <c:pt idx="15">
                  <c:v>1.0205278592375366</c:v>
                </c:pt>
                <c:pt idx="16">
                  <c:v>0.97067448680351898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E-4F69-906F-B0784F4E1BDB}"/>
            </c:ext>
          </c:extLst>
        </c:ser>
        <c:ser>
          <c:idx val="1"/>
          <c:order val="1"/>
          <c:tx>
            <c:strRef>
              <c:f>'CO2 stap 4'!$I$10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'CO2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'CO2 stap 4'!$I$11:$I$27</c:f>
              <c:numCache>
                <c:formatCode>0.00</c:formatCode>
                <c:ptCount val="17"/>
                <c:pt idx="0">
                  <c:v>1.0190615835777126</c:v>
                </c:pt>
                <c:pt idx="1">
                  <c:v>1.0190615835777126</c:v>
                </c:pt>
                <c:pt idx="2">
                  <c:v>1.0190615835777126</c:v>
                </c:pt>
                <c:pt idx="3">
                  <c:v>1.0190615835777126</c:v>
                </c:pt>
                <c:pt idx="4">
                  <c:v>1.0190615835777126</c:v>
                </c:pt>
                <c:pt idx="5">
                  <c:v>1.0190615835777126</c:v>
                </c:pt>
                <c:pt idx="6">
                  <c:v>1.0190615835777126</c:v>
                </c:pt>
                <c:pt idx="7">
                  <c:v>1.0190615835777126</c:v>
                </c:pt>
                <c:pt idx="8">
                  <c:v>1.0190615835777126</c:v>
                </c:pt>
                <c:pt idx="9">
                  <c:v>1.0190615835777126</c:v>
                </c:pt>
                <c:pt idx="10">
                  <c:v>1.0190615835777126</c:v>
                </c:pt>
                <c:pt idx="11">
                  <c:v>1.0190615835777126</c:v>
                </c:pt>
                <c:pt idx="12">
                  <c:v>1.0190615835777126</c:v>
                </c:pt>
                <c:pt idx="13">
                  <c:v>1.0190615835777126</c:v>
                </c:pt>
                <c:pt idx="14">
                  <c:v>1.0190615835777126</c:v>
                </c:pt>
                <c:pt idx="15">
                  <c:v>1.0190615835777126</c:v>
                </c:pt>
                <c:pt idx="16">
                  <c:v>1.0190615835777126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E-4F69-906F-B0784F4E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30752"/>
        <c:axId val="367941120"/>
      </c:lineChart>
      <c:catAx>
        <c:axId val="36793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7941120"/>
        <c:crosses val="autoZero"/>
        <c:auto val="1"/>
        <c:lblAlgn val="ctr"/>
        <c:lblOffset val="100"/>
        <c:noMultiLvlLbl val="0"/>
      </c:catAx>
      <c:valAx>
        <c:axId val="367941120"/>
        <c:scaling>
          <c:orientation val="minMax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7930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CO2 stap</a:t>
            </a:r>
            <a:r>
              <a:rPr lang="nl-BE" baseline="0"/>
              <a:t> 7</a:t>
            </a:r>
            <a:endParaRPr lang="en-US" sz="1800" b="1" i="0" u="none" strike="noStrike" baseline="0">
              <a:effectLst/>
            </a:endParaRPr>
          </a:p>
        </c:rich>
      </c:tx>
      <c:layout>
        <c:manualLayout>
          <c:xMode val="edge"/>
          <c:yMode val="edge"/>
          <c:x val="0.45093942204067494"/>
          <c:y val="2.11667294642992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'CO2 stap 7'!$H$10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'CO2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'CO2 stap 7'!$H$11:$H$27</c:f>
              <c:numCache>
                <c:formatCode>0.000</c:formatCode>
                <c:ptCount val="17"/>
                <c:pt idx="0">
                  <c:v>0.99227202472952092</c:v>
                </c:pt>
                <c:pt idx="1">
                  <c:v>1.0200927357032457</c:v>
                </c:pt>
                <c:pt idx="2">
                  <c:v>1.0154559505409584</c:v>
                </c:pt>
                <c:pt idx="3">
                  <c:v>1.0046367851622875</c:v>
                </c:pt>
                <c:pt idx="4">
                  <c:v>1.0200927357032457</c:v>
                </c:pt>
                <c:pt idx="5">
                  <c:v>1.0401854714064915</c:v>
                </c:pt>
                <c:pt idx="6">
                  <c:v>1.0077279752704791</c:v>
                </c:pt>
                <c:pt idx="7">
                  <c:v>1.0216383307573416</c:v>
                </c:pt>
                <c:pt idx="8">
                  <c:v>0.98608964451313752</c:v>
                </c:pt>
                <c:pt idx="9">
                  <c:v>1.0417310664605874</c:v>
                </c:pt>
                <c:pt idx="10">
                  <c:v>1.01854714064915</c:v>
                </c:pt>
                <c:pt idx="11">
                  <c:v>0.99690880989180841</c:v>
                </c:pt>
                <c:pt idx="12">
                  <c:v>1.054095826893354</c:v>
                </c:pt>
                <c:pt idx="13">
                  <c:v>1.0200927357032457</c:v>
                </c:pt>
                <c:pt idx="14">
                  <c:v>1.0247295208655331</c:v>
                </c:pt>
                <c:pt idx="15">
                  <c:v>1.0170015455950543</c:v>
                </c:pt>
                <c:pt idx="16">
                  <c:v>1.009273570324575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2-4CEB-A0F0-9AC9CC9D6733}"/>
            </c:ext>
          </c:extLst>
        </c:ser>
        <c:ser>
          <c:idx val="1"/>
          <c:order val="1"/>
          <c:tx>
            <c:strRef>
              <c:f>'CO2 stap 7'!$I$10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'CO2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'CO2 stap 7'!$I$11:$I$27</c:f>
              <c:numCache>
                <c:formatCode>0.00</c:formatCode>
                <c:ptCount val="17"/>
                <c:pt idx="0">
                  <c:v>1.0183925811437404</c:v>
                </c:pt>
                <c:pt idx="1">
                  <c:v>1.0183925811437404</c:v>
                </c:pt>
                <c:pt idx="2">
                  <c:v>1.0183925811437404</c:v>
                </c:pt>
                <c:pt idx="3">
                  <c:v>1.0183925811437404</c:v>
                </c:pt>
                <c:pt idx="4">
                  <c:v>1.0183925811437404</c:v>
                </c:pt>
                <c:pt idx="5">
                  <c:v>1.0183925811437404</c:v>
                </c:pt>
                <c:pt idx="6">
                  <c:v>1.0183925811437404</c:v>
                </c:pt>
                <c:pt idx="7">
                  <c:v>1.0183925811437404</c:v>
                </c:pt>
                <c:pt idx="8">
                  <c:v>1.0183925811437404</c:v>
                </c:pt>
                <c:pt idx="9">
                  <c:v>1.0183925811437404</c:v>
                </c:pt>
                <c:pt idx="10">
                  <c:v>1.0183925811437404</c:v>
                </c:pt>
                <c:pt idx="11">
                  <c:v>1.0183925811437404</c:v>
                </c:pt>
                <c:pt idx="12">
                  <c:v>1.0183925811437404</c:v>
                </c:pt>
                <c:pt idx="13">
                  <c:v>1.0183925811437404</c:v>
                </c:pt>
                <c:pt idx="14">
                  <c:v>1.0183925811437404</c:v>
                </c:pt>
                <c:pt idx="15">
                  <c:v>1.0183925811437404</c:v>
                </c:pt>
                <c:pt idx="16">
                  <c:v>1.0183925811437404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2-4CEB-A0F0-9AC9CC9D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30752"/>
        <c:axId val="367941120"/>
      </c:lineChart>
      <c:catAx>
        <c:axId val="36793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7941120"/>
        <c:crosses val="autoZero"/>
        <c:auto val="1"/>
        <c:lblAlgn val="ctr"/>
        <c:lblOffset val="100"/>
        <c:noMultiLvlLbl val="0"/>
      </c:catAx>
      <c:valAx>
        <c:axId val="367941120"/>
        <c:scaling>
          <c:orientation val="minMax"/>
          <c:min val="0.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7930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CO stap 7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layout>
        <c:manualLayout>
          <c:xMode val="edge"/>
          <c:yMode val="edge"/>
          <c:x val="0.44028291758537125"/>
          <c:y val="3.0476164879411575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stap 7'!$H$10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'CO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7'!$H$11:$H$27</c:f>
              <c:numCache>
                <c:formatCode>0.000</c:formatCode>
                <c:ptCount val="17"/>
                <c:pt idx="0">
                  <c:v>1.0331872260488415</c:v>
                </c:pt>
                <c:pt idx="1">
                  <c:v>0.96430807764558546</c:v>
                </c:pt>
                <c:pt idx="2">
                  <c:v>0.99561678146524746</c:v>
                </c:pt>
                <c:pt idx="3">
                  <c:v>0.99436443331246094</c:v>
                </c:pt>
                <c:pt idx="4">
                  <c:v>1.0269254852849092</c:v>
                </c:pt>
                <c:pt idx="5">
                  <c:v>0.99561678146524746</c:v>
                </c:pt>
                <c:pt idx="6">
                  <c:v>0.98309329993738259</c:v>
                </c:pt>
                <c:pt idx="7">
                  <c:v>1.0018785222291797</c:v>
                </c:pt>
                <c:pt idx="8">
                  <c:v>1.0018785222291797</c:v>
                </c:pt>
                <c:pt idx="9">
                  <c:v>0.98935504070131497</c:v>
                </c:pt>
                <c:pt idx="10">
                  <c:v>0.96430807764558546</c:v>
                </c:pt>
                <c:pt idx="11">
                  <c:v>0.98309329993738259</c:v>
                </c:pt>
                <c:pt idx="12">
                  <c:v>1.039448966812774</c:v>
                </c:pt>
                <c:pt idx="13">
                  <c:v>0.98935504070131497</c:v>
                </c:pt>
                <c:pt idx="14">
                  <c:v>1.039448966812774</c:v>
                </c:pt>
                <c:pt idx="15">
                  <c:v>0.97933625547902325</c:v>
                </c:pt>
                <c:pt idx="16">
                  <c:v>0.99373825923606762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2-46FD-A332-30ECD4296DD0}"/>
            </c:ext>
          </c:extLst>
        </c:ser>
        <c:ser>
          <c:idx val="1"/>
          <c:order val="1"/>
          <c:tx>
            <c:strRef>
              <c:f>'CO stap 7'!$I$10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'CO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'CO stap 7'!$I$11:$I$27</c:f>
              <c:numCache>
                <c:formatCode>0.00</c:formatCode>
                <c:ptCount val="17"/>
                <c:pt idx="0">
                  <c:v>0.99499060738885425</c:v>
                </c:pt>
                <c:pt idx="1">
                  <c:v>0.99499060738885425</c:v>
                </c:pt>
                <c:pt idx="2">
                  <c:v>0.99499060738885425</c:v>
                </c:pt>
                <c:pt idx="3">
                  <c:v>0.99499060738885425</c:v>
                </c:pt>
                <c:pt idx="4">
                  <c:v>0.99499060738885425</c:v>
                </c:pt>
                <c:pt idx="5">
                  <c:v>0.99499060738885425</c:v>
                </c:pt>
                <c:pt idx="6">
                  <c:v>0.99499060738885425</c:v>
                </c:pt>
                <c:pt idx="7">
                  <c:v>0.99499060738885425</c:v>
                </c:pt>
                <c:pt idx="8">
                  <c:v>0.99499060738885425</c:v>
                </c:pt>
                <c:pt idx="9">
                  <c:v>0.99499060738885425</c:v>
                </c:pt>
                <c:pt idx="10">
                  <c:v>0.99499060738885425</c:v>
                </c:pt>
                <c:pt idx="11">
                  <c:v>0.99499060738885425</c:v>
                </c:pt>
                <c:pt idx="12">
                  <c:v>0.99499060738885425</c:v>
                </c:pt>
                <c:pt idx="13">
                  <c:v>0.99499060738885425</c:v>
                </c:pt>
                <c:pt idx="14">
                  <c:v>0.99499060738885425</c:v>
                </c:pt>
                <c:pt idx="15">
                  <c:v>0.99499060738885425</c:v>
                </c:pt>
                <c:pt idx="16">
                  <c:v>0.99499060738885425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2-46FD-A332-30ECD4296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08832"/>
        <c:axId val="362810752"/>
      </c:lineChart>
      <c:catAx>
        <c:axId val="36280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2810752"/>
        <c:crosses val="autoZero"/>
        <c:auto val="1"/>
        <c:lblAlgn val="ctr"/>
        <c:lblOffset val="100"/>
        <c:noMultiLvlLbl val="1"/>
      </c:catAx>
      <c:valAx>
        <c:axId val="362810752"/>
        <c:scaling>
          <c:orientation val="minMax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808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SO2</a:t>
            </a:r>
            <a:r>
              <a:rPr lang="nl-BE" baseline="0"/>
              <a:t> stap 1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'SO2 stap 1'!$H$10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'SO2 stap 1'!$C$11:$C$27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1'!$H$11:$H$27</c:f>
              <c:numCache>
                <c:formatCode>0.000</c:formatCode>
                <c:ptCount val="17"/>
                <c:pt idx="0">
                  <c:v>0.70170372509384915</c:v>
                </c:pt>
                <c:pt idx="1">
                  <c:v>1.0684377707190296</c:v>
                </c:pt>
                <c:pt idx="2">
                  <c:v>1.1709500433150446</c:v>
                </c:pt>
                <c:pt idx="3">
                  <c:v>1.0092405428818945</c:v>
                </c:pt>
                <c:pt idx="4">
                  <c:v>0.91683511406295115</c:v>
                </c:pt>
                <c:pt idx="5">
                  <c:v>1.2012705746462604</c:v>
                </c:pt>
                <c:pt idx="6">
                  <c:v>0.44325729136586778</c:v>
                </c:pt>
                <c:pt idx="7">
                  <c:v>0.77100779670805653</c:v>
                </c:pt>
                <c:pt idx="8">
                  <c:v>0.92116661853883897</c:v>
                </c:pt>
                <c:pt idx="9">
                  <c:v>0.99624602945423035</c:v>
                </c:pt>
                <c:pt idx="10">
                  <c:v>0.92174415246895747</c:v>
                </c:pt>
                <c:pt idx="11">
                  <c:v>0.95293098469535087</c:v>
                </c:pt>
                <c:pt idx="12">
                  <c:v>0.83742419867167184</c:v>
                </c:pt>
                <c:pt idx="13">
                  <c:v>0.83742419867167184</c:v>
                </c:pt>
                <c:pt idx="14">
                  <c:v>0.88507074790643936</c:v>
                </c:pt>
                <c:pt idx="15">
                  <c:v>0.83886803349696792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3-4737-A0B3-218C518C86DA}"/>
            </c:ext>
          </c:extLst>
        </c:ser>
        <c:ser>
          <c:idx val="1"/>
          <c:order val="1"/>
          <c:tx>
            <c:strRef>
              <c:f>'SO2 stap 1'!$I$10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'SO2 stap 1'!$C$11:$C$27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1'!$I$11:$I$27</c:f>
              <c:numCache>
                <c:formatCode>0.00</c:formatCode>
                <c:ptCount val="17"/>
                <c:pt idx="0">
                  <c:v>0.93084031186832217</c:v>
                </c:pt>
                <c:pt idx="1">
                  <c:v>0.93084031186832217</c:v>
                </c:pt>
                <c:pt idx="2">
                  <c:v>0.93084031186832217</c:v>
                </c:pt>
                <c:pt idx="3">
                  <c:v>0.93084031186832217</c:v>
                </c:pt>
                <c:pt idx="4">
                  <c:v>0.93084031186832217</c:v>
                </c:pt>
                <c:pt idx="5">
                  <c:v>0.93084031186832217</c:v>
                </c:pt>
                <c:pt idx="6">
                  <c:v>0.93084031186832217</c:v>
                </c:pt>
                <c:pt idx="7">
                  <c:v>0.93084031186832217</c:v>
                </c:pt>
                <c:pt idx="8">
                  <c:v>0.93084031186832217</c:v>
                </c:pt>
                <c:pt idx="9">
                  <c:v>0.93084031186832217</c:v>
                </c:pt>
                <c:pt idx="10">
                  <c:v>0.93084031186832217</c:v>
                </c:pt>
                <c:pt idx="11">
                  <c:v>0.93084031186832217</c:v>
                </c:pt>
                <c:pt idx="12">
                  <c:v>0.93084031186832217</c:v>
                </c:pt>
                <c:pt idx="13">
                  <c:v>0.93084031186832217</c:v>
                </c:pt>
                <c:pt idx="14">
                  <c:v>0.93084031186832217</c:v>
                </c:pt>
                <c:pt idx="15">
                  <c:v>0.93084031186832217</c:v>
                </c:pt>
                <c:pt idx="16">
                  <c:v>0.93084031186832217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3-4737-A0B3-218C518C8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42880"/>
        <c:axId val="365644800"/>
      </c:lineChart>
      <c:catAx>
        <c:axId val="3656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644800"/>
        <c:crosses val="autoZero"/>
        <c:auto val="1"/>
        <c:lblAlgn val="ctr"/>
        <c:lblOffset val="100"/>
        <c:noMultiLvlLbl val="0"/>
      </c:catAx>
      <c:valAx>
        <c:axId val="365644800"/>
        <c:scaling>
          <c:orientation val="minMax"/>
          <c:max val="1.2"/>
          <c:min val="0.30000000000000004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642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SO2 stap 4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57999491531341E-2"/>
          <c:y val="0.13728880044706809"/>
          <c:w val="0.73589237383111494"/>
          <c:h val="0.73680672891898957"/>
        </c:manualLayout>
      </c:layout>
      <c:lineChart>
        <c:grouping val="standard"/>
        <c:varyColors val="0"/>
        <c:ser>
          <c:idx val="0"/>
          <c:order val="0"/>
          <c:tx>
            <c:strRef>
              <c:f>'SO2 stap 4'!$H$10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'SO2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4'!$H$11:$H$27</c:f>
              <c:numCache>
                <c:formatCode>0.000</c:formatCode>
                <c:ptCount val="17"/>
                <c:pt idx="0">
                  <c:v>0.83644059256273295</c:v>
                </c:pt>
                <c:pt idx="1">
                  <c:v>1.0379925425778493</c:v>
                </c:pt>
                <c:pt idx="2">
                  <c:v>1.1286909200846518</c:v>
                </c:pt>
                <c:pt idx="3">
                  <c:v>1.019852867076489</c:v>
                </c:pt>
                <c:pt idx="4">
                  <c:v>0.95737176257180279</c:v>
                </c:pt>
                <c:pt idx="5">
                  <c:v>1.1387685175854076</c:v>
                </c:pt>
                <c:pt idx="6">
                  <c:v>0.55527562229164562</c:v>
                </c:pt>
                <c:pt idx="7">
                  <c:v>0.95031744432127363</c:v>
                </c:pt>
                <c:pt idx="8">
                  <c:v>0.9886123148241458</c:v>
                </c:pt>
                <c:pt idx="9">
                  <c:v>1.0077597500755819</c:v>
                </c:pt>
                <c:pt idx="10">
                  <c:v>0.94729416507104702</c:v>
                </c:pt>
                <c:pt idx="11">
                  <c:v>0.99163559407437263</c:v>
                </c:pt>
                <c:pt idx="12">
                  <c:v>0.88682858006651211</c:v>
                </c:pt>
                <c:pt idx="13">
                  <c:v>0.90396049581779703</c:v>
                </c:pt>
                <c:pt idx="14">
                  <c:v>0.96442608082233194</c:v>
                </c:pt>
                <c:pt idx="15">
                  <c:v>0.90194497631764592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7-4EA0-9922-EC9A987DE9EF}"/>
            </c:ext>
          </c:extLst>
        </c:ser>
        <c:ser>
          <c:idx val="1"/>
          <c:order val="1"/>
          <c:tx>
            <c:strRef>
              <c:f>'SO2 stap 4'!$I$10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'SO2 stap 4'!$C$11:$C$27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4'!$I$11:$I$27</c:f>
              <c:numCache>
                <c:formatCode>0.00</c:formatCode>
                <c:ptCount val="17"/>
                <c:pt idx="0">
                  <c:v>0.97329436662299706</c:v>
                </c:pt>
                <c:pt idx="1">
                  <c:v>0.97329436662299706</c:v>
                </c:pt>
                <c:pt idx="2">
                  <c:v>0.97329436662299706</c:v>
                </c:pt>
                <c:pt idx="3">
                  <c:v>0.97329436662299706</c:v>
                </c:pt>
                <c:pt idx="4">
                  <c:v>0.97329436662299706</c:v>
                </c:pt>
                <c:pt idx="5">
                  <c:v>0.97329436662299706</c:v>
                </c:pt>
                <c:pt idx="6">
                  <c:v>0.97329436662299706</c:v>
                </c:pt>
                <c:pt idx="7">
                  <c:v>0.97329436662299706</c:v>
                </c:pt>
                <c:pt idx="8">
                  <c:v>0.97329436662299706</c:v>
                </c:pt>
                <c:pt idx="9">
                  <c:v>0.97329436662299706</c:v>
                </c:pt>
                <c:pt idx="10">
                  <c:v>0.97329436662299706</c:v>
                </c:pt>
                <c:pt idx="11">
                  <c:v>0.97329436662299706</c:v>
                </c:pt>
                <c:pt idx="12">
                  <c:v>0.97329436662299706</c:v>
                </c:pt>
                <c:pt idx="13">
                  <c:v>0.97329436662299706</c:v>
                </c:pt>
                <c:pt idx="14">
                  <c:v>0.97329436662299706</c:v>
                </c:pt>
                <c:pt idx="15">
                  <c:v>0.97329436662299706</c:v>
                </c:pt>
                <c:pt idx="16">
                  <c:v>0.97329436662299706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7-4EA0-9922-EC9A987D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90272"/>
        <c:axId val="364392448"/>
      </c:lineChart>
      <c:catAx>
        <c:axId val="3643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392448"/>
        <c:crosses val="autoZero"/>
        <c:auto val="1"/>
        <c:lblAlgn val="ctr"/>
        <c:lblOffset val="100"/>
        <c:noMultiLvlLbl val="0"/>
      </c:catAx>
      <c:valAx>
        <c:axId val="364392448"/>
        <c:scaling>
          <c:orientation val="minMax"/>
          <c:min val="0.30000000000000004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4390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SO2</a:t>
            </a:r>
            <a:r>
              <a:rPr lang="nl-BE" baseline="0"/>
              <a:t> stap 5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57999491531341E-2"/>
          <c:y val="0.13728880044706809"/>
          <c:w val="0.73589237383111494"/>
          <c:h val="0.73680672891898957"/>
        </c:manualLayout>
      </c:layout>
      <c:lineChart>
        <c:grouping val="standard"/>
        <c:varyColors val="0"/>
        <c:ser>
          <c:idx val="0"/>
          <c:order val="0"/>
          <c:tx>
            <c:strRef>
              <c:f>'SO2 stap 5'!$H$10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'SO2 stap 5'!$C$11:$C$27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5'!$H$11:$H$27</c:f>
              <c:numCache>
                <c:formatCode>0.000</c:formatCode>
                <c:ptCount val="17"/>
                <c:pt idx="0">
                  <c:v>0.9260493004663557</c:v>
                </c:pt>
                <c:pt idx="1">
                  <c:v>1.1059293804130581</c:v>
                </c:pt>
                <c:pt idx="2">
                  <c:v>1.1645569620253164</c:v>
                </c:pt>
                <c:pt idx="3">
                  <c:v>1.0927381745502998</c:v>
                </c:pt>
                <c:pt idx="4">
                  <c:v>0.97268487674883419</c:v>
                </c:pt>
                <c:pt idx="5">
                  <c:v>1.2311792138574285</c:v>
                </c:pt>
                <c:pt idx="6">
                  <c:v>0.67554963357761499</c:v>
                </c:pt>
                <c:pt idx="7">
                  <c:v>1.0286475682878082</c:v>
                </c:pt>
                <c:pt idx="8">
                  <c:v>1.032644903397735</c:v>
                </c:pt>
                <c:pt idx="9">
                  <c:v>1.0539640239840107</c:v>
                </c:pt>
                <c:pt idx="10">
                  <c:v>0.98734177215189878</c:v>
                </c:pt>
                <c:pt idx="11">
                  <c:v>1.0339773484343771</c:v>
                </c:pt>
                <c:pt idx="12">
                  <c:v>0.93271152564956694</c:v>
                </c:pt>
                <c:pt idx="13">
                  <c:v>0.92871419053964033</c:v>
                </c:pt>
                <c:pt idx="14">
                  <c:v>0.98467688207861448</c:v>
                </c:pt>
                <c:pt idx="15">
                  <c:v>1.0542305129913392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2-47A1-96A0-64A74178F014}"/>
            </c:ext>
          </c:extLst>
        </c:ser>
        <c:ser>
          <c:idx val="1"/>
          <c:order val="1"/>
          <c:tx>
            <c:strRef>
              <c:f>'SO2 stap 5'!$I$10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'SO2 stap 5'!$C$11:$C$27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5'!$I$11:$I$27</c:f>
              <c:numCache>
                <c:formatCode>0.00</c:formatCode>
                <c:ptCount val="17"/>
                <c:pt idx="0">
                  <c:v>1.0286475682878082</c:v>
                </c:pt>
                <c:pt idx="1">
                  <c:v>1.0286475682878082</c:v>
                </c:pt>
                <c:pt idx="2">
                  <c:v>1.0286475682878082</c:v>
                </c:pt>
                <c:pt idx="3">
                  <c:v>1.0286475682878082</c:v>
                </c:pt>
                <c:pt idx="4">
                  <c:v>1.0286475682878082</c:v>
                </c:pt>
                <c:pt idx="5">
                  <c:v>1.0286475682878082</c:v>
                </c:pt>
                <c:pt idx="6">
                  <c:v>1.0286475682878082</c:v>
                </c:pt>
                <c:pt idx="7">
                  <c:v>1.0286475682878082</c:v>
                </c:pt>
                <c:pt idx="8">
                  <c:v>1.0286475682878082</c:v>
                </c:pt>
                <c:pt idx="9">
                  <c:v>1.0286475682878082</c:v>
                </c:pt>
                <c:pt idx="10">
                  <c:v>1.0286475682878082</c:v>
                </c:pt>
                <c:pt idx="11">
                  <c:v>1.0286475682878082</c:v>
                </c:pt>
                <c:pt idx="12">
                  <c:v>1.0286475682878082</c:v>
                </c:pt>
                <c:pt idx="13">
                  <c:v>1.0286475682878082</c:v>
                </c:pt>
                <c:pt idx="14">
                  <c:v>1.0286475682878082</c:v>
                </c:pt>
                <c:pt idx="15">
                  <c:v>1.0286475682878082</c:v>
                </c:pt>
                <c:pt idx="16">
                  <c:v>1.0286475682878082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2-47A1-96A0-64A74178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29600"/>
        <c:axId val="364331776"/>
      </c:lineChart>
      <c:catAx>
        <c:axId val="36432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331776"/>
        <c:crosses val="autoZero"/>
        <c:auto val="1"/>
        <c:lblAlgn val="ctr"/>
        <c:lblOffset val="100"/>
        <c:noMultiLvlLbl val="0"/>
      </c:catAx>
      <c:valAx>
        <c:axId val="364331776"/>
        <c:scaling>
          <c:orientation val="minMax"/>
          <c:max val="1.2"/>
          <c:min val="0.30000000000000004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4329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SO2</a:t>
            </a:r>
            <a:r>
              <a:rPr lang="nl-BE" baseline="0"/>
              <a:t> stap 7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'SO2 stap 7'!$H$10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'SO2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7'!$H$11:$H$27</c:f>
              <c:numCache>
                <c:formatCode>0.000</c:formatCode>
                <c:ptCount val="17"/>
                <c:pt idx="0">
                  <c:v>0.83333333333333348</c:v>
                </c:pt>
                <c:pt idx="1">
                  <c:v>1.0176282051282051</c:v>
                </c:pt>
                <c:pt idx="2">
                  <c:v>1.0897435897435899</c:v>
                </c:pt>
                <c:pt idx="3">
                  <c:v>0.94711538461538469</c:v>
                </c:pt>
                <c:pt idx="4">
                  <c:v>0.9375</c:v>
                </c:pt>
                <c:pt idx="5">
                  <c:v>1.0897435897435899</c:v>
                </c:pt>
                <c:pt idx="6">
                  <c:v>0.61458333333333337</c:v>
                </c:pt>
                <c:pt idx="7">
                  <c:v>0.8733974358974359</c:v>
                </c:pt>
                <c:pt idx="8">
                  <c:v>0.9455128205128206</c:v>
                </c:pt>
                <c:pt idx="9">
                  <c:v>0.97756410256410264</c:v>
                </c:pt>
                <c:pt idx="10">
                  <c:v>0.94631410256410253</c:v>
                </c:pt>
                <c:pt idx="11">
                  <c:v>0.96955128205128205</c:v>
                </c:pt>
                <c:pt idx="12">
                  <c:v>0.92147435897435903</c:v>
                </c:pt>
                <c:pt idx="13">
                  <c:v>0.8733974358974359</c:v>
                </c:pt>
                <c:pt idx="14">
                  <c:v>0.91346153846153855</c:v>
                </c:pt>
                <c:pt idx="15">
                  <c:v>0.86458333333333348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2-48C0-A744-0CCB50E3BD4D}"/>
            </c:ext>
          </c:extLst>
        </c:ser>
        <c:ser>
          <c:idx val="1"/>
          <c:order val="1"/>
          <c:tx>
            <c:strRef>
              <c:f>'SO2 stap 7'!$I$10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'SO2 stap 7'!$C$11:$C$27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7'!$I$11:$I$27</c:f>
              <c:numCache>
                <c:formatCode>0.00</c:formatCode>
                <c:ptCount val="17"/>
                <c:pt idx="0">
                  <c:v>0.94150641025641024</c:v>
                </c:pt>
                <c:pt idx="1">
                  <c:v>0.94150641025641024</c:v>
                </c:pt>
                <c:pt idx="2">
                  <c:v>0.94150641025641024</c:v>
                </c:pt>
                <c:pt idx="3">
                  <c:v>0.94150641025641024</c:v>
                </c:pt>
                <c:pt idx="4">
                  <c:v>0.94150641025641024</c:v>
                </c:pt>
                <c:pt idx="5">
                  <c:v>0.94150641025641024</c:v>
                </c:pt>
                <c:pt idx="6">
                  <c:v>0.94150641025641024</c:v>
                </c:pt>
                <c:pt idx="7">
                  <c:v>0.94150641025641024</c:v>
                </c:pt>
                <c:pt idx="8">
                  <c:v>0.94150641025641024</c:v>
                </c:pt>
                <c:pt idx="9">
                  <c:v>0.94150641025641024</c:v>
                </c:pt>
                <c:pt idx="10">
                  <c:v>0.94150641025641024</c:v>
                </c:pt>
                <c:pt idx="11">
                  <c:v>0.94150641025641024</c:v>
                </c:pt>
                <c:pt idx="12">
                  <c:v>0.94150641025641024</c:v>
                </c:pt>
                <c:pt idx="13">
                  <c:v>0.94150641025641024</c:v>
                </c:pt>
                <c:pt idx="14">
                  <c:v>0.94150641025641024</c:v>
                </c:pt>
                <c:pt idx="15">
                  <c:v>0.94150641025641024</c:v>
                </c:pt>
                <c:pt idx="16">
                  <c:v>0.94150641025641024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2-48C0-A744-0CCB50E3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87552"/>
        <c:axId val="365689472"/>
      </c:lineChart>
      <c:catAx>
        <c:axId val="3656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689472"/>
        <c:crosses val="autoZero"/>
        <c:auto val="1"/>
        <c:lblAlgn val="ctr"/>
        <c:lblOffset val="100"/>
        <c:noMultiLvlLbl val="0"/>
      </c:catAx>
      <c:valAx>
        <c:axId val="365689472"/>
        <c:scaling>
          <c:orientation val="minMax"/>
          <c:min val="0.30000000000000004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687552"/>
        <c:crosses val="autoZero"/>
        <c:crossBetween val="midCat"/>
        <c:minorUnit val="1.0000000000000005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SO2 stap 8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'SO2 stap 8'!$H$10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'SO2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8'!$H$11:$H$27</c:f>
              <c:numCache>
                <c:formatCode>0.000</c:formatCode>
                <c:ptCount val="17"/>
                <c:pt idx="0">
                  <c:v>0.80635580635580628</c:v>
                </c:pt>
                <c:pt idx="1">
                  <c:v>1.0692010692010692</c:v>
                </c:pt>
                <c:pt idx="2">
                  <c:v>1.1805761805761805</c:v>
                </c:pt>
                <c:pt idx="3">
                  <c:v>0.98010098010098001</c:v>
                </c:pt>
                <c:pt idx="4">
                  <c:v>0.92070092070092069</c:v>
                </c:pt>
                <c:pt idx="5">
                  <c:v>1.2028512028512028</c:v>
                </c:pt>
                <c:pt idx="6">
                  <c:v>0.55093555093555091</c:v>
                </c:pt>
                <c:pt idx="7">
                  <c:v>0.89545589545589532</c:v>
                </c:pt>
                <c:pt idx="8">
                  <c:v>0.91030591030591024</c:v>
                </c:pt>
                <c:pt idx="9">
                  <c:v>0.98307098307098295</c:v>
                </c:pt>
                <c:pt idx="10">
                  <c:v>0.94743094743094725</c:v>
                </c:pt>
                <c:pt idx="11">
                  <c:v>0.96970596970596956</c:v>
                </c:pt>
                <c:pt idx="12">
                  <c:v>0.80190080190080182</c:v>
                </c:pt>
                <c:pt idx="13">
                  <c:v>0.82269082269082261</c:v>
                </c:pt>
                <c:pt idx="14">
                  <c:v>0.8583308583308582</c:v>
                </c:pt>
                <c:pt idx="15">
                  <c:v>0.88654588654588651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F-4DB2-8642-06F424222ADF}"/>
            </c:ext>
          </c:extLst>
        </c:ser>
        <c:ser>
          <c:idx val="1"/>
          <c:order val="1"/>
          <c:tx>
            <c:strRef>
              <c:f>'SO2 stap 8'!$I$10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'SO2 stap 8'!$C$11:$C$27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'SO2 stap 8'!$I$11:$I$27</c:f>
              <c:numCache>
                <c:formatCode>0.00</c:formatCode>
                <c:ptCount val="17"/>
                <c:pt idx="0">
                  <c:v>0.9361449361449361</c:v>
                </c:pt>
                <c:pt idx="1">
                  <c:v>0.9361449361449361</c:v>
                </c:pt>
                <c:pt idx="2">
                  <c:v>0.9361449361449361</c:v>
                </c:pt>
                <c:pt idx="3">
                  <c:v>0.9361449361449361</c:v>
                </c:pt>
                <c:pt idx="4">
                  <c:v>0.9361449361449361</c:v>
                </c:pt>
                <c:pt idx="5">
                  <c:v>0.9361449361449361</c:v>
                </c:pt>
                <c:pt idx="6">
                  <c:v>0.9361449361449361</c:v>
                </c:pt>
                <c:pt idx="7">
                  <c:v>0.9361449361449361</c:v>
                </c:pt>
                <c:pt idx="8">
                  <c:v>0.9361449361449361</c:v>
                </c:pt>
                <c:pt idx="9">
                  <c:v>0.9361449361449361</c:v>
                </c:pt>
                <c:pt idx="10">
                  <c:v>0.9361449361449361</c:v>
                </c:pt>
                <c:pt idx="11">
                  <c:v>0.9361449361449361</c:v>
                </c:pt>
                <c:pt idx="12">
                  <c:v>0.9361449361449361</c:v>
                </c:pt>
                <c:pt idx="13">
                  <c:v>0.9361449361449361</c:v>
                </c:pt>
                <c:pt idx="14">
                  <c:v>0.9361449361449361</c:v>
                </c:pt>
                <c:pt idx="15">
                  <c:v>0.9361449361449361</c:v>
                </c:pt>
                <c:pt idx="16">
                  <c:v>0.9361449361449361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F-4DB2-8642-06F42422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49536"/>
        <c:axId val="364051456"/>
      </c:lineChart>
      <c:catAx>
        <c:axId val="36404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4051456"/>
        <c:crosses val="autoZero"/>
        <c:auto val="1"/>
        <c:lblAlgn val="ctr"/>
        <c:lblOffset val="100"/>
        <c:noMultiLvlLbl val="1"/>
      </c:catAx>
      <c:valAx>
        <c:axId val="364051456"/>
        <c:scaling>
          <c:orientation val="minMax"/>
          <c:min val="0.30000000000000004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404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NOx stap</a:t>
            </a:r>
            <a:r>
              <a:rPr lang="nl-BE" baseline="0"/>
              <a:t> 2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'NOx stap 2'!$H$10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'NOx stap 2'!$C$11:$C$27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2'!$H$11:$H$27</c:f>
              <c:numCache>
                <c:formatCode>0.000</c:formatCode>
                <c:ptCount val="17"/>
                <c:pt idx="0">
                  <c:v>0.99716446124763702</c:v>
                </c:pt>
                <c:pt idx="1">
                  <c:v>0.87429111531190928</c:v>
                </c:pt>
                <c:pt idx="2">
                  <c:v>1.0751417769376181</c:v>
                </c:pt>
                <c:pt idx="3">
                  <c:v>0.9097353497164461</c:v>
                </c:pt>
                <c:pt idx="4">
                  <c:v>0.94517958412098291</c:v>
                </c:pt>
                <c:pt idx="5">
                  <c:v>0.38752362948960295</c:v>
                </c:pt>
                <c:pt idx="6">
                  <c:v>0.73724007561436677</c:v>
                </c:pt>
                <c:pt idx="7">
                  <c:v>0.83648393194706983</c:v>
                </c:pt>
                <c:pt idx="8">
                  <c:v>0.77032136105860116</c:v>
                </c:pt>
                <c:pt idx="9">
                  <c:v>0.90264650283553882</c:v>
                </c:pt>
                <c:pt idx="10">
                  <c:v>0.96644612476370506</c:v>
                </c:pt>
                <c:pt idx="11">
                  <c:v>0.89792060491493386</c:v>
                </c:pt>
                <c:pt idx="12">
                  <c:v>0.94517958412098291</c:v>
                </c:pt>
                <c:pt idx="13">
                  <c:v>0.86483931947069947</c:v>
                </c:pt>
                <c:pt idx="14">
                  <c:v>0.82939508506616266</c:v>
                </c:pt>
                <c:pt idx="15">
                  <c:v>0.72069943289224947</c:v>
                </c:pt>
                <c:pt idx="16">
                  <c:v>0.76323251417769367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5-4D40-B81C-36F9B1C825F1}"/>
            </c:ext>
          </c:extLst>
        </c:ser>
        <c:ser>
          <c:idx val="1"/>
          <c:order val="1"/>
          <c:tx>
            <c:strRef>
              <c:f>'NOx stap 2'!$I$10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'NOx stap 2'!$C$11:$C$27</c:f>
              <c:numCache>
                <c:formatCode>0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744</c:v>
                </c:pt>
                <c:pt idx="15">
                  <c:v>807</c:v>
                </c:pt>
                <c:pt idx="16">
                  <c:v>904</c:v>
                </c:pt>
              </c:numCache>
            </c:numRef>
          </c:cat>
          <c:val>
            <c:numRef>
              <c:f>'NOx stap 2'!$I$11:$I$27</c:f>
              <c:numCache>
                <c:formatCode>0.00</c:formatCode>
                <c:ptCount val="17"/>
                <c:pt idx="0">
                  <c:v>0.85444234404536856</c:v>
                </c:pt>
                <c:pt idx="1">
                  <c:v>0.85444234404536856</c:v>
                </c:pt>
                <c:pt idx="2">
                  <c:v>0.85444234404536856</c:v>
                </c:pt>
                <c:pt idx="3">
                  <c:v>0.85444234404536856</c:v>
                </c:pt>
                <c:pt idx="4">
                  <c:v>0.85444234404536856</c:v>
                </c:pt>
                <c:pt idx="5">
                  <c:v>0.85444234404536856</c:v>
                </c:pt>
                <c:pt idx="6">
                  <c:v>0.85444234404536856</c:v>
                </c:pt>
                <c:pt idx="7">
                  <c:v>0.85444234404536856</c:v>
                </c:pt>
                <c:pt idx="8">
                  <c:v>0.85444234404536856</c:v>
                </c:pt>
                <c:pt idx="9">
                  <c:v>0.85444234404536856</c:v>
                </c:pt>
                <c:pt idx="10">
                  <c:v>0.85444234404536856</c:v>
                </c:pt>
                <c:pt idx="11">
                  <c:v>0.85444234404536856</c:v>
                </c:pt>
                <c:pt idx="12">
                  <c:v>0.85444234404536856</c:v>
                </c:pt>
                <c:pt idx="13">
                  <c:v>0.85444234404536856</c:v>
                </c:pt>
                <c:pt idx="14">
                  <c:v>0.85444234404536856</c:v>
                </c:pt>
                <c:pt idx="15">
                  <c:v>0.85444234404536856</c:v>
                </c:pt>
                <c:pt idx="16">
                  <c:v>0.85444234404536856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5-4D40-B81C-36F9B1C8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85472"/>
        <c:axId val="365787392"/>
      </c:lineChart>
      <c:catAx>
        <c:axId val="36578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crossAx val="365787392"/>
        <c:crosses val="autoZero"/>
        <c:auto val="1"/>
        <c:lblAlgn val="ctr"/>
        <c:lblOffset val="100"/>
        <c:noMultiLvlLbl val="0"/>
      </c:catAx>
      <c:valAx>
        <c:axId val="365787392"/>
        <c:scaling>
          <c:orientation val="minMax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5785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559590</xdr:colOff>
      <xdr:row>8</xdr:row>
      <xdr:rowOff>333370</xdr:rowOff>
    </xdr:from>
    <xdr:to>
      <xdr:col>21</xdr:col>
      <xdr:colOff>70309</xdr:colOff>
      <xdr:row>29</xdr:row>
      <xdr:rowOff>200433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559592</xdr:colOff>
      <xdr:row>8</xdr:row>
      <xdr:rowOff>345280</xdr:rowOff>
    </xdr:from>
    <xdr:to>
      <xdr:col>21</xdr:col>
      <xdr:colOff>70311</xdr:colOff>
      <xdr:row>30</xdr:row>
      <xdr:rowOff>9937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535777</xdr:colOff>
      <xdr:row>8</xdr:row>
      <xdr:rowOff>321467</xdr:rowOff>
    </xdr:from>
    <xdr:to>
      <xdr:col>21</xdr:col>
      <xdr:colOff>46496</xdr:colOff>
      <xdr:row>29</xdr:row>
      <xdr:rowOff>188530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523877</xdr:colOff>
      <xdr:row>8</xdr:row>
      <xdr:rowOff>297654</xdr:rowOff>
    </xdr:from>
    <xdr:to>
      <xdr:col>21</xdr:col>
      <xdr:colOff>34596</xdr:colOff>
      <xdr:row>29</xdr:row>
      <xdr:rowOff>164717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535782</xdr:colOff>
      <xdr:row>8</xdr:row>
      <xdr:rowOff>345276</xdr:rowOff>
    </xdr:from>
    <xdr:to>
      <xdr:col>21</xdr:col>
      <xdr:colOff>46501</xdr:colOff>
      <xdr:row>30</xdr:row>
      <xdr:rowOff>9933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511972</xdr:colOff>
      <xdr:row>8</xdr:row>
      <xdr:rowOff>369093</xdr:rowOff>
    </xdr:from>
    <xdr:to>
      <xdr:col>21</xdr:col>
      <xdr:colOff>22691</xdr:colOff>
      <xdr:row>30</xdr:row>
      <xdr:rowOff>33750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8363BA-2023-4BF4-B608-B35A7C84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571502</xdr:colOff>
      <xdr:row>8</xdr:row>
      <xdr:rowOff>345279</xdr:rowOff>
    </xdr:from>
    <xdr:to>
      <xdr:col>21</xdr:col>
      <xdr:colOff>82221</xdr:colOff>
      <xdr:row>30</xdr:row>
      <xdr:rowOff>9936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571495</xdr:colOff>
      <xdr:row>8</xdr:row>
      <xdr:rowOff>369095</xdr:rowOff>
    </xdr:from>
    <xdr:to>
      <xdr:col>21</xdr:col>
      <xdr:colOff>82214</xdr:colOff>
      <xdr:row>30</xdr:row>
      <xdr:rowOff>33751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500059</xdr:colOff>
      <xdr:row>8</xdr:row>
      <xdr:rowOff>321470</xdr:rowOff>
    </xdr:from>
    <xdr:to>
      <xdr:col>21</xdr:col>
      <xdr:colOff>10778</xdr:colOff>
      <xdr:row>29</xdr:row>
      <xdr:rowOff>188532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3EE1A6-462D-4A1D-8111-8CDFDD70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559591</xdr:colOff>
      <xdr:row>8</xdr:row>
      <xdr:rowOff>333375</xdr:rowOff>
    </xdr:from>
    <xdr:to>
      <xdr:col>21</xdr:col>
      <xdr:colOff>70310</xdr:colOff>
      <xdr:row>29</xdr:row>
      <xdr:rowOff>200437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547686</xdr:colOff>
      <xdr:row>8</xdr:row>
      <xdr:rowOff>345278</xdr:rowOff>
    </xdr:from>
    <xdr:to>
      <xdr:col>21</xdr:col>
      <xdr:colOff>58405</xdr:colOff>
      <xdr:row>30</xdr:row>
      <xdr:rowOff>9934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440533</xdr:colOff>
      <xdr:row>8</xdr:row>
      <xdr:rowOff>333368</xdr:rowOff>
    </xdr:from>
    <xdr:to>
      <xdr:col>20</xdr:col>
      <xdr:colOff>558471</xdr:colOff>
      <xdr:row>29</xdr:row>
      <xdr:rowOff>200431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A48EC9-6E48-484A-B451-6B9B8648B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535778</xdr:colOff>
      <xdr:row>8</xdr:row>
      <xdr:rowOff>345274</xdr:rowOff>
    </xdr:from>
    <xdr:to>
      <xdr:col>21</xdr:col>
      <xdr:colOff>46497</xdr:colOff>
      <xdr:row>30</xdr:row>
      <xdr:rowOff>9930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555933-2A48-41F1-AD30-D30DBFAB9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571496</xdr:colOff>
      <xdr:row>8</xdr:row>
      <xdr:rowOff>369093</xdr:rowOff>
    </xdr:from>
    <xdr:to>
      <xdr:col>21</xdr:col>
      <xdr:colOff>82215</xdr:colOff>
      <xdr:row>30</xdr:row>
      <xdr:rowOff>33749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8CA11-A2E2-41BC-8878-777378020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547684</xdr:colOff>
      <xdr:row>8</xdr:row>
      <xdr:rowOff>333375</xdr:rowOff>
    </xdr:from>
    <xdr:to>
      <xdr:col>21</xdr:col>
      <xdr:colOff>58403</xdr:colOff>
      <xdr:row>29</xdr:row>
      <xdr:rowOff>200437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44FA6-0D2E-46F0-8D60-5AFD8F0F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416716</xdr:colOff>
      <xdr:row>8</xdr:row>
      <xdr:rowOff>345281</xdr:rowOff>
    </xdr:from>
    <xdr:to>
      <xdr:col>20</xdr:col>
      <xdr:colOff>534654</xdr:colOff>
      <xdr:row>30</xdr:row>
      <xdr:rowOff>9937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511967</xdr:colOff>
      <xdr:row>8</xdr:row>
      <xdr:rowOff>345280</xdr:rowOff>
    </xdr:from>
    <xdr:to>
      <xdr:col>21</xdr:col>
      <xdr:colOff>22686</xdr:colOff>
      <xdr:row>30</xdr:row>
      <xdr:rowOff>9936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487F1-FBFF-4509-AE68-FF6DF8454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535780</xdr:colOff>
      <xdr:row>8</xdr:row>
      <xdr:rowOff>321465</xdr:rowOff>
    </xdr:from>
    <xdr:to>
      <xdr:col>21</xdr:col>
      <xdr:colOff>46499</xdr:colOff>
      <xdr:row>29</xdr:row>
      <xdr:rowOff>188527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535780</xdr:colOff>
      <xdr:row>8</xdr:row>
      <xdr:rowOff>357183</xdr:rowOff>
    </xdr:from>
    <xdr:to>
      <xdr:col>21</xdr:col>
      <xdr:colOff>46499</xdr:colOff>
      <xdr:row>30</xdr:row>
      <xdr:rowOff>21839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F21FE1-A53A-46D7-871A-DC7BEDA83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559592</xdr:colOff>
      <xdr:row>8</xdr:row>
      <xdr:rowOff>369089</xdr:rowOff>
    </xdr:from>
    <xdr:to>
      <xdr:col>21</xdr:col>
      <xdr:colOff>70311</xdr:colOff>
      <xdr:row>30</xdr:row>
      <xdr:rowOff>33746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547686</xdr:colOff>
      <xdr:row>8</xdr:row>
      <xdr:rowOff>345280</xdr:rowOff>
    </xdr:from>
    <xdr:to>
      <xdr:col>21</xdr:col>
      <xdr:colOff>58404</xdr:colOff>
      <xdr:row>30</xdr:row>
      <xdr:rowOff>9937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511967</xdr:colOff>
      <xdr:row>8</xdr:row>
      <xdr:rowOff>309562</xdr:rowOff>
    </xdr:from>
    <xdr:to>
      <xdr:col>21</xdr:col>
      <xdr:colOff>22685</xdr:colOff>
      <xdr:row>29</xdr:row>
      <xdr:rowOff>176625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535779</xdr:colOff>
      <xdr:row>8</xdr:row>
      <xdr:rowOff>321466</xdr:rowOff>
    </xdr:from>
    <xdr:to>
      <xdr:col>21</xdr:col>
      <xdr:colOff>46497</xdr:colOff>
      <xdr:row>29</xdr:row>
      <xdr:rowOff>188529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500061</xdr:colOff>
      <xdr:row>8</xdr:row>
      <xdr:rowOff>297651</xdr:rowOff>
    </xdr:from>
    <xdr:to>
      <xdr:col>21</xdr:col>
      <xdr:colOff>10779</xdr:colOff>
      <xdr:row>29</xdr:row>
      <xdr:rowOff>164714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488155</xdr:colOff>
      <xdr:row>8</xdr:row>
      <xdr:rowOff>309557</xdr:rowOff>
    </xdr:from>
    <xdr:to>
      <xdr:col>20</xdr:col>
      <xdr:colOff>606092</xdr:colOff>
      <xdr:row>29</xdr:row>
      <xdr:rowOff>176620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500060</xdr:colOff>
      <xdr:row>8</xdr:row>
      <xdr:rowOff>333373</xdr:rowOff>
    </xdr:from>
    <xdr:to>
      <xdr:col>21</xdr:col>
      <xdr:colOff>10779</xdr:colOff>
      <xdr:row>29</xdr:row>
      <xdr:rowOff>200436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4F6A46-65E7-4D75-BF63-9C7782F66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6"/>
  <sheetViews>
    <sheetView tabSelected="1" zoomScale="80" zoomScaleNormal="80" workbookViewId="0">
      <selection activeCell="F23" sqref="F23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32</v>
      </c>
      <c r="E1" s="3"/>
      <c r="F1" s="4"/>
    </row>
    <row r="2" spans="1:9" ht="18" x14ac:dyDescent="0.25">
      <c r="C2" s="5" t="s">
        <v>3</v>
      </c>
      <c r="D2" s="30">
        <v>107.1</v>
      </c>
      <c r="E2" s="31" t="s">
        <v>4</v>
      </c>
    </row>
    <row r="3" spans="1:9" ht="18" x14ac:dyDescent="0.25">
      <c r="C3" s="5" t="s">
        <v>15</v>
      </c>
      <c r="D3" s="30">
        <v>106.8</v>
      </c>
      <c r="E3" s="31" t="s">
        <v>4</v>
      </c>
      <c r="F3" s="7"/>
    </row>
    <row r="4" spans="1:9" ht="18" x14ac:dyDescent="0.25">
      <c r="C4" s="5" t="s">
        <v>16</v>
      </c>
      <c r="D4" s="5">
        <v>2.8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2.6217228464419473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B11" s="25"/>
      <c r="C11" s="26">
        <v>117</v>
      </c>
      <c r="D11" s="29">
        <v>109</v>
      </c>
      <c r="E11" s="27">
        <v>0.78</v>
      </c>
      <c r="F11" s="12">
        <f t="shared" ref="F11:F15" si="0">((D11-D$2)/D$2)*100</f>
        <v>1.7740429505135442</v>
      </c>
      <c r="H11" s="13">
        <f t="shared" ref="H11:H16" si="1">(100+F11)/100</f>
        <v>1.0177404295051355</v>
      </c>
      <c r="I11" s="1">
        <f t="shared" ref="I11:I27" si="2">1+($D$3-$D$2)/$D$2</f>
        <v>0.99719887955182074</v>
      </c>
    </row>
    <row r="12" spans="1:9" x14ac:dyDescent="0.25">
      <c r="B12" s="25"/>
      <c r="C12" s="26">
        <v>139</v>
      </c>
      <c r="D12" s="29">
        <v>104</v>
      </c>
      <c r="E12" s="27">
        <v>-1</v>
      </c>
      <c r="F12" s="12">
        <f t="shared" si="0"/>
        <v>-2.8944911297852425</v>
      </c>
      <c r="H12" s="13">
        <f t="shared" si="1"/>
        <v>0.97105508870214763</v>
      </c>
      <c r="I12" s="1">
        <f t="shared" si="2"/>
        <v>0.99719887955182074</v>
      </c>
    </row>
    <row r="13" spans="1:9" x14ac:dyDescent="0.25">
      <c r="B13" s="25"/>
      <c r="C13" s="26">
        <v>223</v>
      </c>
      <c r="D13" s="29">
        <v>106</v>
      </c>
      <c r="E13" s="27">
        <v>-0.28999999999999998</v>
      </c>
      <c r="F13" s="12">
        <f t="shared" si="0"/>
        <v>-1.0270774976657278</v>
      </c>
      <c r="H13" s="13">
        <f t="shared" si="1"/>
        <v>0.98972922502334271</v>
      </c>
      <c r="I13" s="1">
        <f t="shared" si="2"/>
        <v>0.99719887955182074</v>
      </c>
    </row>
    <row r="14" spans="1:9" x14ac:dyDescent="0.25">
      <c r="B14" s="25"/>
      <c r="C14" s="26">
        <v>225</v>
      </c>
      <c r="D14" s="29">
        <v>106.5</v>
      </c>
      <c r="E14" s="27">
        <v>-0.11</v>
      </c>
      <c r="F14" s="12">
        <f t="shared" si="0"/>
        <v>-0.56022408963584902</v>
      </c>
      <c r="H14" s="13">
        <f t="shared" si="1"/>
        <v>0.99439775910364148</v>
      </c>
      <c r="I14" s="1">
        <f t="shared" si="2"/>
        <v>0.99719887955182074</v>
      </c>
    </row>
    <row r="15" spans="1:9" x14ac:dyDescent="0.25">
      <c r="B15" s="12"/>
      <c r="C15" s="26">
        <v>295</v>
      </c>
      <c r="D15" s="29">
        <v>111</v>
      </c>
      <c r="E15" s="27">
        <v>1.49</v>
      </c>
      <c r="F15" s="12">
        <f t="shared" si="0"/>
        <v>3.6414565826330589</v>
      </c>
      <c r="H15" s="13">
        <f t="shared" si="1"/>
        <v>1.0364145658263306</v>
      </c>
      <c r="I15" s="1">
        <f t="shared" si="2"/>
        <v>0.99719887955182074</v>
      </c>
    </row>
    <row r="16" spans="1:9" x14ac:dyDescent="0.25">
      <c r="C16" s="26">
        <v>339</v>
      </c>
      <c r="D16" s="29">
        <v>106</v>
      </c>
      <c r="E16" s="27">
        <v>-0.28999999999999998</v>
      </c>
      <c r="F16" s="12">
        <f>((D16-D$2)/D$2)*100</f>
        <v>-1.0270774976657278</v>
      </c>
      <c r="H16" s="13">
        <f t="shared" si="1"/>
        <v>0.98972922502334271</v>
      </c>
      <c r="I16" s="1">
        <f t="shared" si="2"/>
        <v>0.99719887955182074</v>
      </c>
    </row>
    <row r="17" spans="3:9" x14ac:dyDescent="0.25">
      <c r="C17" s="26">
        <v>446</v>
      </c>
      <c r="D17" s="29">
        <v>106</v>
      </c>
      <c r="E17" s="27">
        <v>-0.28999999999999998</v>
      </c>
      <c r="F17" s="12">
        <f t="shared" ref="F17" si="3">((D17-D$2)/D$2)*100</f>
        <v>-1.0270774976657278</v>
      </c>
      <c r="H17" s="13">
        <f t="shared" ref="H17" si="4">(100+F17)/100</f>
        <v>0.98972922502334271</v>
      </c>
      <c r="I17" s="1">
        <f t="shared" si="2"/>
        <v>0.99719887955182074</v>
      </c>
    </row>
    <row r="18" spans="3:9" x14ac:dyDescent="0.25">
      <c r="C18" s="26">
        <v>509</v>
      </c>
      <c r="D18" s="29">
        <v>107</v>
      </c>
      <c r="E18" s="27">
        <v>7.0000000000000007E-2</v>
      </c>
      <c r="F18" s="12">
        <f t="shared" ref="F18:F22" si="5">((D18-D$2)/D$2)*100</f>
        <v>-9.3370681605970424E-2</v>
      </c>
      <c r="H18" s="13">
        <f t="shared" ref="H18:H22" si="6">(100+F18)/100</f>
        <v>0.99906629318394025</v>
      </c>
      <c r="I18" s="1">
        <f t="shared" si="2"/>
        <v>0.99719887955182074</v>
      </c>
    </row>
    <row r="19" spans="3:9" x14ac:dyDescent="0.25">
      <c r="C19" s="26">
        <v>512</v>
      </c>
      <c r="D19" s="29">
        <v>109</v>
      </c>
      <c r="E19" s="27">
        <v>0.78</v>
      </c>
      <c r="F19" s="12">
        <f t="shared" si="5"/>
        <v>1.7740429505135442</v>
      </c>
      <c r="H19" s="13">
        <f t="shared" si="6"/>
        <v>1.0177404295051355</v>
      </c>
      <c r="I19" s="1">
        <f t="shared" si="2"/>
        <v>0.99719887955182074</v>
      </c>
    </row>
    <row r="20" spans="3:9" x14ac:dyDescent="0.25">
      <c r="C20" s="26">
        <v>551</v>
      </c>
      <c r="D20" s="29">
        <v>106</v>
      </c>
      <c r="E20" s="27">
        <v>-0.28999999999999998</v>
      </c>
      <c r="F20" s="12">
        <f t="shared" si="5"/>
        <v>-1.0270774976657278</v>
      </c>
      <c r="H20" s="13">
        <f t="shared" si="6"/>
        <v>0.98972922502334271</v>
      </c>
      <c r="I20" s="1">
        <f t="shared" si="2"/>
        <v>0.99719887955182074</v>
      </c>
    </row>
    <row r="21" spans="3:9" x14ac:dyDescent="0.25">
      <c r="C21" s="26">
        <v>579</v>
      </c>
      <c r="D21" s="29">
        <v>103.4</v>
      </c>
      <c r="E21" s="27">
        <v>-1.21</v>
      </c>
      <c r="F21" s="12">
        <f t="shared" si="5"/>
        <v>-3.4547152194210917</v>
      </c>
      <c r="H21" s="13">
        <f t="shared" si="6"/>
        <v>0.9654528478057891</v>
      </c>
      <c r="I21" s="1">
        <f t="shared" si="2"/>
        <v>0.99719887955182074</v>
      </c>
    </row>
    <row r="22" spans="3:9" x14ac:dyDescent="0.25">
      <c r="C22" s="26">
        <v>591</v>
      </c>
      <c r="D22" s="29">
        <v>107</v>
      </c>
      <c r="E22" s="27">
        <v>7.0000000000000007E-2</v>
      </c>
      <c r="F22" s="12">
        <f t="shared" si="5"/>
        <v>-9.3370681605970424E-2</v>
      </c>
      <c r="H22" s="13">
        <f t="shared" si="6"/>
        <v>0.99906629318394025</v>
      </c>
      <c r="I22" s="1">
        <f t="shared" si="2"/>
        <v>0.99719887955182074</v>
      </c>
    </row>
    <row r="23" spans="3:9" x14ac:dyDescent="0.25">
      <c r="C23" s="26">
        <v>644</v>
      </c>
      <c r="D23" s="29">
        <v>114</v>
      </c>
      <c r="E23" s="27">
        <v>2.56</v>
      </c>
      <c r="F23" s="12">
        <f t="shared" ref="F23:F27" si="7">((D23-D$2)/D$2)*100</f>
        <v>6.4425770308123314</v>
      </c>
      <c r="H23" s="13">
        <f t="shared" ref="H23:H27" si="8">(100+F23)/100</f>
        <v>1.0644257703081232</v>
      </c>
      <c r="I23" s="1">
        <f t="shared" si="2"/>
        <v>0.99719887955182074</v>
      </c>
    </row>
    <row r="24" spans="3:9" x14ac:dyDescent="0.25">
      <c r="C24" s="26">
        <v>689</v>
      </c>
      <c r="D24" s="29">
        <v>105</v>
      </c>
      <c r="E24" s="27">
        <v>-0.64</v>
      </c>
      <c r="F24" s="12">
        <f t="shared" si="7"/>
        <v>-1.960784313725485</v>
      </c>
      <c r="H24" s="13">
        <f t="shared" si="8"/>
        <v>0.98039215686274517</v>
      </c>
      <c r="I24" s="1">
        <f t="shared" si="2"/>
        <v>0.99719887955182074</v>
      </c>
    </row>
    <row r="25" spans="3:9" x14ac:dyDescent="0.25">
      <c r="C25" s="26">
        <v>744</v>
      </c>
      <c r="D25" s="29">
        <v>112</v>
      </c>
      <c r="E25" s="27">
        <v>1.85</v>
      </c>
      <c r="F25" s="12">
        <f t="shared" si="7"/>
        <v>4.5751633986928155</v>
      </c>
      <c r="H25" s="13">
        <f t="shared" si="8"/>
        <v>1.0457516339869282</v>
      </c>
      <c r="I25" s="1">
        <f t="shared" si="2"/>
        <v>0.99719887955182074</v>
      </c>
    </row>
    <row r="26" spans="3:9" x14ac:dyDescent="0.25">
      <c r="C26" s="26">
        <v>807</v>
      </c>
      <c r="D26" s="29">
        <v>104</v>
      </c>
      <c r="E26" s="27">
        <v>-1</v>
      </c>
      <c r="F26" s="12">
        <f t="shared" si="7"/>
        <v>-2.8944911297852425</v>
      </c>
      <c r="H26" s="13">
        <f t="shared" si="8"/>
        <v>0.97105508870214763</v>
      </c>
      <c r="I26" s="1">
        <f t="shared" si="2"/>
        <v>0.99719887955182074</v>
      </c>
    </row>
    <row r="27" spans="3:9" x14ac:dyDescent="0.25">
      <c r="C27" s="12">
        <v>904</v>
      </c>
      <c r="D27" s="29">
        <v>105.9</v>
      </c>
      <c r="E27" s="27">
        <v>-0.32</v>
      </c>
      <c r="F27" s="12">
        <f t="shared" si="7"/>
        <v>-1.120448179271698</v>
      </c>
      <c r="H27" s="13">
        <f t="shared" si="8"/>
        <v>0.98879551820728295</v>
      </c>
      <c r="I27" s="1">
        <f t="shared" si="2"/>
        <v>0.99719887955182074</v>
      </c>
    </row>
    <row r="28" spans="3:9" x14ac:dyDescent="0.25">
      <c r="C28" s="12"/>
      <c r="D28" s="29"/>
    </row>
    <row r="29" spans="3:9" x14ac:dyDescent="0.25">
      <c r="C29" s="12"/>
      <c r="D29" s="29"/>
    </row>
    <row r="36" spans="8:8" x14ac:dyDescent="0.25">
      <c r="H36" s="1" t="s">
        <v>1</v>
      </c>
    </row>
  </sheetData>
  <sheetProtection algorithmName="SHA-512" hashValue="tXoS0ERjim9E1tJ2AWHlxvaEVw7ZSLWG1wE1IbzpX0AGHXHIHaS0EHnTIOMzDrC7166Z8HAMdV+lhihXBhQoDw==" saltValue="9e1RjqqOy4vBfofE9DJUgA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77" priority="1" stopIfTrue="1" operator="between">
      <formula>-2</formula>
      <formula>2</formula>
    </cfRule>
    <cfRule type="cellIs" dxfId="76" priority="2" stopIfTrue="1" operator="between">
      <formula>-3</formula>
      <formula>3</formula>
    </cfRule>
    <cfRule type="cellIs" dxfId="75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27</v>
      </c>
      <c r="E1" s="3"/>
      <c r="F1" s="4"/>
    </row>
    <row r="2" spans="1:9" ht="18" x14ac:dyDescent="0.25">
      <c r="C2" s="5" t="s">
        <v>3</v>
      </c>
      <c r="D2" s="28">
        <v>116.3</v>
      </c>
      <c r="E2" s="31" t="s">
        <v>4</v>
      </c>
    </row>
    <row r="3" spans="1:9" ht="18" x14ac:dyDescent="0.25">
      <c r="C3" s="5" t="s">
        <v>15</v>
      </c>
      <c r="D3" s="28">
        <v>112.3</v>
      </c>
      <c r="E3" s="31" t="s">
        <v>4</v>
      </c>
      <c r="F3" s="7"/>
    </row>
    <row r="4" spans="1:9" ht="18" x14ac:dyDescent="0.25">
      <c r="C4" s="5" t="s">
        <v>16</v>
      </c>
      <c r="D4" s="6">
        <v>5.5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4.8975957257346394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108</v>
      </c>
      <c r="E11" s="27">
        <v>-0.77</v>
      </c>
      <c r="F11" s="12">
        <f t="shared" ref="F11:F16" si="0">((D11-D$2)/D$2)*100</f>
        <v>-7.1367153912295773</v>
      </c>
      <c r="H11" s="13">
        <f t="shared" ref="H11:H16" si="1">(100+F11)/100</f>
        <v>0.92863284608770424</v>
      </c>
      <c r="I11" s="1">
        <f t="shared" ref="I11:I27" si="2">1+($D$3-$D$2)/$D$2</f>
        <v>0.96560619088564059</v>
      </c>
    </row>
    <row r="12" spans="1:9" x14ac:dyDescent="0.25">
      <c r="C12" s="26">
        <v>139</v>
      </c>
      <c r="D12" s="29">
        <v>109</v>
      </c>
      <c r="E12" s="27">
        <v>-0.59</v>
      </c>
      <c r="F12" s="12">
        <f t="shared" si="0"/>
        <v>-6.2768701633705906</v>
      </c>
      <c r="H12" s="13">
        <f t="shared" si="1"/>
        <v>0.93723129836629415</v>
      </c>
      <c r="I12" s="1">
        <f t="shared" si="2"/>
        <v>0.96560619088564059</v>
      </c>
    </row>
    <row r="13" spans="1:9" x14ac:dyDescent="0.25">
      <c r="C13" s="26">
        <v>223</v>
      </c>
      <c r="D13" s="29">
        <v>119</v>
      </c>
      <c r="E13" s="27">
        <v>1.21</v>
      </c>
      <c r="F13" s="12">
        <f t="shared" si="0"/>
        <v>2.3215821152192633</v>
      </c>
      <c r="H13" s="13">
        <f t="shared" si="1"/>
        <v>1.0232158211521927</v>
      </c>
      <c r="I13" s="1">
        <f t="shared" si="2"/>
        <v>0.96560619088564059</v>
      </c>
    </row>
    <row r="14" spans="1:9" x14ac:dyDescent="0.25">
      <c r="C14" s="26">
        <v>225</v>
      </c>
      <c r="D14" s="29">
        <v>110.9</v>
      </c>
      <c r="E14" s="27">
        <v>-0.25</v>
      </c>
      <c r="F14" s="12">
        <f t="shared" si="0"/>
        <v>-4.6431642304385141</v>
      </c>
      <c r="H14" s="13">
        <f t="shared" si="1"/>
        <v>0.95356835769561488</v>
      </c>
      <c r="I14" s="1">
        <f t="shared" si="2"/>
        <v>0.96560619088564059</v>
      </c>
    </row>
    <row r="15" spans="1:9" x14ac:dyDescent="0.25">
      <c r="C15" s="26">
        <v>295</v>
      </c>
      <c r="D15" s="29">
        <v>115</v>
      </c>
      <c r="E15" s="27">
        <v>0.49</v>
      </c>
      <c r="F15" s="12">
        <f t="shared" si="0"/>
        <v>-1.1177987962166787</v>
      </c>
      <c r="H15" s="13">
        <f t="shared" si="1"/>
        <v>0.98882201203783326</v>
      </c>
      <c r="I15" s="1">
        <f t="shared" si="2"/>
        <v>0.96560619088564059</v>
      </c>
    </row>
    <row r="16" spans="1:9" x14ac:dyDescent="0.25">
      <c r="C16" s="26">
        <v>339</v>
      </c>
      <c r="D16" s="29">
        <v>104</v>
      </c>
      <c r="E16" s="27">
        <v>-1.49</v>
      </c>
      <c r="F16" s="12">
        <f t="shared" si="0"/>
        <v>-10.576096302665517</v>
      </c>
      <c r="H16" s="13">
        <f t="shared" si="1"/>
        <v>0.89423903697334484</v>
      </c>
      <c r="I16" s="1">
        <f t="shared" si="2"/>
        <v>0.96560619088564059</v>
      </c>
    </row>
    <row r="17" spans="3:9" x14ac:dyDescent="0.25">
      <c r="C17" s="26">
        <v>446</v>
      </c>
      <c r="D17" s="29">
        <v>108</v>
      </c>
      <c r="E17" s="27">
        <v>-0.77</v>
      </c>
      <c r="F17" s="12">
        <f t="shared" ref="F17" si="3">((D17-D$2)/D$2)*100</f>
        <v>-7.1367153912295773</v>
      </c>
      <c r="H17" s="13">
        <f t="shared" ref="H17" si="4">(100+F17)/100</f>
        <v>0.92863284608770424</v>
      </c>
      <c r="I17" s="1">
        <f t="shared" si="2"/>
        <v>0.96560619088564059</v>
      </c>
    </row>
    <row r="18" spans="3:9" x14ac:dyDescent="0.25">
      <c r="C18" s="26">
        <v>509</v>
      </c>
      <c r="D18" s="29">
        <v>110</v>
      </c>
      <c r="E18" s="27">
        <v>-0.41</v>
      </c>
      <c r="F18" s="12">
        <f t="shared" ref="F18:F22" si="5">((D18-D$2)/D$2)*100</f>
        <v>-5.4170249355116056</v>
      </c>
      <c r="H18" s="13">
        <f t="shared" ref="H18:H22" si="6">(100+F18)/100</f>
        <v>0.94582975064488395</v>
      </c>
      <c r="I18" s="1">
        <f t="shared" si="2"/>
        <v>0.96560619088564059</v>
      </c>
    </row>
    <row r="19" spans="3:9" x14ac:dyDescent="0.25">
      <c r="C19" s="26">
        <v>512</v>
      </c>
      <c r="D19" s="29">
        <v>117</v>
      </c>
      <c r="E19" s="27">
        <v>0.85</v>
      </c>
      <c r="F19" s="12">
        <f t="shared" si="5"/>
        <v>0.60189165950129231</v>
      </c>
      <c r="H19" s="13">
        <f t="shared" si="6"/>
        <v>1.0060189165950129</v>
      </c>
      <c r="I19" s="1">
        <f t="shared" si="2"/>
        <v>0.96560619088564059</v>
      </c>
    </row>
    <row r="20" spans="3:9" x14ac:dyDescent="0.25">
      <c r="C20" s="26">
        <v>551</v>
      </c>
      <c r="D20" s="29">
        <v>115</v>
      </c>
      <c r="E20" s="27">
        <v>0.49</v>
      </c>
      <c r="F20" s="12">
        <f t="shared" si="5"/>
        <v>-1.1177987962166787</v>
      </c>
      <c r="H20" s="13">
        <f t="shared" si="6"/>
        <v>0.98882201203783326</v>
      </c>
      <c r="I20" s="1">
        <f t="shared" si="2"/>
        <v>0.96560619088564059</v>
      </c>
    </row>
    <row r="21" spans="3:9" x14ac:dyDescent="0.25">
      <c r="C21" s="26">
        <v>579</v>
      </c>
      <c r="D21" s="29">
        <v>115.2</v>
      </c>
      <c r="E21" s="27">
        <v>0.53</v>
      </c>
      <c r="F21" s="12">
        <f t="shared" si="5"/>
        <v>-0.94582975064487895</v>
      </c>
      <c r="H21" s="13">
        <f t="shared" si="6"/>
        <v>0.99054170249355122</v>
      </c>
      <c r="I21" s="1">
        <f t="shared" si="2"/>
        <v>0.96560619088564059</v>
      </c>
    </row>
    <row r="22" spans="3:9" x14ac:dyDescent="0.25">
      <c r="C22" s="26">
        <v>591</v>
      </c>
      <c r="D22" s="29">
        <v>123</v>
      </c>
      <c r="E22" s="27">
        <v>1.93</v>
      </c>
      <c r="F22" s="12">
        <f t="shared" si="5"/>
        <v>5.7609630266552045</v>
      </c>
      <c r="H22" s="13">
        <f t="shared" si="6"/>
        <v>1.0576096302665521</v>
      </c>
      <c r="I22" s="1">
        <f t="shared" si="2"/>
        <v>0.96560619088564059</v>
      </c>
    </row>
    <row r="23" spans="3:9" x14ac:dyDescent="0.25">
      <c r="C23" s="26">
        <v>644</v>
      </c>
      <c r="D23" s="29">
        <v>118</v>
      </c>
      <c r="E23" s="27">
        <v>1.03</v>
      </c>
      <c r="F23" s="12">
        <f t="shared" ref="F23:F27" si="7">((D23-D$2)/D$2)*100</f>
        <v>1.4617368873602776</v>
      </c>
      <c r="H23" s="13">
        <f t="shared" ref="H23:H27" si="8">(100+F23)/100</f>
        <v>1.0146173688736027</v>
      </c>
      <c r="I23" s="1">
        <f t="shared" si="2"/>
        <v>0.96560619088564059</v>
      </c>
    </row>
    <row r="24" spans="3:9" x14ac:dyDescent="0.25">
      <c r="C24" s="26">
        <v>689</v>
      </c>
      <c r="D24" s="29">
        <v>108</v>
      </c>
      <c r="E24" s="27">
        <v>-0.77</v>
      </c>
      <c r="F24" s="12">
        <f t="shared" si="7"/>
        <v>-7.1367153912295773</v>
      </c>
      <c r="H24" s="13">
        <f t="shared" si="8"/>
        <v>0.92863284608770424</v>
      </c>
      <c r="I24" s="1">
        <f t="shared" si="2"/>
        <v>0.96560619088564059</v>
      </c>
    </row>
    <row r="25" spans="3:9" x14ac:dyDescent="0.25">
      <c r="C25" s="26">
        <v>744</v>
      </c>
      <c r="D25" s="29">
        <v>110</v>
      </c>
      <c r="E25" s="27">
        <v>-0.41</v>
      </c>
      <c r="F25" s="12">
        <f t="shared" si="7"/>
        <v>-5.4170249355116056</v>
      </c>
      <c r="H25" s="13">
        <f t="shared" si="8"/>
        <v>0.94582975064488395</v>
      </c>
      <c r="I25" s="1">
        <f t="shared" si="2"/>
        <v>0.96560619088564059</v>
      </c>
    </row>
    <row r="26" spans="3:9" x14ac:dyDescent="0.25">
      <c r="C26" s="26">
        <v>807</v>
      </c>
      <c r="D26" s="29">
        <v>106.5</v>
      </c>
      <c r="E26" s="27">
        <v>-1.04</v>
      </c>
      <c r="F26" s="12">
        <f t="shared" si="7"/>
        <v>-8.4264832330180539</v>
      </c>
      <c r="H26" s="13">
        <f t="shared" si="8"/>
        <v>0.91573516766981955</v>
      </c>
      <c r="I26" s="1">
        <f t="shared" si="2"/>
        <v>0.96560619088564059</v>
      </c>
    </row>
    <row r="27" spans="3:9" x14ac:dyDescent="0.25">
      <c r="C27" s="12">
        <v>904</v>
      </c>
      <c r="D27" s="29">
        <v>110.2</v>
      </c>
      <c r="E27" s="27">
        <v>-0.37</v>
      </c>
      <c r="F27" s="12">
        <f t="shared" si="7"/>
        <v>-5.2450558899398061</v>
      </c>
      <c r="H27" s="13">
        <f t="shared" si="8"/>
        <v>0.94754944110060191</v>
      </c>
      <c r="I27" s="1">
        <f t="shared" si="2"/>
        <v>0.96560619088564059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fnAiw4Lbn+0RcS5l0alttGflwjhKevkFO4kSOKxiQRxQQt+Ux5cNg8eQ6nJvW6R6koMWtjH0IhIV3Ua5q4hzqw==" saltValue="T0LRLgC8BTYLQ1jlLejAeA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50" priority="1" stopIfTrue="1" operator="between">
      <formula>-2</formula>
      <formula>2</formula>
    </cfRule>
    <cfRule type="cellIs" dxfId="49" priority="2" stopIfTrue="1" operator="between">
      <formula>-3</formula>
      <formula>3</formula>
    </cfRule>
    <cfRule type="cellIs" dxfId="48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64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28</v>
      </c>
      <c r="E1" s="3"/>
      <c r="F1" s="4"/>
    </row>
    <row r="2" spans="1:9" ht="18" x14ac:dyDescent="0.25">
      <c r="C2" s="5" t="s">
        <v>3</v>
      </c>
      <c r="D2" s="28">
        <v>146.80000000000001</v>
      </c>
      <c r="E2" s="31" t="s">
        <v>4</v>
      </c>
    </row>
    <row r="3" spans="1:9" ht="18" x14ac:dyDescent="0.25">
      <c r="C3" s="5" t="s">
        <v>15</v>
      </c>
      <c r="D3" s="28">
        <v>142.4</v>
      </c>
      <c r="E3" s="31" t="s">
        <v>4</v>
      </c>
      <c r="F3" s="7"/>
    </row>
    <row r="4" spans="1:9" ht="18" x14ac:dyDescent="0.25">
      <c r="C4" s="5" t="s">
        <v>16</v>
      </c>
      <c r="D4" s="6">
        <v>5.9</v>
      </c>
      <c r="E4" s="31" t="s">
        <v>4</v>
      </c>
      <c r="F4" s="7"/>
    </row>
    <row r="5" spans="1:9" x14ac:dyDescent="0.25">
      <c r="C5" s="5" t="s">
        <v>17</v>
      </c>
      <c r="D5" s="16">
        <v>4.18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B11" s="17"/>
      <c r="C11" s="26">
        <v>117</v>
      </c>
      <c r="D11" s="29">
        <v>138</v>
      </c>
      <c r="E11" s="27">
        <v>-0.74</v>
      </c>
      <c r="F11" s="12">
        <f t="shared" ref="F11:F16" si="0">((D11-D$2)/D$2)*100</f>
        <v>-5.9945504087193537</v>
      </c>
      <c r="H11" s="13">
        <f t="shared" ref="H11:H16" si="1">(100+F11)/100</f>
        <v>0.94005449591280654</v>
      </c>
      <c r="I11" s="1">
        <f t="shared" ref="I11:I27" si="2">1+($D$3-$D$2)/$D$2</f>
        <v>0.97002724795640327</v>
      </c>
    </row>
    <row r="12" spans="1:9" x14ac:dyDescent="0.25">
      <c r="B12" s="17"/>
      <c r="C12" s="26">
        <v>139</v>
      </c>
      <c r="D12" s="29">
        <v>139</v>
      </c>
      <c r="E12" s="27">
        <v>-0.56999999999999995</v>
      </c>
      <c r="F12" s="12">
        <f t="shared" si="0"/>
        <v>-5.3133514986376094</v>
      </c>
      <c r="H12" s="13">
        <f t="shared" si="1"/>
        <v>0.9468664850136238</v>
      </c>
      <c r="I12" s="1">
        <f t="shared" si="2"/>
        <v>0.97002724795640327</v>
      </c>
    </row>
    <row r="13" spans="1:9" x14ac:dyDescent="0.25">
      <c r="B13" s="17"/>
      <c r="C13" s="26">
        <v>223</v>
      </c>
      <c r="D13" s="29">
        <v>148</v>
      </c>
      <c r="E13" s="27">
        <v>0.94</v>
      </c>
      <c r="F13" s="12">
        <f t="shared" si="0"/>
        <v>0.81743869209808473</v>
      </c>
      <c r="H13" s="13">
        <f t="shared" si="1"/>
        <v>1.0081743869209807</v>
      </c>
      <c r="I13" s="1">
        <f t="shared" si="2"/>
        <v>0.97002724795640327</v>
      </c>
    </row>
    <row r="14" spans="1:9" x14ac:dyDescent="0.25">
      <c r="B14" s="17"/>
      <c r="C14" s="26">
        <v>225</v>
      </c>
      <c r="D14" s="29">
        <v>138.9</v>
      </c>
      <c r="E14" s="27">
        <v>-0.59</v>
      </c>
      <c r="F14" s="12">
        <f t="shared" si="0"/>
        <v>-5.38147138964578</v>
      </c>
      <c r="H14" s="13">
        <f t="shared" si="1"/>
        <v>0.94618528610354213</v>
      </c>
      <c r="I14" s="1">
        <f t="shared" si="2"/>
        <v>0.97002724795640327</v>
      </c>
    </row>
    <row r="15" spans="1:9" x14ac:dyDescent="0.25">
      <c r="B15" s="17"/>
      <c r="C15" s="26">
        <v>295</v>
      </c>
      <c r="D15" s="29">
        <v>145</v>
      </c>
      <c r="E15" s="27">
        <v>0.44</v>
      </c>
      <c r="F15" s="12">
        <f t="shared" si="0"/>
        <v>-1.2261580381471466</v>
      </c>
      <c r="H15" s="13">
        <f t="shared" si="1"/>
        <v>0.98773841961852848</v>
      </c>
      <c r="I15" s="1">
        <f t="shared" si="2"/>
        <v>0.97002724795640327</v>
      </c>
    </row>
    <row r="16" spans="1:9" x14ac:dyDescent="0.25">
      <c r="B16" s="17"/>
      <c r="C16" s="26">
        <v>339</v>
      </c>
      <c r="D16" s="29">
        <v>136</v>
      </c>
      <c r="E16" s="27">
        <v>-1.08</v>
      </c>
      <c r="F16" s="12">
        <f t="shared" si="0"/>
        <v>-7.3569482288828407</v>
      </c>
      <c r="H16" s="13">
        <f t="shared" si="1"/>
        <v>0.92643051771117158</v>
      </c>
      <c r="I16" s="1">
        <f t="shared" si="2"/>
        <v>0.97002724795640327</v>
      </c>
    </row>
    <row r="17" spans="2:11" x14ac:dyDescent="0.25">
      <c r="B17" s="17"/>
      <c r="C17" s="26">
        <v>446</v>
      </c>
      <c r="D17" s="29">
        <v>139</v>
      </c>
      <c r="E17" s="27">
        <v>-0.56999999999999995</v>
      </c>
      <c r="F17" s="12">
        <f t="shared" ref="F17" si="3">((D17-D$2)/D$2)*100</f>
        <v>-5.3133514986376094</v>
      </c>
      <c r="H17" s="13">
        <f t="shared" ref="H17" si="4">(100+F17)/100</f>
        <v>0.9468664850136238</v>
      </c>
      <c r="I17" s="1">
        <f t="shared" si="2"/>
        <v>0.97002724795640327</v>
      </c>
    </row>
    <row r="18" spans="2:11" x14ac:dyDescent="0.25">
      <c r="B18" s="17"/>
      <c r="C18" s="26">
        <v>509</v>
      </c>
      <c r="D18" s="29">
        <v>140</v>
      </c>
      <c r="E18" s="27">
        <v>-0.4</v>
      </c>
      <c r="F18" s="12">
        <f t="shared" ref="F18:F22" si="5">((D18-D$2)/D$2)*100</f>
        <v>-4.6321525885558659</v>
      </c>
      <c r="H18" s="13">
        <f t="shared" ref="H18:H22" si="6">(100+F18)/100</f>
        <v>0.95367847411444129</v>
      </c>
      <c r="I18" s="1">
        <f t="shared" si="2"/>
        <v>0.97002724795640327</v>
      </c>
    </row>
    <row r="19" spans="2:11" x14ac:dyDescent="0.25">
      <c r="B19" s="18"/>
      <c r="C19" s="26">
        <v>512</v>
      </c>
      <c r="D19" s="29">
        <v>150</v>
      </c>
      <c r="E19" s="27">
        <v>1.28</v>
      </c>
      <c r="F19" s="12">
        <f t="shared" si="5"/>
        <v>2.1798365122615722</v>
      </c>
      <c r="H19" s="13">
        <f t="shared" si="6"/>
        <v>1.0217983651226157</v>
      </c>
      <c r="I19" s="1">
        <f t="shared" si="2"/>
        <v>0.97002724795640327</v>
      </c>
    </row>
    <row r="20" spans="2:11" x14ac:dyDescent="0.25">
      <c r="B20" s="17"/>
      <c r="C20" s="26">
        <v>551</v>
      </c>
      <c r="D20" s="29">
        <v>147</v>
      </c>
      <c r="E20" s="27">
        <v>0.77</v>
      </c>
      <c r="F20" s="12">
        <f t="shared" si="5"/>
        <v>0.13623978201634102</v>
      </c>
      <c r="H20" s="13">
        <f t="shared" si="6"/>
        <v>1.0013623978201636</v>
      </c>
      <c r="I20" s="1">
        <f t="shared" si="2"/>
        <v>0.97002724795640327</v>
      </c>
    </row>
    <row r="21" spans="2:11" x14ac:dyDescent="0.25">
      <c r="B21" s="17"/>
      <c r="C21" s="26">
        <v>579</v>
      </c>
      <c r="D21" s="29">
        <v>143.9</v>
      </c>
      <c r="E21" s="27">
        <v>0.25</v>
      </c>
      <c r="F21" s="12">
        <f t="shared" si="5"/>
        <v>-1.975476839237061</v>
      </c>
      <c r="H21" s="13">
        <f t="shared" si="6"/>
        <v>0.98024523160762944</v>
      </c>
      <c r="I21" s="1">
        <f t="shared" si="2"/>
        <v>0.97002724795640327</v>
      </c>
    </row>
    <row r="22" spans="2:11" x14ac:dyDescent="0.25">
      <c r="B22" s="17"/>
      <c r="C22" s="26">
        <v>591</v>
      </c>
      <c r="D22" s="29">
        <v>154</v>
      </c>
      <c r="E22" s="27">
        <v>1.95</v>
      </c>
      <c r="F22" s="12">
        <f t="shared" si="5"/>
        <v>4.9046321525885475</v>
      </c>
      <c r="H22" s="13">
        <f t="shared" si="6"/>
        <v>1.0490463215258854</v>
      </c>
      <c r="I22" s="1">
        <f t="shared" si="2"/>
        <v>0.97002724795640327</v>
      </c>
    </row>
    <row r="23" spans="2:11" x14ac:dyDescent="0.25">
      <c r="B23" s="17"/>
      <c r="C23" s="26">
        <v>644</v>
      </c>
      <c r="D23" s="29">
        <v>149</v>
      </c>
      <c r="E23" s="27">
        <v>1.1100000000000001</v>
      </c>
      <c r="F23" s="12">
        <f t="shared" ref="F23:F27" si="7">((D23-D$2)/D$2)*100</f>
        <v>1.4986376021798287</v>
      </c>
      <c r="H23" s="13">
        <f t="shared" ref="H23:H27" si="8">(100+F23)/100</f>
        <v>1.0149863760217983</v>
      </c>
      <c r="I23" s="1">
        <f t="shared" si="2"/>
        <v>0.97002724795640327</v>
      </c>
      <c r="J23" s="19"/>
      <c r="K23" s="19"/>
    </row>
    <row r="24" spans="2:11" x14ac:dyDescent="0.25">
      <c r="B24" s="17"/>
      <c r="C24" s="26">
        <v>689</v>
      </c>
      <c r="D24" s="29">
        <v>138</v>
      </c>
      <c r="E24" s="27">
        <v>-0.74</v>
      </c>
      <c r="F24" s="12">
        <f t="shared" si="7"/>
        <v>-5.9945504087193537</v>
      </c>
      <c r="H24" s="13">
        <f t="shared" si="8"/>
        <v>0.94005449591280654</v>
      </c>
      <c r="I24" s="1">
        <f t="shared" si="2"/>
        <v>0.97002724795640327</v>
      </c>
      <c r="J24" s="19"/>
      <c r="K24" s="19"/>
    </row>
    <row r="25" spans="2:11" x14ac:dyDescent="0.25">
      <c r="B25" s="17"/>
      <c r="C25" s="26">
        <v>744</v>
      </c>
      <c r="D25" s="29">
        <v>139</v>
      </c>
      <c r="E25" s="27">
        <v>-0.56999999999999995</v>
      </c>
      <c r="F25" s="12">
        <f t="shared" si="7"/>
        <v>-5.3133514986376094</v>
      </c>
      <c r="H25" s="13">
        <f t="shared" si="8"/>
        <v>0.9468664850136238</v>
      </c>
      <c r="I25" s="1">
        <f t="shared" si="2"/>
        <v>0.97002724795640327</v>
      </c>
      <c r="J25" s="19"/>
      <c r="K25" s="19"/>
    </row>
    <row r="26" spans="2:11" x14ac:dyDescent="0.25">
      <c r="C26" s="26">
        <v>807</v>
      </c>
      <c r="D26" s="29">
        <v>136</v>
      </c>
      <c r="E26" s="27">
        <v>-1.08</v>
      </c>
      <c r="F26" s="12">
        <f t="shared" si="7"/>
        <v>-7.3569482288828407</v>
      </c>
      <c r="H26" s="13">
        <f t="shared" si="8"/>
        <v>0.92643051771117158</v>
      </c>
      <c r="I26" s="1">
        <f t="shared" si="2"/>
        <v>0.97002724795640327</v>
      </c>
      <c r="J26" s="19"/>
      <c r="K26" s="19"/>
    </row>
    <row r="27" spans="2:11" x14ac:dyDescent="0.25">
      <c r="C27" s="12">
        <v>904</v>
      </c>
      <c r="D27" s="29">
        <v>138.4</v>
      </c>
      <c r="E27" s="27">
        <v>-0.67</v>
      </c>
      <c r="F27" s="12">
        <f t="shared" si="7"/>
        <v>-5.7220708446866517</v>
      </c>
      <c r="H27" s="13">
        <f t="shared" si="8"/>
        <v>0.94277929155313345</v>
      </c>
      <c r="I27" s="1">
        <f t="shared" si="2"/>
        <v>0.97002724795640327</v>
      </c>
      <c r="J27" s="19"/>
      <c r="K27" s="19"/>
    </row>
    <row r="28" spans="2:11" x14ac:dyDescent="0.25">
      <c r="C28" s="12"/>
      <c r="D28" s="29"/>
      <c r="E28" s="19"/>
      <c r="F28" s="19"/>
      <c r="G28" s="19"/>
      <c r="H28" s="19"/>
      <c r="I28" s="19"/>
      <c r="J28" s="19"/>
      <c r="K28" s="19"/>
    </row>
    <row r="29" spans="2:11" x14ac:dyDescent="0.25">
      <c r="C29" s="12"/>
      <c r="D29" s="29"/>
      <c r="E29" s="19"/>
      <c r="F29" s="19"/>
      <c r="G29" s="19"/>
      <c r="H29" s="19"/>
      <c r="I29" s="19"/>
      <c r="J29" s="19"/>
      <c r="K29" s="19"/>
    </row>
    <row r="30" spans="2:11" x14ac:dyDescent="0.25">
      <c r="E30" s="19"/>
      <c r="F30" s="19"/>
      <c r="G30" s="19"/>
      <c r="H30" s="19"/>
      <c r="I30" s="19"/>
      <c r="J30" s="19"/>
      <c r="K30" s="19"/>
    </row>
    <row r="31" spans="2:11" x14ac:dyDescent="0.25">
      <c r="E31" s="19"/>
      <c r="F31" s="19"/>
      <c r="G31" s="19"/>
      <c r="H31" s="19"/>
      <c r="I31" s="19"/>
      <c r="J31" s="19"/>
      <c r="K31" s="19"/>
    </row>
    <row r="32" spans="2:11" x14ac:dyDescent="0.25">
      <c r="E32" s="19"/>
      <c r="F32" s="19"/>
      <c r="G32" s="19"/>
      <c r="H32" s="19"/>
      <c r="I32" s="19"/>
      <c r="J32" s="19"/>
      <c r="K32" s="19"/>
    </row>
    <row r="33" spans="5:11" x14ac:dyDescent="0.25">
      <c r="E33" s="19"/>
      <c r="F33" s="19"/>
      <c r="G33" s="19"/>
      <c r="H33" s="19"/>
      <c r="I33" s="19"/>
      <c r="J33" s="19"/>
      <c r="K33" s="19"/>
    </row>
    <row r="34" spans="5:11" x14ac:dyDescent="0.25">
      <c r="E34" s="19"/>
      <c r="F34" s="19"/>
      <c r="G34" s="19"/>
      <c r="H34" s="19"/>
      <c r="I34" s="19"/>
      <c r="J34" s="19"/>
      <c r="K34" s="19"/>
    </row>
    <row r="35" spans="5:11" x14ac:dyDescent="0.25">
      <c r="E35" s="19"/>
      <c r="F35" s="21"/>
      <c r="G35" s="20"/>
      <c r="K35" s="19"/>
    </row>
    <row r="36" spans="5:11" x14ac:dyDescent="0.25">
      <c r="E36" s="19"/>
      <c r="F36" s="21"/>
      <c r="G36" s="20"/>
      <c r="K36" s="19"/>
    </row>
    <row r="37" spans="5:11" x14ac:dyDescent="0.25">
      <c r="E37" s="19"/>
      <c r="F37" s="21"/>
      <c r="G37" s="20"/>
      <c r="K37" s="19"/>
    </row>
    <row r="38" spans="5:11" x14ac:dyDescent="0.25">
      <c r="E38" s="19"/>
      <c r="F38" s="21"/>
      <c r="G38" s="20"/>
      <c r="K38" s="19"/>
    </row>
    <row r="39" spans="5:11" x14ac:dyDescent="0.25">
      <c r="E39" s="19"/>
      <c r="F39" s="22"/>
      <c r="G39" s="20"/>
      <c r="K39" s="19"/>
    </row>
    <row r="40" spans="5:11" x14ac:dyDescent="0.25">
      <c r="E40" s="19"/>
      <c r="F40" s="21"/>
      <c r="G40" s="20"/>
      <c r="K40" s="19"/>
    </row>
    <row r="41" spans="5:11" x14ac:dyDescent="0.25">
      <c r="E41" s="19"/>
      <c r="F41" s="21"/>
      <c r="G41" s="20"/>
      <c r="K41" s="17"/>
    </row>
    <row r="42" spans="5:11" x14ac:dyDescent="0.25">
      <c r="E42" s="17"/>
      <c r="F42" s="21"/>
      <c r="G42" s="20"/>
      <c r="K42" s="17"/>
    </row>
    <row r="43" spans="5:11" x14ac:dyDescent="0.25">
      <c r="E43" s="17"/>
      <c r="F43" s="21"/>
      <c r="G43" s="20"/>
      <c r="K43" s="19"/>
    </row>
    <row r="44" spans="5:11" x14ac:dyDescent="0.25">
      <c r="E44" s="19"/>
      <c r="F44" s="21"/>
      <c r="G44" s="20"/>
      <c r="K44" s="19"/>
    </row>
    <row r="45" spans="5:11" x14ac:dyDescent="0.25">
      <c r="E45" s="19"/>
      <c r="F45" s="21"/>
      <c r="G45" s="20"/>
      <c r="K45" s="19"/>
    </row>
    <row r="46" spans="5:11" x14ac:dyDescent="0.25">
      <c r="E46" s="19"/>
      <c r="F46" s="21"/>
      <c r="G46" s="20"/>
      <c r="K46" s="19"/>
    </row>
    <row r="47" spans="5:11" x14ac:dyDescent="0.25">
      <c r="E47" s="19"/>
      <c r="F47" s="21"/>
      <c r="G47" s="20"/>
      <c r="K47" s="19"/>
    </row>
    <row r="48" spans="5:11" x14ac:dyDescent="0.25">
      <c r="E48" s="19"/>
      <c r="F48" s="21"/>
      <c r="G48" s="20"/>
    </row>
    <row r="58" spans="6:11" x14ac:dyDescent="0.25">
      <c r="F58" s="23"/>
    </row>
    <row r="64" spans="6:11" x14ac:dyDescent="0.25">
      <c r="K64" s="24"/>
    </row>
  </sheetData>
  <sheetProtection algorithmName="SHA-512" hashValue="ONObiLTB374KI5y1jcqgHZxA4PefsOzvzOJDzB0ppkNlHJWA2l+69Ww8i+/eVY4CsaKQB9tojdERFGUFfO4msw==" saltValue="cozQKrEYh/mE0tAxnp+uGA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47" priority="1" stopIfTrue="1" operator="between">
      <formula>-2</formula>
      <formula>2</formula>
    </cfRule>
    <cfRule type="cellIs" dxfId="46" priority="2" stopIfTrue="1" operator="between">
      <formula>-3</formula>
      <formula>3</formula>
    </cfRule>
    <cfRule type="cellIs" dxfId="45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35</v>
      </c>
      <c r="E1" s="3"/>
      <c r="F1" s="4"/>
    </row>
    <row r="2" spans="1:9" ht="18" x14ac:dyDescent="0.25">
      <c r="C2" s="5" t="s">
        <v>3</v>
      </c>
      <c r="D2" s="28">
        <v>196.4</v>
      </c>
      <c r="E2" s="31" t="s">
        <v>4</v>
      </c>
    </row>
    <row r="3" spans="1:9" ht="18" x14ac:dyDescent="0.25">
      <c r="C3" s="5" t="s">
        <v>15</v>
      </c>
      <c r="D3" s="28">
        <v>189.9</v>
      </c>
      <c r="E3" s="31" t="s">
        <v>4</v>
      </c>
      <c r="F3" s="7"/>
    </row>
    <row r="4" spans="1:9" ht="18" x14ac:dyDescent="0.25">
      <c r="C4" s="5" t="s">
        <v>16</v>
      </c>
      <c r="D4" s="6">
        <v>8.8000000000000007</v>
      </c>
      <c r="E4" s="31" t="s">
        <v>4</v>
      </c>
      <c r="F4" s="7"/>
    </row>
    <row r="5" spans="1:9" x14ac:dyDescent="0.25">
      <c r="C5" s="5" t="s">
        <v>17</v>
      </c>
      <c r="D5" s="16">
        <v>4.7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190</v>
      </c>
      <c r="E11" s="27">
        <v>0.01</v>
      </c>
      <c r="F11" s="12">
        <f t="shared" ref="F11:F16" si="0">((D11-D$2)/D$2)*100</f>
        <v>-3.2586558044806542</v>
      </c>
      <c r="H11" s="13">
        <f t="shared" ref="H11:H16" si="1">(100+F11)/100</f>
        <v>0.96741344195519341</v>
      </c>
      <c r="I11" s="1">
        <f t="shared" ref="I11:I27" si="2">1+($D$3-$D$2)/$D$2</f>
        <v>0.96690427698574344</v>
      </c>
    </row>
    <row r="12" spans="1:9" x14ac:dyDescent="0.25">
      <c r="C12" s="26">
        <v>139</v>
      </c>
      <c r="D12" s="29">
        <v>187</v>
      </c>
      <c r="E12" s="27">
        <v>-0.33</v>
      </c>
      <c r="F12" s="12">
        <f t="shared" si="0"/>
        <v>-4.7861507128309597</v>
      </c>
      <c r="H12" s="13">
        <f t="shared" si="1"/>
        <v>0.95213849287169039</v>
      </c>
      <c r="I12" s="1">
        <f t="shared" si="2"/>
        <v>0.96690427698574344</v>
      </c>
    </row>
    <row r="13" spans="1:9" x14ac:dyDescent="0.25">
      <c r="C13" s="26">
        <v>223</v>
      </c>
      <c r="D13" s="29">
        <v>199</v>
      </c>
      <c r="E13" s="27">
        <v>1.03</v>
      </c>
      <c r="F13" s="12">
        <f t="shared" si="0"/>
        <v>1.3238289205702618</v>
      </c>
      <c r="H13" s="13">
        <f t="shared" si="1"/>
        <v>1.0132382892057026</v>
      </c>
      <c r="I13" s="1">
        <f t="shared" si="2"/>
        <v>0.96690427698574344</v>
      </c>
    </row>
    <row r="14" spans="1:9" x14ac:dyDescent="0.25">
      <c r="C14" s="26">
        <v>225</v>
      </c>
      <c r="D14" s="29">
        <v>185.1</v>
      </c>
      <c r="E14" s="27">
        <v>-0.55000000000000004</v>
      </c>
      <c r="F14" s="12">
        <f t="shared" si="0"/>
        <v>-5.7535641547861562</v>
      </c>
      <c r="H14" s="13">
        <f t="shared" si="1"/>
        <v>0.94246435845213838</v>
      </c>
      <c r="I14" s="1">
        <f t="shared" si="2"/>
        <v>0.96690427698574344</v>
      </c>
    </row>
    <row r="15" spans="1:9" x14ac:dyDescent="0.25">
      <c r="C15" s="26">
        <v>295</v>
      </c>
      <c r="D15" s="29">
        <v>195</v>
      </c>
      <c r="E15" s="27">
        <v>0.56999999999999995</v>
      </c>
      <c r="F15" s="12">
        <f t="shared" si="0"/>
        <v>-0.71283095723014545</v>
      </c>
      <c r="H15" s="13">
        <f t="shared" si="1"/>
        <v>0.99287169042769863</v>
      </c>
      <c r="I15" s="1">
        <f t="shared" si="2"/>
        <v>0.96690427698574344</v>
      </c>
    </row>
    <row r="16" spans="1:9" x14ac:dyDescent="0.25">
      <c r="C16" s="26">
        <v>339</v>
      </c>
      <c r="D16" s="29">
        <v>177</v>
      </c>
      <c r="E16" s="27">
        <v>-1.47</v>
      </c>
      <c r="F16" s="12">
        <f t="shared" si="0"/>
        <v>-9.8778004073319785</v>
      </c>
      <c r="H16" s="13">
        <f t="shared" si="1"/>
        <v>0.90122199592668029</v>
      </c>
      <c r="I16" s="1">
        <f t="shared" si="2"/>
        <v>0.96690427698574344</v>
      </c>
    </row>
    <row r="17" spans="3:9" x14ac:dyDescent="0.25">
      <c r="C17" s="26">
        <v>446</v>
      </c>
      <c r="D17" s="29">
        <v>184</v>
      </c>
      <c r="E17" s="27">
        <v>-0.67</v>
      </c>
      <c r="F17" s="12">
        <f t="shared" ref="F17" si="3">((D17-D$2)/D$2)*100</f>
        <v>-6.3136456211812657</v>
      </c>
      <c r="H17" s="13">
        <f t="shared" ref="H17" si="4">(100+F17)/100</f>
        <v>0.93686354378818737</v>
      </c>
      <c r="I17" s="1">
        <f t="shared" si="2"/>
        <v>0.96690427698574344</v>
      </c>
    </row>
    <row r="18" spans="3:9" x14ac:dyDescent="0.25">
      <c r="C18" s="26">
        <v>509</v>
      </c>
      <c r="D18" s="29">
        <v>188</v>
      </c>
      <c r="E18" s="27">
        <v>-0.22</v>
      </c>
      <c r="F18" s="12">
        <f t="shared" ref="F18:F22" si="5">((D18-D$2)/D$2)*100</f>
        <v>-4.276985743380858</v>
      </c>
      <c r="H18" s="13">
        <f t="shared" ref="H18:H22" si="6">(100+F18)/100</f>
        <v>0.95723014256619132</v>
      </c>
      <c r="I18" s="1">
        <f t="shared" si="2"/>
        <v>0.96690427698574344</v>
      </c>
    </row>
    <row r="19" spans="3:9" x14ac:dyDescent="0.25">
      <c r="C19" s="26">
        <v>512</v>
      </c>
      <c r="D19" s="29">
        <v>196</v>
      </c>
      <c r="E19" s="27">
        <v>0.69</v>
      </c>
      <c r="F19" s="12">
        <f t="shared" si="5"/>
        <v>-0.20366598778004363</v>
      </c>
      <c r="H19" s="13">
        <f t="shared" si="6"/>
        <v>0.99796334012219956</v>
      </c>
      <c r="I19" s="1">
        <f t="shared" si="2"/>
        <v>0.96690427698574344</v>
      </c>
    </row>
    <row r="20" spans="3:9" x14ac:dyDescent="0.25">
      <c r="C20" s="26">
        <v>551</v>
      </c>
      <c r="D20" s="29">
        <v>198</v>
      </c>
      <c r="E20" s="27">
        <v>0.91</v>
      </c>
      <c r="F20" s="12">
        <f t="shared" si="5"/>
        <v>0.8146639511201601</v>
      </c>
      <c r="H20" s="13">
        <f t="shared" si="6"/>
        <v>1.0081466395112018</v>
      </c>
      <c r="I20" s="1">
        <f t="shared" si="2"/>
        <v>0.96690427698574344</v>
      </c>
    </row>
    <row r="21" spans="3:9" x14ac:dyDescent="0.25">
      <c r="C21" s="26">
        <v>579</v>
      </c>
      <c r="D21" s="29">
        <v>194.3</v>
      </c>
      <c r="E21" s="27">
        <v>0.5</v>
      </c>
      <c r="F21" s="12">
        <f t="shared" si="5"/>
        <v>-1.069246435845211</v>
      </c>
      <c r="H21" s="13">
        <f t="shared" si="6"/>
        <v>0.98930753564154783</v>
      </c>
      <c r="I21" s="1">
        <f t="shared" si="2"/>
        <v>0.96690427698574344</v>
      </c>
    </row>
    <row r="22" spans="3:9" x14ac:dyDescent="0.25">
      <c r="C22" s="26">
        <v>591</v>
      </c>
      <c r="D22" s="29">
        <v>198</v>
      </c>
      <c r="E22" s="27">
        <v>0.91</v>
      </c>
      <c r="F22" s="12">
        <f t="shared" si="5"/>
        <v>0.8146639511201601</v>
      </c>
      <c r="H22" s="13">
        <f t="shared" si="6"/>
        <v>1.0081466395112018</v>
      </c>
      <c r="I22" s="1">
        <f t="shared" si="2"/>
        <v>0.96690427698574344</v>
      </c>
    </row>
    <row r="23" spans="3:9" x14ac:dyDescent="0.25">
      <c r="C23" s="26">
        <v>644</v>
      </c>
      <c r="D23" s="29">
        <v>204</v>
      </c>
      <c r="E23" s="27">
        <v>1.59</v>
      </c>
      <c r="F23" s="12">
        <f t="shared" ref="F23:F27" si="7">((D23-D$2)/D$2)*100</f>
        <v>3.869653767820771</v>
      </c>
      <c r="H23" s="13">
        <f t="shared" ref="H23:H27" si="8">(100+F23)/100</f>
        <v>1.0386965376782076</v>
      </c>
      <c r="I23" s="1">
        <f t="shared" si="2"/>
        <v>0.96690427698574344</v>
      </c>
    </row>
    <row r="24" spans="3:9" x14ac:dyDescent="0.25">
      <c r="C24" s="26">
        <v>689</v>
      </c>
      <c r="D24" s="29">
        <v>186</v>
      </c>
      <c r="E24" s="27">
        <v>-0.45</v>
      </c>
      <c r="F24" s="12">
        <f t="shared" si="7"/>
        <v>-5.2953156822810623</v>
      </c>
      <c r="H24" s="13">
        <f t="shared" si="8"/>
        <v>0.94704684317718946</v>
      </c>
      <c r="I24" s="1">
        <f t="shared" si="2"/>
        <v>0.96690427698574344</v>
      </c>
    </row>
    <row r="25" spans="3:9" x14ac:dyDescent="0.25">
      <c r="C25" s="26">
        <v>744</v>
      </c>
      <c r="D25" s="29">
        <v>187</v>
      </c>
      <c r="E25" s="27">
        <v>-0.33</v>
      </c>
      <c r="F25" s="12">
        <f t="shared" si="7"/>
        <v>-4.7861507128309597</v>
      </c>
      <c r="H25" s="13">
        <f t="shared" si="8"/>
        <v>0.95213849287169039</v>
      </c>
      <c r="I25" s="1">
        <f t="shared" si="2"/>
        <v>0.96690427698574344</v>
      </c>
    </row>
    <row r="26" spans="3:9" x14ac:dyDescent="0.25">
      <c r="C26" s="26">
        <v>807</v>
      </c>
      <c r="D26" s="29">
        <v>182.7</v>
      </c>
      <c r="E26" s="27">
        <v>-0.82</v>
      </c>
      <c r="F26" s="12">
        <f t="shared" si="7"/>
        <v>-6.9755600814664032</v>
      </c>
      <c r="H26" s="13">
        <f t="shared" si="8"/>
        <v>0.93024439918533597</v>
      </c>
      <c r="I26" s="1">
        <f t="shared" si="2"/>
        <v>0.96690427698574344</v>
      </c>
    </row>
    <row r="27" spans="3:9" x14ac:dyDescent="0.25">
      <c r="C27" s="12">
        <v>904</v>
      </c>
      <c r="D27" s="29">
        <v>178.8</v>
      </c>
      <c r="E27" s="27">
        <v>-1.26</v>
      </c>
      <c r="F27" s="12">
        <f t="shared" si="7"/>
        <v>-8.9613034623217889</v>
      </c>
      <c r="H27" s="13">
        <f t="shared" si="8"/>
        <v>0.9103869653767821</v>
      </c>
      <c r="I27" s="1">
        <f t="shared" si="2"/>
        <v>0.96690427698574344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u1A/nUGzNO5cilhg9MC/uoAXJwiG6TiJ8Y5Z2ao2AhKPWAnqAoTxEMrLh92TQWqaR70bRZ6SihCIegQsx+BNVQ==" saltValue="HHsJyfGpdJ4JpP0+wNuNTw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44" priority="1" stopIfTrue="1" operator="between">
      <formula>-2</formula>
      <formula>2</formula>
    </cfRule>
    <cfRule type="cellIs" dxfId="43" priority="2" stopIfTrue="1" operator="between">
      <formula>-3</formula>
      <formula>3</formula>
    </cfRule>
    <cfRule type="cellIs" dxfId="42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29</v>
      </c>
      <c r="E1" s="3"/>
      <c r="F1" s="4"/>
    </row>
    <row r="2" spans="1:9" ht="18" x14ac:dyDescent="0.25">
      <c r="C2" s="5" t="s">
        <v>3</v>
      </c>
      <c r="D2" s="28">
        <v>118.4</v>
      </c>
      <c r="E2" s="31" t="s">
        <v>4</v>
      </c>
    </row>
    <row r="3" spans="1:9" ht="18" x14ac:dyDescent="0.25">
      <c r="C3" s="5" t="s">
        <v>15</v>
      </c>
      <c r="D3" s="28">
        <v>108.5</v>
      </c>
      <c r="E3" s="31" t="s">
        <v>4</v>
      </c>
      <c r="F3" s="7"/>
    </row>
    <row r="4" spans="1:9" ht="18" x14ac:dyDescent="0.25">
      <c r="C4" s="5" t="s">
        <v>16</v>
      </c>
      <c r="D4" s="6">
        <v>8.9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8.2027649769585249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114</v>
      </c>
      <c r="E11" s="27">
        <v>0.62</v>
      </c>
      <c r="F11" s="12">
        <f t="shared" ref="F11:F16" si="0">((D11-D$2)/D$2)*100</f>
        <v>-3.7162162162162207</v>
      </c>
      <c r="H11" s="13">
        <f t="shared" ref="H11:H16" si="1">(100+F11)/100</f>
        <v>0.96283783783783772</v>
      </c>
      <c r="I11" s="1">
        <f t="shared" ref="I11:I27" si="2">1+($D$3-$D$2)/$D$2</f>
        <v>0.91638513513513509</v>
      </c>
    </row>
    <row r="12" spans="1:9" x14ac:dyDescent="0.25">
      <c r="C12" s="26">
        <v>139</v>
      </c>
      <c r="D12" s="29">
        <v>109</v>
      </c>
      <c r="E12" s="27">
        <v>0.06</v>
      </c>
      <c r="F12" s="12">
        <f t="shared" si="0"/>
        <v>-7.9391891891891939</v>
      </c>
      <c r="H12" s="13">
        <f t="shared" si="1"/>
        <v>0.92060810810810811</v>
      </c>
      <c r="I12" s="1">
        <f t="shared" si="2"/>
        <v>0.91638513513513509</v>
      </c>
    </row>
    <row r="13" spans="1:9" x14ac:dyDescent="0.25">
      <c r="C13" s="26">
        <v>223</v>
      </c>
      <c r="D13" s="29">
        <v>123</v>
      </c>
      <c r="E13" s="27">
        <v>1.63</v>
      </c>
      <c r="F13" s="12">
        <f t="shared" si="0"/>
        <v>3.8851351351351302</v>
      </c>
      <c r="H13" s="13">
        <f t="shared" si="1"/>
        <v>1.0388513513513513</v>
      </c>
      <c r="I13" s="1">
        <f t="shared" si="2"/>
        <v>0.91638513513513509</v>
      </c>
    </row>
    <row r="14" spans="1:9" x14ac:dyDescent="0.25">
      <c r="C14" s="26">
        <v>225</v>
      </c>
      <c r="D14" s="29">
        <v>108.1</v>
      </c>
      <c r="E14" s="27">
        <v>-0.04</v>
      </c>
      <c r="F14" s="12">
        <f t="shared" si="0"/>
        <v>-8.6993243243243334</v>
      </c>
      <c r="H14" s="13">
        <f t="shared" si="1"/>
        <v>0.91300675675675658</v>
      </c>
      <c r="I14" s="1">
        <f t="shared" si="2"/>
        <v>0.91638513513513509</v>
      </c>
    </row>
    <row r="15" spans="1:9" x14ac:dyDescent="0.25">
      <c r="C15" s="26">
        <v>295</v>
      </c>
      <c r="D15" s="29">
        <v>113</v>
      </c>
      <c r="E15" s="27">
        <v>0.51</v>
      </c>
      <c r="F15" s="12">
        <f t="shared" si="0"/>
        <v>-4.5608108108108159</v>
      </c>
      <c r="H15" s="13">
        <f t="shared" si="1"/>
        <v>0.95439189189189177</v>
      </c>
      <c r="I15" s="1">
        <f t="shared" si="2"/>
        <v>0.91638513513513509</v>
      </c>
    </row>
    <row r="16" spans="1:9" x14ac:dyDescent="0.25">
      <c r="C16" s="26">
        <v>339</v>
      </c>
      <c r="D16" s="29">
        <v>74.400000000000006</v>
      </c>
      <c r="E16" s="27">
        <v>-3.82</v>
      </c>
      <c r="F16" s="12">
        <f t="shared" si="0"/>
        <v>-37.162162162162161</v>
      </c>
      <c r="H16" s="13">
        <f t="shared" si="1"/>
        <v>0.6283783783783784</v>
      </c>
      <c r="I16" s="1">
        <f t="shared" si="2"/>
        <v>0.91638513513513509</v>
      </c>
    </row>
    <row r="17" spans="3:9" x14ac:dyDescent="0.25">
      <c r="C17" s="26">
        <v>446</v>
      </c>
      <c r="D17" s="29">
        <v>103</v>
      </c>
      <c r="E17" s="27">
        <v>-0.61</v>
      </c>
      <c r="F17" s="12">
        <f t="shared" ref="F17" si="3">((D17-D$2)/D$2)*100</f>
        <v>-13.00675675675676</v>
      </c>
      <c r="H17" s="13">
        <f t="shared" ref="H17" si="4">(100+F17)/100</f>
        <v>0.86993243243243246</v>
      </c>
      <c r="I17" s="1">
        <f t="shared" si="2"/>
        <v>0.91638513513513509</v>
      </c>
    </row>
    <row r="18" spans="3:9" x14ac:dyDescent="0.25">
      <c r="C18" s="26">
        <v>509</v>
      </c>
      <c r="D18" s="29">
        <v>107</v>
      </c>
      <c r="E18" s="27">
        <v>-0.17</v>
      </c>
      <c r="F18" s="12">
        <f t="shared" ref="F18:F22" si="5">((D18-D$2)/D$2)*100</f>
        <v>-9.6283783783783825</v>
      </c>
      <c r="H18" s="13">
        <f t="shared" ref="H18:H22" si="6">(100+F18)/100</f>
        <v>0.90371621621621612</v>
      </c>
      <c r="I18" s="1">
        <f t="shared" si="2"/>
        <v>0.91638513513513509</v>
      </c>
    </row>
    <row r="19" spans="3:9" x14ac:dyDescent="0.25">
      <c r="C19" s="26">
        <v>512</v>
      </c>
      <c r="D19" s="29">
        <v>106</v>
      </c>
      <c r="E19" s="27">
        <v>-0.28000000000000003</v>
      </c>
      <c r="F19" s="12">
        <f t="shared" si="5"/>
        <v>-10.472972972972977</v>
      </c>
      <c r="H19" s="13">
        <f t="shared" si="6"/>
        <v>0.89527027027027017</v>
      </c>
      <c r="I19" s="1">
        <f t="shared" si="2"/>
        <v>0.91638513513513509</v>
      </c>
    </row>
    <row r="20" spans="3:9" x14ac:dyDescent="0.25">
      <c r="C20" s="26">
        <v>551</v>
      </c>
      <c r="D20" s="29">
        <v>114</v>
      </c>
      <c r="E20" s="27">
        <v>0.62</v>
      </c>
      <c r="F20" s="12">
        <f t="shared" si="5"/>
        <v>-3.7162162162162207</v>
      </c>
      <c r="H20" s="13">
        <f t="shared" si="6"/>
        <v>0.96283783783783772</v>
      </c>
      <c r="I20" s="1">
        <f t="shared" si="2"/>
        <v>0.91638513513513509</v>
      </c>
    </row>
    <row r="21" spans="3:9" x14ac:dyDescent="0.25">
      <c r="C21" s="26">
        <v>579</v>
      </c>
      <c r="D21" s="29">
        <v>112.8</v>
      </c>
      <c r="E21" s="27">
        <v>0.48</v>
      </c>
      <c r="F21" s="12">
        <f t="shared" si="5"/>
        <v>-4.7297297297297369</v>
      </c>
      <c r="H21" s="13">
        <f t="shared" si="6"/>
        <v>0.95270270270270263</v>
      </c>
      <c r="I21" s="1">
        <f t="shared" si="2"/>
        <v>0.91638513513513509</v>
      </c>
    </row>
    <row r="22" spans="3:9" x14ac:dyDescent="0.25">
      <c r="C22" s="26">
        <v>591</v>
      </c>
      <c r="D22" s="29">
        <v>119</v>
      </c>
      <c r="E22" s="27">
        <v>1.18</v>
      </c>
      <c r="F22" s="12">
        <f t="shared" si="5"/>
        <v>0.50675675675675191</v>
      </c>
      <c r="H22" s="13">
        <f t="shared" si="6"/>
        <v>1.0050675675675675</v>
      </c>
      <c r="I22" s="1">
        <f t="shared" si="2"/>
        <v>0.91638513513513509</v>
      </c>
    </row>
    <row r="23" spans="3:9" x14ac:dyDescent="0.25">
      <c r="C23" s="26">
        <v>644</v>
      </c>
      <c r="D23" s="29">
        <v>118</v>
      </c>
      <c r="E23" s="27">
        <v>1.07</v>
      </c>
      <c r="F23" s="12">
        <f t="shared" ref="F23:F27" si="7">((D23-D$2)/D$2)*100</f>
        <v>-0.3378378378378426</v>
      </c>
      <c r="H23" s="13">
        <f t="shared" ref="H23:H27" si="8">(100+F23)/100</f>
        <v>0.9966216216216216</v>
      </c>
      <c r="I23" s="1">
        <f t="shared" si="2"/>
        <v>0.91638513513513509</v>
      </c>
    </row>
    <row r="24" spans="3:9" x14ac:dyDescent="0.25">
      <c r="C24" s="26">
        <v>689</v>
      </c>
      <c r="D24" s="29">
        <v>108</v>
      </c>
      <c r="E24" s="27">
        <v>-0.05</v>
      </c>
      <c r="F24" s="12">
        <f t="shared" si="7"/>
        <v>-8.7837837837837878</v>
      </c>
      <c r="H24" s="13">
        <f t="shared" si="8"/>
        <v>0.91216216216216206</v>
      </c>
      <c r="I24" s="1">
        <f t="shared" si="2"/>
        <v>0.91638513513513509</v>
      </c>
    </row>
    <row r="25" spans="3:9" x14ac:dyDescent="0.25">
      <c r="C25" s="26">
        <v>744</v>
      </c>
      <c r="D25" s="29">
        <v>106</v>
      </c>
      <c r="E25" s="27">
        <v>-0.28000000000000003</v>
      </c>
      <c r="F25" s="12">
        <f t="shared" si="7"/>
        <v>-10.472972972972977</v>
      </c>
      <c r="H25" s="13">
        <f t="shared" si="8"/>
        <v>0.89527027027027017</v>
      </c>
      <c r="I25" s="1">
        <f t="shared" si="2"/>
        <v>0.91638513513513509</v>
      </c>
    </row>
    <row r="26" spans="3:9" x14ac:dyDescent="0.25">
      <c r="C26" s="26">
        <v>807</v>
      </c>
      <c r="D26" s="29">
        <v>99.6</v>
      </c>
      <c r="E26" s="27">
        <v>-1</v>
      </c>
      <c r="F26" s="12">
        <f t="shared" si="7"/>
        <v>-15.878378378378388</v>
      </c>
      <c r="H26" s="13">
        <f t="shared" si="8"/>
        <v>0.84121621621621612</v>
      </c>
      <c r="I26" s="1">
        <f t="shared" si="2"/>
        <v>0.91638513513513509</v>
      </c>
    </row>
    <row r="27" spans="3:9" x14ac:dyDescent="0.25">
      <c r="C27" s="12">
        <v>904</v>
      </c>
      <c r="D27" s="29">
        <v>95.2</v>
      </c>
      <c r="E27" s="27">
        <v>-1.48</v>
      </c>
      <c r="F27" s="12">
        <f t="shared" si="7"/>
        <v>-19.594594594594597</v>
      </c>
      <c r="H27" s="13">
        <f t="shared" si="8"/>
        <v>0.80405405405405406</v>
      </c>
      <c r="I27" s="1">
        <f t="shared" si="2"/>
        <v>0.91638513513513509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h8hfV6FsQcIDi3WV4ezYpqBclyz8S8xCOm9N3fJncu8YIkbb0aYErj9nq/Hz7l21+uimbtGHQn7dr4OEt2ZrzA==" saltValue="10vh8RndnhJXDXessRbL1g==" spinCount="100000" sheet="1" objects="1" scenarios="1" selectLockedCells="1" selectUnlockedCells="1"/>
  <conditionalFormatting sqref="E11:E27">
    <cfRule type="cellIs" dxfId="41" priority="1" stopIfTrue="1" operator="between">
      <formula>-2</formula>
      <formula>2</formula>
    </cfRule>
    <cfRule type="cellIs" dxfId="40" priority="2" stopIfTrue="1" operator="between">
      <formula>-3</formula>
      <formula>3</formula>
    </cfRule>
    <cfRule type="cellIs" dxfId="39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9478-C0F3-4DD3-B780-C7EAE8B61A8A}">
  <sheetPr codeName="Sheet14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30</v>
      </c>
      <c r="E1" s="3"/>
      <c r="F1" s="4"/>
    </row>
    <row r="2" spans="1:9" ht="18" x14ac:dyDescent="0.25">
      <c r="C2" s="5" t="s">
        <v>3</v>
      </c>
      <c r="D2" s="28">
        <v>171.8</v>
      </c>
      <c r="E2" s="31" t="s">
        <v>4</v>
      </c>
    </row>
    <row r="3" spans="1:9" ht="18" x14ac:dyDescent="0.25">
      <c r="C3" s="5" t="s">
        <v>15</v>
      </c>
      <c r="D3" s="28">
        <v>164.9</v>
      </c>
      <c r="E3" s="31" t="s">
        <v>4</v>
      </c>
      <c r="F3" s="7"/>
    </row>
    <row r="4" spans="1:9" ht="18" x14ac:dyDescent="0.25">
      <c r="C4" s="5" t="s">
        <v>16</v>
      </c>
      <c r="D4" s="6">
        <v>8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4.8514251061249247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168</v>
      </c>
      <c r="E11" s="27">
        <v>0.39</v>
      </c>
      <c r="F11" s="12">
        <f t="shared" ref="F11:F16" si="0">((D11-D$2)/D$2)*100</f>
        <v>-2.2118742724097853</v>
      </c>
      <c r="H11" s="13">
        <f t="shared" ref="H11:H16" si="1">(100+F11)/100</f>
        <v>0.97788125727590214</v>
      </c>
      <c r="I11" s="1">
        <f t="shared" ref="I11:I27" si="2">1+($D$3-$D$2)/$D$2</f>
        <v>0.95983701979045399</v>
      </c>
    </row>
    <row r="12" spans="1:9" x14ac:dyDescent="0.25">
      <c r="C12" s="26">
        <v>139</v>
      </c>
      <c r="D12" s="29">
        <v>163</v>
      </c>
      <c r="E12" s="27">
        <v>-0.24</v>
      </c>
      <c r="F12" s="12">
        <f t="shared" si="0"/>
        <v>-5.1222351571594942</v>
      </c>
      <c r="H12" s="13">
        <f t="shared" si="1"/>
        <v>0.94877764842840506</v>
      </c>
      <c r="I12" s="1">
        <f t="shared" si="2"/>
        <v>0.95983701979045399</v>
      </c>
    </row>
    <row r="13" spans="1:9" x14ac:dyDescent="0.25">
      <c r="C13" s="26">
        <v>223</v>
      </c>
      <c r="D13" s="29">
        <v>174</v>
      </c>
      <c r="E13" s="27">
        <v>1.1299999999999999</v>
      </c>
      <c r="F13" s="12">
        <f t="shared" si="0"/>
        <v>1.2805587892898653</v>
      </c>
      <c r="H13" s="13">
        <f t="shared" si="1"/>
        <v>1.0128055878928988</v>
      </c>
      <c r="I13" s="1">
        <f t="shared" si="2"/>
        <v>0.95983701979045399</v>
      </c>
    </row>
    <row r="14" spans="1:9" x14ac:dyDescent="0.25">
      <c r="C14" s="26">
        <v>225</v>
      </c>
      <c r="D14" s="29">
        <v>163</v>
      </c>
      <c r="E14" s="27">
        <v>-0.24</v>
      </c>
      <c r="F14" s="12">
        <f t="shared" si="0"/>
        <v>-5.1222351571594942</v>
      </c>
      <c r="H14" s="13">
        <f t="shared" si="1"/>
        <v>0.94877764842840506</v>
      </c>
      <c r="I14" s="1">
        <f t="shared" si="2"/>
        <v>0.95983701979045399</v>
      </c>
    </row>
    <row r="15" spans="1:9" x14ac:dyDescent="0.25">
      <c r="C15" s="26">
        <v>295</v>
      </c>
      <c r="D15" s="29">
        <v>169</v>
      </c>
      <c r="E15" s="27">
        <v>0.51</v>
      </c>
      <c r="F15" s="12">
        <f t="shared" si="0"/>
        <v>-1.6298020954598436</v>
      </c>
      <c r="H15" s="13">
        <f t="shared" si="1"/>
        <v>0.98370197904540158</v>
      </c>
      <c r="I15" s="1">
        <f t="shared" si="2"/>
        <v>0.95983701979045399</v>
      </c>
    </row>
    <row r="16" spans="1:9" x14ac:dyDescent="0.25">
      <c r="C16" s="26">
        <v>339</v>
      </c>
      <c r="D16" s="29">
        <v>147</v>
      </c>
      <c r="E16" s="27">
        <v>-2.23</v>
      </c>
      <c r="F16" s="12">
        <f t="shared" si="0"/>
        <v>-14.435389988358564</v>
      </c>
      <c r="H16" s="13">
        <f t="shared" si="1"/>
        <v>0.8556461001164144</v>
      </c>
      <c r="I16" s="1">
        <f t="shared" si="2"/>
        <v>0.95983701979045399</v>
      </c>
    </row>
    <row r="17" spans="3:9" x14ac:dyDescent="0.25">
      <c r="C17" s="26">
        <v>446</v>
      </c>
      <c r="D17" s="29">
        <v>160</v>
      </c>
      <c r="E17" s="27">
        <v>-0.61</v>
      </c>
      <c r="F17" s="12">
        <f t="shared" ref="F17" si="3">((D17-D$2)/D$2)*100</f>
        <v>-6.8684516880093192</v>
      </c>
      <c r="H17" s="13">
        <f t="shared" ref="H17" si="4">(100+F17)/100</f>
        <v>0.93131548311990686</v>
      </c>
      <c r="I17" s="1">
        <f t="shared" si="2"/>
        <v>0.95983701979045399</v>
      </c>
    </row>
    <row r="18" spans="3:9" x14ac:dyDescent="0.25">
      <c r="C18" s="26">
        <v>509</v>
      </c>
      <c r="D18" s="29">
        <v>163</v>
      </c>
      <c r="E18" s="27">
        <v>-0.24</v>
      </c>
      <c r="F18" s="12">
        <f t="shared" ref="F18:F22" si="5">((D18-D$2)/D$2)*100</f>
        <v>-5.1222351571594942</v>
      </c>
      <c r="H18" s="13">
        <f t="shared" ref="H18:H22" si="6">(100+F18)/100</f>
        <v>0.94877764842840506</v>
      </c>
      <c r="I18" s="1">
        <f t="shared" si="2"/>
        <v>0.95983701979045399</v>
      </c>
    </row>
    <row r="19" spans="3:9" x14ac:dyDescent="0.25">
      <c r="C19" s="26">
        <v>512</v>
      </c>
      <c r="D19" s="29">
        <v>170</v>
      </c>
      <c r="E19" s="27">
        <v>0.64</v>
      </c>
      <c r="F19" s="12">
        <f t="shared" si="5"/>
        <v>-1.0477299185099018</v>
      </c>
      <c r="H19" s="13">
        <f t="shared" si="6"/>
        <v>0.98952270081490101</v>
      </c>
      <c r="I19" s="1">
        <f t="shared" si="2"/>
        <v>0.95983701979045399</v>
      </c>
    </row>
    <row r="20" spans="3:9" x14ac:dyDescent="0.25">
      <c r="C20" s="26">
        <v>551</v>
      </c>
      <c r="D20" s="29">
        <v>171</v>
      </c>
      <c r="E20" s="27">
        <v>0.76</v>
      </c>
      <c r="F20" s="12">
        <f t="shared" si="5"/>
        <v>-0.46565774155996004</v>
      </c>
      <c r="H20" s="13">
        <f t="shared" si="6"/>
        <v>0.99534342258440034</v>
      </c>
      <c r="I20" s="1">
        <f t="shared" si="2"/>
        <v>0.95983701979045399</v>
      </c>
    </row>
    <row r="21" spans="3:9" x14ac:dyDescent="0.25">
      <c r="C21" s="26">
        <v>579</v>
      </c>
      <c r="D21" s="29">
        <v>169.9</v>
      </c>
      <c r="E21" s="27">
        <v>0.62</v>
      </c>
      <c r="F21" s="12">
        <f t="shared" si="5"/>
        <v>-1.1059371362048926</v>
      </c>
      <c r="H21" s="13">
        <f t="shared" si="6"/>
        <v>0.98894062863795118</v>
      </c>
      <c r="I21" s="1">
        <f t="shared" si="2"/>
        <v>0.95983701979045399</v>
      </c>
    </row>
    <row r="22" spans="3:9" x14ac:dyDescent="0.25">
      <c r="C22" s="26">
        <v>591</v>
      </c>
      <c r="D22" s="29">
        <v>174</v>
      </c>
      <c r="E22" s="27">
        <v>1.1299999999999999</v>
      </c>
      <c r="F22" s="12">
        <f t="shared" si="5"/>
        <v>1.2805587892898653</v>
      </c>
      <c r="H22" s="13">
        <f t="shared" si="6"/>
        <v>1.0128055878928988</v>
      </c>
      <c r="I22" s="1">
        <f t="shared" si="2"/>
        <v>0.95983701979045399</v>
      </c>
    </row>
    <row r="23" spans="3:9" x14ac:dyDescent="0.25">
      <c r="C23" s="26">
        <v>644</v>
      </c>
      <c r="D23" s="29">
        <v>175</v>
      </c>
      <c r="E23" s="27">
        <v>1.26</v>
      </c>
      <c r="F23" s="12">
        <f t="shared" ref="F23:F27" si="7">((D23-D$2)/D$2)*100</f>
        <v>1.8626309662398071</v>
      </c>
      <c r="H23" s="13">
        <f t="shared" ref="H23:H27" si="8">(100+F23)/100</f>
        <v>1.018626309662398</v>
      </c>
      <c r="I23" s="1">
        <f t="shared" si="2"/>
        <v>0.95983701979045399</v>
      </c>
    </row>
    <row r="24" spans="3:9" x14ac:dyDescent="0.25">
      <c r="C24" s="26">
        <v>689</v>
      </c>
      <c r="D24" s="29">
        <v>161</v>
      </c>
      <c r="E24" s="27">
        <v>-0.49</v>
      </c>
      <c r="F24" s="12">
        <f t="shared" si="7"/>
        <v>-6.2863795110593772</v>
      </c>
      <c r="H24" s="13">
        <f t="shared" si="8"/>
        <v>0.93713620488940619</v>
      </c>
      <c r="I24" s="1">
        <f t="shared" si="2"/>
        <v>0.95983701979045399</v>
      </c>
    </row>
    <row r="25" spans="3:9" x14ac:dyDescent="0.25">
      <c r="C25" s="26">
        <v>744</v>
      </c>
      <c r="D25" s="29">
        <v>161</v>
      </c>
      <c r="E25" s="27">
        <v>-0.49</v>
      </c>
      <c r="F25" s="12">
        <f t="shared" si="7"/>
        <v>-6.2863795110593772</v>
      </c>
      <c r="H25" s="13">
        <f t="shared" si="8"/>
        <v>0.93713620488940619</v>
      </c>
      <c r="I25" s="1">
        <f t="shared" si="2"/>
        <v>0.95983701979045399</v>
      </c>
    </row>
    <row r="26" spans="3:9" x14ac:dyDescent="0.25">
      <c r="C26" s="26">
        <v>807</v>
      </c>
      <c r="D26" s="29">
        <v>157</v>
      </c>
      <c r="E26" s="27">
        <v>-0.98</v>
      </c>
      <c r="F26" s="12">
        <f t="shared" si="7"/>
        <v>-8.6146682188591441</v>
      </c>
      <c r="H26" s="13">
        <f t="shared" si="8"/>
        <v>0.91385331781140844</v>
      </c>
      <c r="I26" s="1">
        <f t="shared" si="2"/>
        <v>0.95983701979045399</v>
      </c>
    </row>
    <row r="27" spans="3:9" x14ac:dyDescent="0.25">
      <c r="C27" s="12">
        <v>904</v>
      </c>
      <c r="D27" s="29">
        <v>154.6</v>
      </c>
      <c r="E27" s="27">
        <v>-1.28</v>
      </c>
      <c r="F27" s="12">
        <f t="shared" si="7"/>
        <v>-10.011641443539009</v>
      </c>
      <c r="H27" s="13">
        <f t="shared" si="8"/>
        <v>0.8998835855646099</v>
      </c>
      <c r="I27" s="1">
        <f t="shared" si="2"/>
        <v>0.95983701979045399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I3qje2XVjeu0s/GlQPLx9tAyFmPPZIPRev/at3+rX8ebiJ6Pdy/RWUt9/1KRtqWXgYDdY7Zl4U72sqtKf4JHoQ==" saltValue="LkxkRYYkujg6xZhpjLfLUQ==" spinCount="100000" sheet="1" objects="1" scenarios="1" selectLockedCells="1" selectUnlockedCells="1"/>
  <conditionalFormatting sqref="E11:E27">
    <cfRule type="cellIs" dxfId="38" priority="1" stopIfTrue="1" operator="between">
      <formula>-2</formula>
      <formula>2</formula>
    </cfRule>
    <cfRule type="cellIs" dxfId="37" priority="2" stopIfTrue="1" operator="between">
      <formula>-3</formula>
      <formula>3</formula>
    </cfRule>
    <cfRule type="cellIs" dxfId="3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22</v>
      </c>
      <c r="E1" s="3"/>
      <c r="F1" s="4"/>
    </row>
    <row r="2" spans="1:9" ht="18" x14ac:dyDescent="0.25">
      <c r="C2" s="5" t="s">
        <v>3</v>
      </c>
      <c r="D2" s="28">
        <v>116.6</v>
      </c>
      <c r="E2" s="31" t="s">
        <v>4</v>
      </c>
    </row>
    <row r="3" spans="1:9" ht="18" x14ac:dyDescent="0.25">
      <c r="C3" s="5" t="s">
        <v>15</v>
      </c>
      <c r="D3" s="28">
        <v>115.1</v>
      </c>
      <c r="E3" s="31" t="s">
        <v>4</v>
      </c>
      <c r="F3" s="7"/>
    </row>
    <row r="4" spans="1:9" ht="18" x14ac:dyDescent="0.25">
      <c r="C4" s="5" t="s">
        <v>16</v>
      </c>
      <c r="D4" s="6">
        <v>4.5999999999999996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3.9965247610773238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117</v>
      </c>
      <c r="E11" s="27">
        <v>0.42</v>
      </c>
      <c r="F11" s="12">
        <f t="shared" ref="F11:F16" si="0">((D11-D$2)/D$2)*100</f>
        <v>0.34305317324185736</v>
      </c>
      <c r="H11" s="13">
        <f t="shared" ref="H11:H16" si="1">(100+F11)/100</f>
        <v>1.0034305317324186</v>
      </c>
      <c r="I11" s="1">
        <f t="shared" ref="I11:I27" si="2">1+($D$3-$D$2)/$D$2</f>
        <v>0.98713550600343059</v>
      </c>
    </row>
    <row r="12" spans="1:9" x14ac:dyDescent="0.25">
      <c r="C12" s="26">
        <v>139</v>
      </c>
      <c r="D12" s="29">
        <v>111</v>
      </c>
      <c r="E12" s="27">
        <v>-0.89</v>
      </c>
      <c r="F12" s="12">
        <f t="shared" si="0"/>
        <v>-4.8027444253859306</v>
      </c>
      <c r="H12" s="13">
        <f t="shared" si="1"/>
        <v>0.9519725557461407</v>
      </c>
      <c r="I12" s="1">
        <f t="shared" si="2"/>
        <v>0.98713550600343059</v>
      </c>
    </row>
    <row r="13" spans="1:9" x14ac:dyDescent="0.25">
      <c r="C13" s="26">
        <v>223</v>
      </c>
      <c r="D13" s="29">
        <v>118</v>
      </c>
      <c r="E13" s="27">
        <v>0.63</v>
      </c>
      <c r="F13" s="12">
        <f t="shared" si="0"/>
        <v>1.2006861063464886</v>
      </c>
      <c r="H13" s="13">
        <f t="shared" si="1"/>
        <v>1.0120068610634649</v>
      </c>
      <c r="I13" s="1">
        <f t="shared" si="2"/>
        <v>0.98713550600343059</v>
      </c>
    </row>
    <row r="14" spans="1:9" x14ac:dyDescent="0.25">
      <c r="C14" s="26">
        <v>225</v>
      </c>
      <c r="D14" s="29">
        <v>110.9</v>
      </c>
      <c r="E14" s="27">
        <v>-0.91</v>
      </c>
      <c r="F14" s="12">
        <f t="shared" si="0"/>
        <v>-4.8885077186963883</v>
      </c>
      <c r="H14" s="13">
        <f t="shared" si="1"/>
        <v>0.95111492281303611</v>
      </c>
      <c r="I14" s="1">
        <f t="shared" si="2"/>
        <v>0.98713550600343059</v>
      </c>
    </row>
    <row r="15" spans="1:9" x14ac:dyDescent="0.25">
      <c r="C15" s="26">
        <v>295</v>
      </c>
      <c r="D15" s="29">
        <v>117</v>
      </c>
      <c r="E15" s="27">
        <v>0.42</v>
      </c>
      <c r="F15" s="12">
        <f t="shared" si="0"/>
        <v>0.34305317324185736</v>
      </c>
      <c r="H15" s="13">
        <f t="shared" si="1"/>
        <v>1.0034305317324186</v>
      </c>
      <c r="I15" s="1">
        <f t="shared" si="2"/>
        <v>0.98713550600343059</v>
      </c>
    </row>
    <row r="16" spans="1:9" x14ac:dyDescent="0.25">
      <c r="C16" s="26">
        <v>339</v>
      </c>
      <c r="D16" s="29">
        <v>114</v>
      </c>
      <c r="E16" s="27">
        <v>-0.24</v>
      </c>
      <c r="F16" s="12">
        <f t="shared" si="0"/>
        <v>-2.2298456260720365</v>
      </c>
      <c r="H16" s="13">
        <f t="shared" si="1"/>
        <v>0.97770154373927964</v>
      </c>
      <c r="I16" s="1">
        <f t="shared" si="2"/>
        <v>0.98713550600343059</v>
      </c>
    </row>
    <row r="17" spans="3:9" x14ac:dyDescent="0.25">
      <c r="C17" s="26">
        <v>446</v>
      </c>
      <c r="D17" s="29">
        <v>113</v>
      </c>
      <c r="E17" s="27">
        <v>-0.46</v>
      </c>
      <c r="F17" s="12">
        <f t="shared" ref="F17" si="3">((D17-D$2)/D$2)*100</f>
        <v>-3.0874785591766676</v>
      </c>
      <c r="H17" s="13">
        <f t="shared" ref="H17" si="4">(100+F17)/100</f>
        <v>0.96912521440823329</v>
      </c>
      <c r="I17" s="1">
        <f t="shared" si="2"/>
        <v>0.98713550600343059</v>
      </c>
    </row>
    <row r="18" spans="3:9" x14ac:dyDescent="0.25">
      <c r="C18" s="26">
        <v>509</v>
      </c>
      <c r="D18" s="29">
        <v>113</v>
      </c>
      <c r="E18" s="27">
        <v>-0.46</v>
      </c>
      <c r="F18" s="12">
        <f t="shared" ref="F18:F22" si="5">((D18-D$2)/D$2)*100</f>
        <v>-3.0874785591766676</v>
      </c>
      <c r="H18" s="13">
        <f t="shared" ref="H18:H22" si="6">(100+F18)/100</f>
        <v>0.96912521440823329</v>
      </c>
      <c r="I18" s="1">
        <f t="shared" si="2"/>
        <v>0.98713550600343059</v>
      </c>
    </row>
    <row r="19" spans="3:9" x14ac:dyDescent="0.25">
      <c r="C19" s="26">
        <v>512</v>
      </c>
      <c r="D19" s="29">
        <v>125</v>
      </c>
      <c r="E19" s="27">
        <v>2.16</v>
      </c>
      <c r="F19" s="12">
        <f t="shared" si="5"/>
        <v>7.204116638078907</v>
      </c>
      <c r="H19" s="13">
        <f t="shared" si="6"/>
        <v>1.0720411663807889</v>
      </c>
      <c r="I19" s="1">
        <f t="shared" si="2"/>
        <v>0.98713550600343059</v>
      </c>
    </row>
    <row r="20" spans="3:9" x14ac:dyDescent="0.25">
      <c r="C20" s="26">
        <v>551</v>
      </c>
      <c r="D20" s="29">
        <v>117</v>
      </c>
      <c r="E20" s="27">
        <v>0.42</v>
      </c>
      <c r="F20" s="12">
        <f t="shared" si="5"/>
        <v>0.34305317324185736</v>
      </c>
      <c r="H20" s="13">
        <f t="shared" si="6"/>
        <v>1.0034305317324186</v>
      </c>
      <c r="I20" s="1">
        <f t="shared" si="2"/>
        <v>0.98713550600343059</v>
      </c>
    </row>
    <row r="21" spans="3:9" x14ac:dyDescent="0.25">
      <c r="C21" s="26">
        <v>579</v>
      </c>
      <c r="D21" s="29">
        <v>116.6</v>
      </c>
      <c r="E21" s="27">
        <v>0.33</v>
      </c>
      <c r="F21" s="12">
        <f t="shared" si="5"/>
        <v>0</v>
      </c>
      <c r="H21" s="13">
        <f t="shared" si="6"/>
        <v>1</v>
      </c>
      <c r="I21" s="1">
        <f t="shared" si="2"/>
        <v>0.98713550600343059</v>
      </c>
    </row>
    <row r="22" spans="3:9" x14ac:dyDescent="0.25">
      <c r="C22" s="26">
        <v>591</v>
      </c>
      <c r="D22" s="29">
        <v>125</v>
      </c>
      <c r="E22" s="27">
        <v>2.16</v>
      </c>
      <c r="F22" s="12">
        <f t="shared" si="5"/>
        <v>7.204116638078907</v>
      </c>
      <c r="H22" s="13">
        <f t="shared" si="6"/>
        <v>1.0720411663807889</v>
      </c>
      <c r="I22" s="1">
        <f t="shared" si="2"/>
        <v>0.98713550600343059</v>
      </c>
    </row>
    <row r="23" spans="3:9" x14ac:dyDescent="0.25">
      <c r="C23" s="26">
        <v>644</v>
      </c>
      <c r="D23" s="29">
        <v>120</v>
      </c>
      <c r="E23" s="27">
        <v>1.07</v>
      </c>
      <c r="F23" s="12">
        <f t="shared" ref="F23:F27" si="7">((D23-D$2)/D$2)*100</f>
        <v>2.9159519725557512</v>
      </c>
      <c r="H23" s="13">
        <f t="shared" ref="H23:H27" si="8">(100+F23)/100</f>
        <v>1.0291595197255574</v>
      </c>
      <c r="I23" s="1">
        <f t="shared" si="2"/>
        <v>0.98713550600343059</v>
      </c>
    </row>
    <row r="24" spans="3:9" x14ac:dyDescent="0.25">
      <c r="C24" s="26">
        <v>689</v>
      </c>
      <c r="D24" s="29">
        <v>110</v>
      </c>
      <c r="E24" s="27">
        <v>-1.1100000000000001</v>
      </c>
      <c r="F24" s="12">
        <f t="shared" si="7"/>
        <v>-5.6603773584905612</v>
      </c>
      <c r="H24" s="13">
        <f t="shared" si="8"/>
        <v>0.94339622641509435</v>
      </c>
      <c r="I24" s="1">
        <f t="shared" si="2"/>
        <v>0.98713550600343059</v>
      </c>
    </row>
    <row r="25" spans="3:9" x14ac:dyDescent="0.25">
      <c r="C25" s="26">
        <v>744</v>
      </c>
      <c r="D25" s="29">
        <v>111</v>
      </c>
      <c r="E25" s="27">
        <v>-0.89</v>
      </c>
      <c r="F25" s="12">
        <f t="shared" si="7"/>
        <v>-4.8027444253859306</v>
      </c>
      <c r="H25" s="13">
        <f t="shared" si="8"/>
        <v>0.9519725557461407</v>
      </c>
      <c r="I25" s="1">
        <f t="shared" si="2"/>
        <v>0.98713550600343059</v>
      </c>
    </row>
    <row r="26" spans="3:9" x14ac:dyDescent="0.25">
      <c r="C26" s="26">
        <v>807</v>
      </c>
      <c r="D26" s="29">
        <v>110.4</v>
      </c>
      <c r="E26" s="27">
        <v>-1.02</v>
      </c>
      <c r="F26" s="12">
        <f t="shared" si="7"/>
        <v>-5.3173241852487045</v>
      </c>
      <c r="H26" s="13">
        <f t="shared" si="8"/>
        <v>0.94682675814751294</v>
      </c>
      <c r="I26" s="1">
        <f t="shared" si="2"/>
        <v>0.98713550600343059</v>
      </c>
    </row>
    <row r="27" spans="3:9" x14ac:dyDescent="0.25">
      <c r="C27" s="12">
        <v>904</v>
      </c>
      <c r="D27" s="29">
        <v>115.6</v>
      </c>
      <c r="E27" s="27">
        <v>0.11</v>
      </c>
      <c r="F27" s="12">
        <f t="shared" si="7"/>
        <v>-0.85763293310463129</v>
      </c>
      <c r="H27" s="13">
        <f t="shared" si="8"/>
        <v>0.99142367066895376</v>
      </c>
      <c r="I27" s="1">
        <f t="shared" si="2"/>
        <v>0.98713550600343059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ZzzpFaMMHsS0IqA8ggaMXf5mo6aU2exK6SiZtWY/brTFmPrXl8Xp2foF7eyE2rRzPhL5knlVW8NOJC8GQe/lqQ==" saltValue="dx0gqaDy+HErWZIJO12/lw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35" priority="1" stopIfTrue="1" operator="between">
      <formula>-2</formula>
      <formula>2</formula>
    </cfRule>
    <cfRule type="cellIs" dxfId="34" priority="2" stopIfTrue="1" operator="between">
      <formula>-3</formula>
      <formula>3</formula>
    </cfRule>
    <cfRule type="cellIs" dxfId="3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M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9</v>
      </c>
      <c r="E1" s="3"/>
      <c r="F1" s="4"/>
    </row>
    <row r="2" spans="1:9" x14ac:dyDescent="0.25">
      <c r="C2" s="5" t="s">
        <v>3</v>
      </c>
      <c r="D2" s="14">
        <v>15.93</v>
      </c>
      <c r="E2" s="31" t="s">
        <v>12</v>
      </c>
    </row>
    <row r="3" spans="1:9" x14ac:dyDescent="0.25">
      <c r="C3" s="5" t="s">
        <v>15</v>
      </c>
      <c r="D3" s="14">
        <v>15.93</v>
      </c>
      <c r="E3" s="31" t="s">
        <v>12</v>
      </c>
      <c r="F3" s="7"/>
    </row>
    <row r="4" spans="1:9" x14ac:dyDescent="0.25">
      <c r="C4" s="5" t="s">
        <v>16</v>
      </c>
      <c r="D4" s="14">
        <v>0.09</v>
      </c>
      <c r="E4" s="31" t="s">
        <v>12</v>
      </c>
      <c r="F4" s="7"/>
    </row>
    <row r="5" spans="1:9" x14ac:dyDescent="0.25">
      <c r="C5" s="5" t="s">
        <v>17</v>
      </c>
      <c r="D5" s="15">
        <f>(D4/D3)*100</f>
        <v>0.56497175141242939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 t="s">
        <v>19</v>
      </c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A11" s="20"/>
      <c r="C11" s="26">
        <v>117</v>
      </c>
      <c r="D11" s="29">
        <v>16.170000000000002</v>
      </c>
      <c r="E11" s="27">
        <v>2.76</v>
      </c>
      <c r="F11" s="1">
        <f>((D11-D$2))</f>
        <v>0.24000000000000199</v>
      </c>
      <c r="H11" s="13">
        <f t="shared" ref="H11:H16" si="0">(100+F11)/100</f>
        <v>1.0024000000000002</v>
      </c>
      <c r="I11" s="1">
        <f>1+($D$3-$D$2)/100</f>
        <v>1</v>
      </c>
    </row>
    <row r="12" spans="1:9" x14ac:dyDescent="0.25">
      <c r="A12" s="20"/>
      <c r="C12" s="26">
        <v>139</v>
      </c>
      <c r="D12" s="29">
        <v>15.86</v>
      </c>
      <c r="E12" s="27">
        <v>-0.83</v>
      </c>
      <c r="F12" s="1">
        <f t="shared" ref="F12:F16" si="1">((D12-D$2))</f>
        <v>-7.0000000000000284E-2</v>
      </c>
      <c r="H12" s="13">
        <f t="shared" si="0"/>
        <v>0.99930000000000008</v>
      </c>
      <c r="I12" s="1">
        <f t="shared" ref="I12:I27" si="2">1+($D$3-$D$2)/100</f>
        <v>1</v>
      </c>
    </row>
    <row r="13" spans="1:9" x14ac:dyDescent="0.25">
      <c r="A13" s="20"/>
      <c r="C13" s="26">
        <v>223</v>
      </c>
      <c r="D13" s="29">
        <v>15.94</v>
      </c>
      <c r="E13" s="27">
        <v>0.1</v>
      </c>
      <c r="F13" s="1">
        <f t="shared" si="1"/>
        <v>9.9999999999997868E-3</v>
      </c>
      <c r="H13" s="13">
        <f t="shared" si="0"/>
        <v>1.0001</v>
      </c>
      <c r="I13" s="1">
        <f t="shared" si="2"/>
        <v>1</v>
      </c>
    </row>
    <row r="14" spans="1:9" x14ac:dyDescent="0.25">
      <c r="A14" s="20"/>
      <c r="C14" s="26">
        <v>225</v>
      </c>
      <c r="D14" s="29">
        <v>16.02</v>
      </c>
      <c r="E14" s="27">
        <v>1.03</v>
      </c>
      <c r="F14" s="1">
        <f t="shared" si="1"/>
        <v>8.9999999999999858E-2</v>
      </c>
      <c r="H14" s="13">
        <f t="shared" si="0"/>
        <v>1.0009000000000001</v>
      </c>
      <c r="I14" s="1">
        <f t="shared" si="2"/>
        <v>1</v>
      </c>
    </row>
    <row r="15" spans="1:9" x14ac:dyDescent="0.25">
      <c r="A15" s="20"/>
      <c r="C15" s="26">
        <v>295</v>
      </c>
      <c r="D15" s="29">
        <v>15.97</v>
      </c>
      <c r="E15" s="27">
        <v>0.45</v>
      </c>
      <c r="F15" s="1">
        <f t="shared" si="1"/>
        <v>4.0000000000000924E-2</v>
      </c>
      <c r="H15" s="13">
        <f t="shared" si="0"/>
        <v>1.0004</v>
      </c>
      <c r="I15" s="1">
        <f t="shared" si="2"/>
        <v>1</v>
      </c>
    </row>
    <row r="16" spans="1:9" x14ac:dyDescent="0.25">
      <c r="A16" s="20"/>
      <c r="C16" s="26">
        <v>339</v>
      </c>
      <c r="D16" s="29">
        <v>16.03</v>
      </c>
      <c r="E16" s="27">
        <v>1.1399999999999999</v>
      </c>
      <c r="F16" s="1">
        <f t="shared" si="1"/>
        <v>0.10000000000000142</v>
      </c>
      <c r="H16" s="13">
        <f t="shared" si="0"/>
        <v>1.0009999999999999</v>
      </c>
      <c r="I16" s="1">
        <f t="shared" si="2"/>
        <v>1</v>
      </c>
    </row>
    <row r="17" spans="1:13" x14ac:dyDescent="0.25">
      <c r="A17" s="20"/>
      <c r="C17" s="26">
        <v>446</v>
      </c>
      <c r="D17" s="29">
        <v>15.94</v>
      </c>
      <c r="E17" s="27">
        <v>0.1</v>
      </c>
      <c r="F17" s="1">
        <f t="shared" ref="F17" si="3">((D17-D$2))</f>
        <v>9.9999999999997868E-3</v>
      </c>
      <c r="H17" s="13">
        <f t="shared" ref="H17" si="4">(100+F17)/100</f>
        <v>1.0001</v>
      </c>
      <c r="I17" s="1">
        <f t="shared" si="2"/>
        <v>1</v>
      </c>
    </row>
    <row r="18" spans="1:13" x14ac:dyDescent="0.25">
      <c r="A18" s="20"/>
      <c r="C18" s="26">
        <v>509</v>
      </c>
      <c r="D18" s="29">
        <v>16.010000000000002</v>
      </c>
      <c r="E18" s="27">
        <v>0.91</v>
      </c>
      <c r="F18" s="1">
        <f t="shared" ref="F18:F22" si="5">((D18-D$2))</f>
        <v>8.0000000000001847E-2</v>
      </c>
      <c r="H18" s="13">
        <f t="shared" ref="H18:H22" si="6">(100+F18)/100</f>
        <v>1.0007999999999999</v>
      </c>
      <c r="I18" s="1">
        <f t="shared" si="2"/>
        <v>1</v>
      </c>
    </row>
    <row r="19" spans="1:13" x14ac:dyDescent="0.25">
      <c r="A19" s="20"/>
      <c r="C19" s="26">
        <v>512</v>
      </c>
      <c r="D19" s="29">
        <v>15.96</v>
      </c>
      <c r="E19" s="27">
        <v>0.33</v>
      </c>
      <c r="F19" s="1">
        <f t="shared" si="5"/>
        <v>3.0000000000001137E-2</v>
      </c>
      <c r="H19" s="13">
        <f t="shared" si="6"/>
        <v>1.0003</v>
      </c>
      <c r="I19" s="1">
        <f t="shared" si="2"/>
        <v>1</v>
      </c>
    </row>
    <row r="20" spans="1:13" x14ac:dyDescent="0.25">
      <c r="A20" s="20"/>
      <c r="C20" s="26">
        <v>551</v>
      </c>
      <c r="D20" s="29">
        <v>15.86</v>
      </c>
      <c r="E20" s="27">
        <v>-0.83</v>
      </c>
      <c r="F20" s="1">
        <f t="shared" si="5"/>
        <v>-7.0000000000000284E-2</v>
      </c>
      <c r="H20" s="13">
        <f t="shared" si="6"/>
        <v>0.99930000000000008</v>
      </c>
      <c r="I20" s="1">
        <f t="shared" si="2"/>
        <v>1</v>
      </c>
    </row>
    <row r="21" spans="1:13" x14ac:dyDescent="0.25">
      <c r="A21" s="20"/>
      <c r="C21" s="26">
        <v>579</v>
      </c>
      <c r="D21" s="29">
        <v>15.98</v>
      </c>
      <c r="E21" s="27">
        <v>0.56000000000000005</v>
      </c>
      <c r="F21" s="1">
        <f t="shared" si="5"/>
        <v>5.0000000000000711E-2</v>
      </c>
      <c r="H21" s="13">
        <f t="shared" si="6"/>
        <v>1.0004999999999999</v>
      </c>
      <c r="I21" s="1">
        <f t="shared" si="2"/>
        <v>1</v>
      </c>
    </row>
    <row r="22" spans="1:13" x14ac:dyDescent="0.25">
      <c r="A22" s="20"/>
      <c r="C22" s="26">
        <v>591</v>
      </c>
      <c r="D22" s="29">
        <v>15.75</v>
      </c>
      <c r="E22" s="27">
        <v>-2.1</v>
      </c>
      <c r="F22" s="1">
        <f t="shared" si="5"/>
        <v>-0.17999999999999972</v>
      </c>
      <c r="H22" s="13">
        <f t="shared" si="6"/>
        <v>0.99819999999999998</v>
      </c>
      <c r="I22" s="1">
        <f t="shared" si="2"/>
        <v>1</v>
      </c>
    </row>
    <row r="23" spans="1:13" x14ac:dyDescent="0.25">
      <c r="A23" s="20"/>
      <c r="C23" s="26">
        <v>644</v>
      </c>
      <c r="D23" s="29">
        <v>15.94</v>
      </c>
      <c r="E23" s="27">
        <v>0.1</v>
      </c>
      <c r="F23" s="1">
        <f t="shared" ref="F23:F27" si="7">((D23-D$2))</f>
        <v>9.9999999999997868E-3</v>
      </c>
      <c r="H23" s="13">
        <f t="shared" ref="H23:H27" si="8">(100+F23)/100</f>
        <v>1.0001</v>
      </c>
      <c r="I23" s="1">
        <f t="shared" si="2"/>
        <v>1</v>
      </c>
    </row>
    <row r="24" spans="1:13" x14ac:dyDescent="0.25">
      <c r="A24" s="20"/>
      <c r="C24" s="26">
        <v>689</v>
      </c>
      <c r="D24" s="29">
        <v>15.77</v>
      </c>
      <c r="E24" s="27">
        <v>-1.87</v>
      </c>
      <c r="F24" s="1">
        <f t="shared" si="7"/>
        <v>-0.16000000000000014</v>
      </c>
      <c r="H24" s="13">
        <f t="shared" si="8"/>
        <v>0.99840000000000007</v>
      </c>
      <c r="I24" s="1">
        <f t="shared" si="2"/>
        <v>1</v>
      </c>
    </row>
    <row r="25" spans="1:13" x14ac:dyDescent="0.25">
      <c r="A25" s="20"/>
      <c r="C25" s="26">
        <v>744</v>
      </c>
      <c r="D25" s="29">
        <v>15.94</v>
      </c>
      <c r="E25" s="27">
        <v>0.1</v>
      </c>
      <c r="F25" s="1">
        <f t="shared" si="7"/>
        <v>9.9999999999997868E-3</v>
      </c>
      <c r="H25" s="13">
        <f t="shared" si="8"/>
        <v>1.0001</v>
      </c>
      <c r="I25" s="1">
        <f t="shared" si="2"/>
        <v>1</v>
      </c>
    </row>
    <row r="26" spans="1:13" x14ac:dyDescent="0.25">
      <c r="A26" s="20"/>
      <c r="C26" s="26">
        <v>807</v>
      </c>
      <c r="D26" s="29">
        <v>16.010000000000002</v>
      </c>
      <c r="E26" s="27">
        <v>0.91</v>
      </c>
      <c r="F26" s="1">
        <f t="shared" si="7"/>
        <v>8.0000000000001847E-2</v>
      </c>
      <c r="H26" s="13">
        <f t="shared" si="8"/>
        <v>1.0007999999999999</v>
      </c>
      <c r="I26" s="1">
        <f t="shared" si="2"/>
        <v>1</v>
      </c>
    </row>
    <row r="27" spans="1:13" x14ac:dyDescent="0.25">
      <c r="C27" s="12">
        <v>904</v>
      </c>
      <c r="D27" s="29">
        <v>15.84</v>
      </c>
      <c r="E27" s="27">
        <v>-1.06</v>
      </c>
      <c r="F27" s="1">
        <f t="shared" si="7"/>
        <v>-8.9999999999999858E-2</v>
      </c>
      <c r="H27" s="13">
        <f t="shared" si="8"/>
        <v>0.99909999999999999</v>
      </c>
      <c r="I27" s="1">
        <f t="shared" si="2"/>
        <v>1</v>
      </c>
    </row>
    <row r="28" spans="1:13" x14ac:dyDescent="0.25">
      <c r="C28" s="12"/>
      <c r="D28" s="29"/>
      <c r="M28" s="1" t="s">
        <v>23</v>
      </c>
    </row>
    <row r="29" spans="1:13" x14ac:dyDescent="0.25">
      <c r="C29" s="12"/>
      <c r="D29" s="29"/>
    </row>
  </sheetData>
  <sheetProtection algorithmName="SHA-512" hashValue="73HXoYGOJHV1PwJL+Zs5RFUV18nIzqIs+VgOtPsjPByk7hLKIMaf2EShe6dvuvLSfFQnxJvtNDiRczo3Yjp/VQ==" saltValue="LrDp9nMTPjNXV76YYZAX/g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32" priority="1" stopIfTrue="1" operator="between">
      <formula>-2</formula>
      <formula>2</formula>
    </cfRule>
    <cfRule type="cellIs" dxfId="31" priority="2" stopIfTrue="1" operator="between">
      <formula>-3</formula>
      <formula>3</formula>
    </cfRule>
    <cfRule type="cellIs" dxfId="30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8CA4-147B-470F-8EF9-E62A82CDAE59}">
  <sheetPr codeName="Sheet29"/>
  <dimension ref="A1:M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36</v>
      </c>
      <c r="E1" s="3"/>
      <c r="F1" s="4"/>
    </row>
    <row r="2" spans="1:9" x14ac:dyDescent="0.25">
      <c r="C2" s="5" t="s">
        <v>3</v>
      </c>
      <c r="D2" s="14">
        <v>14.7</v>
      </c>
      <c r="E2" s="31" t="s">
        <v>12</v>
      </c>
    </row>
    <row r="3" spans="1:9" x14ac:dyDescent="0.25">
      <c r="C3" s="5" t="s">
        <v>15</v>
      </c>
      <c r="D3" s="14">
        <v>14.67</v>
      </c>
      <c r="E3" s="31" t="s">
        <v>12</v>
      </c>
      <c r="F3" s="7"/>
    </row>
    <row r="4" spans="1:9" x14ac:dyDescent="0.25">
      <c r="C4" s="5" t="s">
        <v>16</v>
      </c>
      <c r="D4" s="14">
        <v>0.08</v>
      </c>
      <c r="E4" s="31" t="s">
        <v>12</v>
      </c>
      <c r="F4" s="7"/>
    </row>
    <row r="5" spans="1:9" x14ac:dyDescent="0.25">
      <c r="C5" s="5" t="s">
        <v>17</v>
      </c>
      <c r="D5" s="15">
        <v>0.53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 t="s">
        <v>19</v>
      </c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A11" s="20"/>
      <c r="C11" s="26">
        <v>117</v>
      </c>
      <c r="D11" s="29">
        <v>14.91</v>
      </c>
      <c r="E11" s="27">
        <v>3.06</v>
      </c>
      <c r="F11" s="1">
        <f>((D11-D$2))</f>
        <v>0.21000000000000085</v>
      </c>
      <c r="H11" s="13">
        <f t="shared" ref="H11:H17" si="0">(100+F11)/100</f>
        <v>1.0021</v>
      </c>
      <c r="I11" s="1">
        <f>1+($D$3-$D$2)/100</f>
        <v>0.99970000000000003</v>
      </c>
    </row>
    <row r="12" spans="1:9" x14ac:dyDescent="0.25">
      <c r="A12" s="20"/>
      <c r="C12" s="26">
        <v>139</v>
      </c>
      <c r="D12" s="29">
        <v>14.64</v>
      </c>
      <c r="E12" s="27">
        <v>-0.39</v>
      </c>
      <c r="F12" s="1">
        <f t="shared" ref="F12:F17" si="1">((D12-D$2))</f>
        <v>-5.9999999999998721E-2</v>
      </c>
      <c r="H12" s="13">
        <f t="shared" si="0"/>
        <v>0.99939999999999996</v>
      </c>
      <c r="I12" s="1">
        <f t="shared" ref="I12:I27" si="2">1+($D$3-$D$2)/100</f>
        <v>0.99970000000000003</v>
      </c>
    </row>
    <row r="13" spans="1:9" x14ac:dyDescent="0.25">
      <c r="A13" s="20"/>
      <c r="C13" s="26">
        <v>223</v>
      </c>
      <c r="D13" s="29">
        <v>14.67</v>
      </c>
      <c r="E13" s="27">
        <v>0</v>
      </c>
      <c r="F13" s="1">
        <f t="shared" si="1"/>
        <v>-2.9999999999999361E-2</v>
      </c>
      <c r="H13" s="13">
        <f t="shared" si="0"/>
        <v>0.99970000000000003</v>
      </c>
      <c r="I13" s="1">
        <f t="shared" si="2"/>
        <v>0.99970000000000003</v>
      </c>
    </row>
    <row r="14" spans="1:9" x14ac:dyDescent="0.25">
      <c r="A14" s="20"/>
      <c r="C14" s="26">
        <v>225</v>
      </c>
      <c r="D14" s="29">
        <v>14.76</v>
      </c>
      <c r="E14" s="27">
        <v>1.1499999999999999</v>
      </c>
      <c r="F14" s="1">
        <f t="shared" si="1"/>
        <v>6.0000000000000497E-2</v>
      </c>
      <c r="H14" s="13">
        <f t="shared" si="0"/>
        <v>1.0005999999999999</v>
      </c>
      <c r="I14" s="1">
        <f t="shared" si="2"/>
        <v>0.99970000000000003</v>
      </c>
    </row>
    <row r="15" spans="1:9" x14ac:dyDescent="0.25">
      <c r="A15" s="20"/>
      <c r="C15" s="26">
        <v>295</v>
      </c>
      <c r="D15" s="29">
        <v>14.7</v>
      </c>
      <c r="E15" s="27">
        <v>0.38</v>
      </c>
      <c r="F15" s="1">
        <f t="shared" si="1"/>
        <v>0</v>
      </c>
      <c r="H15" s="13">
        <f t="shared" si="0"/>
        <v>1</v>
      </c>
      <c r="I15" s="1">
        <f t="shared" si="2"/>
        <v>0.99970000000000003</v>
      </c>
    </row>
    <row r="16" spans="1:9" x14ac:dyDescent="0.25">
      <c r="A16" s="20"/>
      <c r="C16" s="26">
        <v>339</v>
      </c>
      <c r="D16" s="29">
        <v>14.76</v>
      </c>
      <c r="E16" s="27">
        <v>1.1499999999999999</v>
      </c>
      <c r="F16" s="1">
        <f t="shared" si="1"/>
        <v>6.0000000000000497E-2</v>
      </c>
      <c r="H16" s="13">
        <f t="shared" si="0"/>
        <v>1.0005999999999999</v>
      </c>
      <c r="I16" s="1">
        <f t="shared" si="2"/>
        <v>0.99970000000000003</v>
      </c>
    </row>
    <row r="17" spans="1:13" x14ac:dyDescent="0.25">
      <c r="A17" s="20"/>
      <c r="C17" s="26">
        <v>446</v>
      </c>
      <c r="D17" s="29">
        <v>14.68</v>
      </c>
      <c r="E17" s="27">
        <v>0.12</v>
      </c>
      <c r="F17" s="1">
        <f t="shared" si="1"/>
        <v>-1.9999999999999574E-2</v>
      </c>
      <c r="H17" s="13">
        <f t="shared" si="0"/>
        <v>0.99980000000000002</v>
      </c>
      <c r="I17" s="1">
        <f t="shared" si="2"/>
        <v>0.99970000000000003</v>
      </c>
    </row>
    <row r="18" spans="1:13" x14ac:dyDescent="0.25">
      <c r="A18" s="20"/>
      <c r="C18" s="26">
        <v>509</v>
      </c>
      <c r="D18" s="29">
        <v>14.75</v>
      </c>
      <c r="E18" s="27">
        <v>1.02</v>
      </c>
      <c r="F18" s="1">
        <f t="shared" ref="F18:F22" si="3">((D18-D$2))</f>
        <v>5.0000000000000711E-2</v>
      </c>
      <c r="H18" s="13">
        <f t="shared" ref="H18:H22" si="4">(100+F18)/100</f>
        <v>1.0004999999999999</v>
      </c>
      <c r="I18" s="1">
        <f t="shared" si="2"/>
        <v>0.99970000000000003</v>
      </c>
    </row>
    <row r="19" spans="1:13" x14ac:dyDescent="0.25">
      <c r="A19" s="20"/>
      <c r="C19" s="26">
        <v>512</v>
      </c>
      <c r="D19" s="29">
        <v>14.68</v>
      </c>
      <c r="E19" s="27">
        <v>0.12</v>
      </c>
      <c r="F19" s="1">
        <f t="shared" si="3"/>
        <v>-1.9999999999999574E-2</v>
      </c>
      <c r="H19" s="13">
        <f t="shared" si="4"/>
        <v>0.99980000000000002</v>
      </c>
      <c r="I19" s="1">
        <f t="shared" si="2"/>
        <v>0.99970000000000003</v>
      </c>
    </row>
    <row r="20" spans="1:13" x14ac:dyDescent="0.25">
      <c r="A20" s="20"/>
      <c r="C20" s="26">
        <v>551</v>
      </c>
      <c r="D20" s="29">
        <v>14.59</v>
      </c>
      <c r="E20" s="27">
        <v>-1.03</v>
      </c>
      <c r="F20" s="1">
        <f t="shared" si="3"/>
        <v>-0.10999999999999943</v>
      </c>
      <c r="H20" s="13">
        <f t="shared" si="4"/>
        <v>0.99890000000000001</v>
      </c>
      <c r="I20" s="1">
        <f t="shared" si="2"/>
        <v>0.99970000000000003</v>
      </c>
    </row>
    <row r="21" spans="1:13" x14ac:dyDescent="0.25">
      <c r="A21" s="20"/>
      <c r="C21" s="26">
        <v>579</v>
      </c>
      <c r="D21" s="29">
        <v>14.71</v>
      </c>
      <c r="E21" s="27">
        <v>0.51</v>
      </c>
      <c r="F21" s="1">
        <f t="shared" si="3"/>
        <v>1.0000000000001563E-2</v>
      </c>
      <c r="H21" s="13">
        <f t="shared" si="4"/>
        <v>1.0001</v>
      </c>
      <c r="I21" s="1">
        <f t="shared" si="2"/>
        <v>0.99970000000000003</v>
      </c>
    </row>
    <row r="22" spans="1:13" x14ac:dyDescent="0.25">
      <c r="A22" s="20"/>
      <c r="C22" s="26">
        <v>591</v>
      </c>
      <c r="D22" s="29">
        <v>14.49</v>
      </c>
      <c r="E22" s="27">
        <v>-2.31</v>
      </c>
      <c r="F22" s="1">
        <f t="shared" si="3"/>
        <v>-0.20999999999999908</v>
      </c>
      <c r="H22" s="13">
        <f t="shared" si="4"/>
        <v>0.99790000000000001</v>
      </c>
      <c r="I22" s="1">
        <f t="shared" si="2"/>
        <v>0.99970000000000003</v>
      </c>
    </row>
    <row r="23" spans="1:13" x14ac:dyDescent="0.25">
      <c r="A23" s="20"/>
      <c r="C23" s="26">
        <v>644</v>
      </c>
      <c r="D23" s="29">
        <v>14.68</v>
      </c>
      <c r="E23" s="27">
        <v>0.12</v>
      </c>
      <c r="F23" s="1">
        <f t="shared" ref="F23:F27" si="5">((D23-D$2))</f>
        <v>-1.9999999999999574E-2</v>
      </c>
      <c r="H23" s="13">
        <f t="shared" ref="H23:H27" si="6">(100+F23)/100</f>
        <v>0.99980000000000002</v>
      </c>
      <c r="I23" s="1">
        <f t="shared" si="2"/>
        <v>0.99970000000000003</v>
      </c>
    </row>
    <row r="24" spans="1:13" x14ac:dyDescent="0.25">
      <c r="A24" s="20"/>
      <c r="C24" s="26">
        <v>689</v>
      </c>
      <c r="D24" s="29">
        <v>14.52</v>
      </c>
      <c r="E24" s="27">
        <v>-1.92</v>
      </c>
      <c r="F24" s="1">
        <f t="shared" si="5"/>
        <v>-0.17999999999999972</v>
      </c>
      <c r="H24" s="13">
        <f t="shared" si="6"/>
        <v>0.99819999999999998</v>
      </c>
      <c r="I24" s="1">
        <f t="shared" si="2"/>
        <v>0.99970000000000003</v>
      </c>
    </row>
    <row r="25" spans="1:13" x14ac:dyDescent="0.25">
      <c r="A25" s="20"/>
      <c r="C25" s="26">
        <v>744</v>
      </c>
      <c r="D25" s="29">
        <v>14.67</v>
      </c>
      <c r="E25" s="27">
        <v>0</v>
      </c>
      <c r="F25" s="1">
        <f t="shared" si="5"/>
        <v>-2.9999999999999361E-2</v>
      </c>
      <c r="H25" s="13">
        <f t="shared" si="6"/>
        <v>0.99970000000000003</v>
      </c>
      <c r="I25" s="1">
        <f t="shared" si="2"/>
        <v>0.99970000000000003</v>
      </c>
    </row>
    <row r="26" spans="1:13" x14ac:dyDescent="0.25">
      <c r="A26" s="20"/>
      <c r="C26" s="26">
        <v>807</v>
      </c>
      <c r="D26" s="29">
        <v>14.74</v>
      </c>
      <c r="E26" s="27">
        <v>0.89</v>
      </c>
      <c r="F26" s="1">
        <f t="shared" si="5"/>
        <v>4.0000000000000924E-2</v>
      </c>
      <c r="H26" s="13">
        <f t="shared" si="6"/>
        <v>1.0004</v>
      </c>
      <c r="I26" s="1">
        <f t="shared" si="2"/>
        <v>0.99970000000000003</v>
      </c>
    </row>
    <row r="27" spans="1:13" x14ac:dyDescent="0.25">
      <c r="C27" s="12">
        <v>904</v>
      </c>
      <c r="D27" s="29">
        <v>14.59</v>
      </c>
      <c r="E27" s="27">
        <v>-1.03</v>
      </c>
      <c r="F27" s="1">
        <f t="shared" si="5"/>
        <v>-0.10999999999999943</v>
      </c>
      <c r="H27" s="13">
        <f t="shared" si="6"/>
        <v>0.99890000000000001</v>
      </c>
      <c r="I27" s="1">
        <f t="shared" si="2"/>
        <v>0.99970000000000003</v>
      </c>
    </row>
    <row r="28" spans="1:13" x14ac:dyDescent="0.25">
      <c r="C28" s="12"/>
      <c r="D28" s="29"/>
      <c r="M28" s="1" t="s">
        <v>23</v>
      </c>
    </row>
    <row r="29" spans="1:13" x14ac:dyDescent="0.25">
      <c r="C29" s="12"/>
      <c r="D29" s="29"/>
    </row>
  </sheetData>
  <sheetProtection algorithmName="SHA-512" hashValue="rPjClgl2b4g5z5ZxRU2mRThj+ztb4ML/dfBaX/8s5/CAbI/sj5ospdBmXmIR5NuAZotodah74W6mOjpRXJt++w==" saltValue="8+lofSUo0MEUuhw+UX994g==" spinCount="100000" sheet="1" objects="1" scenarios="1" selectLockedCells="1" selectUnlockedCells="1"/>
  <conditionalFormatting sqref="E11:E27">
    <cfRule type="cellIs" dxfId="29" priority="1" stopIfTrue="1" operator="between">
      <formula>-2</formula>
      <formula>2</formula>
    </cfRule>
    <cfRule type="cellIs" dxfId="28" priority="2" stopIfTrue="1" operator="between">
      <formula>-3</formula>
      <formula>3</formula>
    </cfRule>
    <cfRule type="cellIs" dxfId="27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10</v>
      </c>
      <c r="E1" s="3"/>
      <c r="F1" s="4"/>
    </row>
    <row r="2" spans="1:9" x14ac:dyDescent="0.25">
      <c r="C2" s="5" t="s">
        <v>3</v>
      </c>
      <c r="D2" s="14">
        <v>8.0299999999999994</v>
      </c>
      <c r="E2" s="31" t="s">
        <v>12</v>
      </c>
    </row>
    <row r="3" spans="1:9" x14ac:dyDescent="0.25">
      <c r="C3" s="5" t="s">
        <v>15</v>
      </c>
      <c r="D3" s="14">
        <v>8.0259999999999998</v>
      </c>
      <c r="E3" s="31" t="s">
        <v>12</v>
      </c>
      <c r="F3" s="7"/>
    </row>
    <row r="4" spans="1:9" x14ac:dyDescent="0.25">
      <c r="C4" s="5" t="s">
        <v>16</v>
      </c>
      <c r="D4" s="14">
        <v>5.6000000000000001E-2</v>
      </c>
      <c r="E4" s="31" t="s">
        <v>12</v>
      </c>
      <c r="F4" s="7"/>
    </row>
    <row r="5" spans="1:9" x14ac:dyDescent="0.25">
      <c r="C5" s="5" t="s">
        <v>17</v>
      </c>
      <c r="D5" s="15">
        <f>(D4/D3)*100</f>
        <v>0.697732369798156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8.1999999999999993</v>
      </c>
      <c r="E11" s="27">
        <v>3.08</v>
      </c>
      <c r="F11" s="1">
        <f>((D11-D$2))</f>
        <v>0.16999999999999993</v>
      </c>
      <c r="H11" s="13">
        <f t="shared" ref="H11:H16" si="0">(100+F11)/100</f>
        <v>1.0017</v>
      </c>
      <c r="I11" s="1">
        <f>1+($D$3-$D$2)/100</f>
        <v>0.99995999999999996</v>
      </c>
    </row>
    <row r="12" spans="1:9" x14ac:dyDescent="0.25">
      <c r="C12" s="26">
        <v>139</v>
      </c>
      <c r="D12" s="29">
        <v>8.01</v>
      </c>
      <c r="E12" s="27">
        <v>-0.28000000000000003</v>
      </c>
      <c r="F12" s="1">
        <f t="shared" ref="F12:F16" si="1">((D12-D$2))</f>
        <v>-1.9999999999999574E-2</v>
      </c>
      <c r="H12" s="13">
        <f t="shared" si="0"/>
        <v>0.99980000000000002</v>
      </c>
      <c r="I12" s="1">
        <f t="shared" ref="I12:I27" si="2">1+($D$3-$D$2)/100</f>
        <v>0.99995999999999996</v>
      </c>
    </row>
    <row r="13" spans="1:9" x14ac:dyDescent="0.25">
      <c r="C13" s="26">
        <v>223</v>
      </c>
      <c r="D13" s="29">
        <v>8.02</v>
      </c>
      <c r="E13" s="27">
        <v>-0.1</v>
      </c>
      <c r="F13" s="1">
        <f t="shared" si="1"/>
        <v>-9.9999999999997868E-3</v>
      </c>
      <c r="H13" s="13">
        <f t="shared" si="0"/>
        <v>0.9998999999999999</v>
      </c>
      <c r="I13" s="1">
        <f t="shared" si="2"/>
        <v>0.99995999999999996</v>
      </c>
    </row>
    <row r="14" spans="1:9" x14ac:dyDescent="0.25">
      <c r="C14" s="26">
        <v>225</v>
      </c>
      <c r="D14" s="29">
        <v>8.0500000000000007</v>
      </c>
      <c r="E14" s="27">
        <v>0.43</v>
      </c>
      <c r="F14" s="1">
        <f t="shared" si="1"/>
        <v>2.000000000000135E-2</v>
      </c>
      <c r="H14" s="13">
        <f t="shared" si="0"/>
        <v>1.0002</v>
      </c>
      <c r="I14" s="1">
        <f t="shared" si="2"/>
        <v>0.99995999999999996</v>
      </c>
    </row>
    <row r="15" spans="1:9" x14ac:dyDescent="0.25">
      <c r="C15" s="26">
        <v>295</v>
      </c>
      <c r="D15" s="29">
        <v>8.0399999999999991</v>
      </c>
      <c r="E15" s="27">
        <v>0.25</v>
      </c>
      <c r="F15" s="1">
        <f t="shared" si="1"/>
        <v>9.9999999999997868E-3</v>
      </c>
      <c r="H15" s="13">
        <f t="shared" si="0"/>
        <v>1.0001</v>
      </c>
      <c r="I15" s="1">
        <f t="shared" si="2"/>
        <v>0.99995999999999996</v>
      </c>
    </row>
    <row r="16" spans="1:9" x14ac:dyDescent="0.25">
      <c r="C16" s="26">
        <v>339</v>
      </c>
      <c r="D16" s="29">
        <v>8.11</v>
      </c>
      <c r="E16" s="27">
        <v>1.49</v>
      </c>
      <c r="F16" s="1">
        <f t="shared" si="1"/>
        <v>8.0000000000000071E-2</v>
      </c>
      <c r="H16" s="13">
        <f t="shared" si="0"/>
        <v>1.0007999999999999</v>
      </c>
      <c r="I16" s="1">
        <f t="shared" si="2"/>
        <v>0.99995999999999996</v>
      </c>
    </row>
    <row r="17" spans="3:9" x14ac:dyDescent="0.25">
      <c r="C17" s="26">
        <v>446</v>
      </c>
      <c r="D17" s="29">
        <v>8.0299999999999994</v>
      </c>
      <c r="E17" s="27">
        <v>7.0000000000000007E-2</v>
      </c>
      <c r="F17" s="1">
        <f t="shared" ref="F17" si="3">((D17-D$2))</f>
        <v>0</v>
      </c>
      <c r="H17" s="13">
        <f t="shared" ref="H17" si="4">(100+F17)/100</f>
        <v>1</v>
      </c>
      <c r="I17" s="1">
        <f t="shared" si="2"/>
        <v>0.99995999999999996</v>
      </c>
    </row>
    <row r="18" spans="3:9" x14ac:dyDescent="0.25">
      <c r="C18" s="26">
        <v>509</v>
      </c>
      <c r="D18" s="29">
        <v>8.0399999999999991</v>
      </c>
      <c r="E18" s="27">
        <v>0.25</v>
      </c>
      <c r="F18" s="1">
        <f t="shared" ref="F18:F22" si="5">((D18-D$2))</f>
        <v>9.9999999999997868E-3</v>
      </c>
      <c r="H18" s="13">
        <f t="shared" ref="H18:H22" si="6">(100+F18)/100</f>
        <v>1.0001</v>
      </c>
      <c r="I18" s="1">
        <f t="shared" si="2"/>
        <v>0.99995999999999996</v>
      </c>
    </row>
    <row r="19" spans="3:9" x14ac:dyDescent="0.25">
      <c r="C19" s="26">
        <v>512</v>
      </c>
      <c r="D19" s="29">
        <v>8.0399999999999991</v>
      </c>
      <c r="E19" s="27">
        <v>0.25</v>
      </c>
      <c r="F19" s="1">
        <f t="shared" si="5"/>
        <v>9.9999999999997868E-3</v>
      </c>
      <c r="H19" s="13">
        <f t="shared" si="6"/>
        <v>1.0001</v>
      </c>
      <c r="I19" s="1">
        <f t="shared" si="2"/>
        <v>0.99995999999999996</v>
      </c>
    </row>
    <row r="20" spans="3:9" x14ac:dyDescent="0.25">
      <c r="C20" s="26">
        <v>551</v>
      </c>
      <c r="D20" s="29">
        <v>7.91</v>
      </c>
      <c r="E20" s="27">
        <v>-2.0499999999999998</v>
      </c>
      <c r="F20" s="1">
        <f t="shared" si="5"/>
        <v>-0.11999999999999922</v>
      </c>
      <c r="H20" s="13">
        <f t="shared" si="6"/>
        <v>0.99879999999999991</v>
      </c>
      <c r="I20" s="1">
        <f t="shared" si="2"/>
        <v>0.99995999999999996</v>
      </c>
    </row>
    <row r="21" spans="3:9" x14ac:dyDescent="0.25">
      <c r="C21" s="26">
        <v>579</v>
      </c>
      <c r="D21" s="29">
        <v>8.0500000000000007</v>
      </c>
      <c r="E21" s="27">
        <v>0.43</v>
      </c>
      <c r="F21" s="1">
        <f t="shared" si="5"/>
        <v>2.000000000000135E-2</v>
      </c>
      <c r="H21" s="13">
        <f t="shared" si="6"/>
        <v>1.0002</v>
      </c>
      <c r="I21" s="1">
        <f t="shared" si="2"/>
        <v>0.99995999999999996</v>
      </c>
    </row>
    <row r="22" spans="3:9" x14ac:dyDescent="0.25">
      <c r="C22" s="26">
        <v>591</v>
      </c>
      <c r="D22" s="29">
        <v>7.91</v>
      </c>
      <c r="E22" s="27">
        <v>-2.0499999999999998</v>
      </c>
      <c r="F22" s="1">
        <f t="shared" si="5"/>
        <v>-0.11999999999999922</v>
      </c>
      <c r="H22" s="13">
        <f t="shared" si="6"/>
        <v>0.99879999999999991</v>
      </c>
      <c r="I22" s="1">
        <f t="shared" si="2"/>
        <v>0.99995999999999996</v>
      </c>
    </row>
    <row r="23" spans="3:9" x14ac:dyDescent="0.25">
      <c r="C23" s="26">
        <v>644</v>
      </c>
      <c r="D23" s="29">
        <v>8.0500000000000007</v>
      </c>
      <c r="E23" s="27">
        <v>0.43</v>
      </c>
      <c r="F23" s="1">
        <f t="shared" ref="F23:F27" si="7">((D23-D$2))</f>
        <v>2.000000000000135E-2</v>
      </c>
      <c r="H23" s="13">
        <f t="shared" ref="H23:H27" si="8">(100+F23)/100</f>
        <v>1.0002</v>
      </c>
      <c r="I23" s="1">
        <f t="shared" si="2"/>
        <v>0.99995999999999996</v>
      </c>
    </row>
    <row r="24" spans="3:9" x14ac:dyDescent="0.25">
      <c r="C24" s="26">
        <v>689</v>
      </c>
      <c r="D24" s="29">
        <v>7.9</v>
      </c>
      <c r="E24" s="27">
        <v>-2.23</v>
      </c>
      <c r="F24" s="1">
        <f t="shared" si="7"/>
        <v>-0.12999999999999901</v>
      </c>
      <c r="H24" s="13">
        <f t="shared" si="8"/>
        <v>0.99870000000000003</v>
      </c>
      <c r="I24" s="1">
        <f t="shared" si="2"/>
        <v>0.99995999999999996</v>
      </c>
    </row>
    <row r="25" spans="3:9" x14ac:dyDescent="0.25">
      <c r="C25" s="26">
        <v>744</v>
      </c>
      <c r="D25" s="29">
        <v>8.0399999999999991</v>
      </c>
      <c r="E25" s="27">
        <v>0.25</v>
      </c>
      <c r="F25" s="1">
        <f t="shared" si="7"/>
        <v>9.9999999999997868E-3</v>
      </c>
      <c r="H25" s="13">
        <f t="shared" si="8"/>
        <v>1.0001</v>
      </c>
      <c r="I25" s="1">
        <f t="shared" si="2"/>
        <v>0.99995999999999996</v>
      </c>
    </row>
    <row r="26" spans="3:9" x14ac:dyDescent="0.25">
      <c r="C26" s="26">
        <v>807</v>
      </c>
      <c r="D26" s="29">
        <v>8.1</v>
      </c>
      <c r="E26" s="27">
        <v>1.31</v>
      </c>
      <c r="F26" s="1">
        <f t="shared" si="7"/>
        <v>7.0000000000000284E-2</v>
      </c>
      <c r="H26" s="13">
        <f t="shared" si="8"/>
        <v>1.0006999999999999</v>
      </c>
      <c r="I26" s="1">
        <f t="shared" si="2"/>
        <v>0.99995999999999996</v>
      </c>
    </row>
    <row r="27" spans="3:9" x14ac:dyDescent="0.25">
      <c r="C27" s="12">
        <v>904</v>
      </c>
      <c r="D27" s="29">
        <v>8.01</v>
      </c>
      <c r="E27" s="27">
        <v>-0.28000000000000003</v>
      </c>
      <c r="F27" s="1">
        <f t="shared" si="7"/>
        <v>-1.9999999999999574E-2</v>
      </c>
      <c r="H27" s="13">
        <f t="shared" si="8"/>
        <v>0.99980000000000002</v>
      </c>
      <c r="I27" s="1">
        <f t="shared" si="2"/>
        <v>0.99995999999999996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Ekjaq9Eu+mcy1x8b/lOTqESdh8iFsuwJiJ31uP27+x+9ustaR5CkE6MF23Amm+0tevg6Rql9qRmTHt7gh+lBPg==" saltValue="WgJg4BNz6SCk2F+b1bOtWw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26" priority="1" stopIfTrue="1" operator="between">
      <formula>-2</formula>
      <formula>2</formula>
    </cfRule>
    <cfRule type="cellIs" dxfId="25" priority="2" stopIfTrue="1" operator="between">
      <formula>-3</formula>
      <formula>3</formula>
    </cfRule>
    <cfRule type="cellIs" dxfId="24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31</v>
      </c>
      <c r="E1" s="3"/>
      <c r="F1" s="4"/>
    </row>
    <row r="2" spans="1:9" x14ac:dyDescent="0.25">
      <c r="C2" s="5" t="s">
        <v>3</v>
      </c>
      <c r="D2" s="14">
        <v>7.34</v>
      </c>
      <c r="E2" s="31" t="s">
        <v>12</v>
      </c>
    </row>
    <row r="3" spans="1:9" x14ac:dyDescent="0.25">
      <c r="C3" s="5" t="s">
        <v>15</v>
      </c>
      <c r="D3" s="14">
        <v>7.3170000000000002</v>
      </c>
      <c r="E3" s="31" t="s">
        <v>12</v>
      </c>
      <c r="F3" s="7"/>
    </row>
    <row r="4" spans="1:9" x14ac:dyDescent="0.25">
      <c r="C4" s="5" t="s">
        <v>16</v>
      </c>
      <c r="D4" s="14">
        <v>5.8000000000000003E-2</v>
      </c>
      <c r="E4" s="31" t="s">
        <v>12</v>
      </c>
      <c r="F4" s="7"/>
    </row>
    <row r="5" spans="1:9" x14ac:dyDescent="0.25">
      <c r="C5" s="5" t="s">
        <v>17</v>
      </c>
      <c r="D5" s="15">
        <v>0.8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7.38</v>
      </c>
      <c r="E11" s="27">
        <v>1.07</v>
      </c>
      <c r="F11" s="1">
        <f>((D11-D$2))</f>
        <v>4.0000000000000036E-2</v>
      </c>
      <c r="H11" s="13">
        <f t="shared" ref="H11:H16" si="0">(100+F11)/100</f>
        <v>1.0004</v>
      </c>
      <c r="I11" s="1">
        <f>1+($D$3-$D$2)/100</f>
        <v>0.99977000000000005</v>
      </c>
    </row>
    <row r="12" spans="1:9" x14ac:dyDescent="0.25">
      <c r="C12" s="26">
        <v>139</v>
      </c>
      <c r="D12" s="29">
        <v>7.31</v>
      </c>
      <c r="E12" s="27">
        <v>-0.13</v>
      </c>
      <c r="F12" s="1">
        <f t="shared" ref="F12:F16" si="1">((D12-D$2))</f>
        <v>-3.0000000000000249E-2</v>
      </c>
      <c r="H12" s="13">
        <f t="shared" si="0"/>
        <v>0.99970000000000003</v>
      </c>
      <c r="I12" s="1">
        <f t="shared" ref="I12:I27" si="2">1+($D$3-$D$2)/100</f>
        <v>0.99977000000000005</v>
      </c>
    </row>
    <row r="13" spans="1:9" x14ac:dyDescent="0.25">
      <c r="C13" s="26">
        <v>223</v>
      </c>
      <c r="D13" s="29">
        <v>7.29</v>
      </c>
      <c r="E13" s="27">
        <v>-0.47</v>
      </c>
      <c r="F13" s="1">
        <f t="shared" si="1"/>
        <v>-4.9999999999999822E-2</v>
      </c>
      <c r="H13" s="13">
        <f t="shared" si="0"/>
        <v>0.99950000000000006</v>
      </c>
      <c r="I13" s="1">
        <f t="shared" si="2"/>
        <v>0.99977000000000005</v>
      </c>
    </row>
    <row r="14" spans="1:9" x14ac:dyDescent="0.25">
      <c r="C14" s="26">
        <v>225</v>
      </c>
      <c r="D14" s="29">
        <v>7.35</v>
      </c>
      <c r="E14" s="27">
        <v>0.56000000000000005</v>
      </c>
      <c r="F14" s="1">
        <f t="shared" si="1"/>
        <v>9.9999999999997868E-3</v>
      </c>
      <c r="H14" s="13">
        <f t="shared" si="0"/>
        <v>1.0001</v>
      </c>
      <c r="I14" s="1">
        <f t="shared" si="2"/>
        <v>0.99977000000000005</v>
      </c>
    </row>
    <row r="15" spans="1:9" x14ac:dyDescent="0.25">
      <c r="C15" s="26">
        <v>295</v>
      </c>
      <c r="D15" s="29">
        <v>7.34</v>
      </c>
      <c r="E15" s="27">
        <v>0.39</v>
      </c>
      <c r="F15" s="1">
        <f t="shared" si="1"/>
        <v>0</v>
      </c>
      <c r="H15" s="13">
        <f t="shared" si="0"/>
        <v>1</v>
      </c>
      <c r="I15" s="1">
        <f t="shared" si="2"/>
        <v>0.99977000000000005</v>
      </c>
    </row>
    <row r="16" spans="1:9" x14ac:dyDescent="0.25">
      <c r="C16" s="26">
        <v>339</v>
      </c>
      <c r="D16" s="29">
        <v>7.4</v>
      </c>
      <c r="E16" s="27">
        <v>1.41</v>
      </c>
      <c r="F16" s="1">
        <f t="shared" si="1"/>
        <v>6.0000000000000497E-2</v>
      </c>
      <c r="H16" s="13">
        <f t="shared" si="0"/>
        <v>1.0005999999999999</v>
      </c>
      <c r="I16" s="1">
        <f t="shared" si="2"/>
        <v>0.99977000000000005</v>
      </c>
    </row>
    <row r="17" spans="3:9" x14ac:dyDescent="0.25">
      <c r="C17" s="26">
        <v>446</v>
      </c>
      <c r="D17" s="29">
        <v>7.32</v>
      </c>
      <c r="E17" s="27">
        <v>0.04</v>
      </c>
      <c r="F17" s="1">
        <f t="shared" ref="F17" si="3">((D17-D$2))</f>
        <v>-1.9999999999999574E-2</v>
      </c>
      <c r="H17" s="13">
        <f t="shared" ref="H17" si="4">(100+F17)/100</f>
        <v>0.99980000000000002</v>
      </c>
      <c r="I17" s="1">
        <f t="shared" si="2"/>
        <v>0.99977000000000005</v>
      </c>
    </row>
    <row r="18" spans="3:9" x14ac:dyDescent="0.25">
      <c r="C18" s="26">
        <v>509</v>
      </c>
      <c r="D18" s="29">
        <v>7.35</v>
      </c>
      <c r="E18" s="27">
        <v>0.56000000000000005</v>
      </c>
      <c r="F18" s="1">
        <f t="shared" ref="F18:F22" si="5">((D18-D$2))</f>
        <v>9.9999999999997868E-3</v>
      </c>
      <c r="H18" s="13">
        <f t="shared" ref="H18:H22" si="6">(100+F18)/100</f>
        <v>1.0001</v>
      </c>
      <c r="I18" s="1">
        <f t="shared" si="2"/>
        <v>0.99977000000000005</v>
      </c>
    </row>
    <row r="19" spans="3:9" x14ac:dyDescent="0.25">
      <c r="C19" s="26">
        <v>512</v>
      </c>
      <c r="D19" s="29">
        <v>7.32</v>
      </c>
      <c r="E19" s="27">
        <v>0.04</v>
      </c>
      <c r="F19" s="1">
        <f t="shared" si="5"/>
        <v>-1.9999999999999574E-2</v>
      </c>
      <c r="H19" s="13">
        <f t="shared" si="6"/>
        <v>0.99980000000000002</v>
      </c>
      <c r="I19" s="1">
        <f t="shared" si="2"/>
        <v>0.99977000000000005</v>
      </c>
    </row>
    <row r="20" spans="3:9" x14ac:dyDescent="0.25">
      <c r="C20" s="26">
        <v>551</v>
      </c>
      <c r="D20" s="29">
        <v>7.2</v>
      </c>
      <c r="E20" s="27">
        <v>-2.0099999999999998</v>
      </c>
      <c r="F20" s="1">
        <f t="shared" si="5"/>
        <v>-0.13999999999999968</v>
      </c>
      <c r="H20" s="13">
        <f t="shared" si="6"/>
        <v>0.99860000000000004</v>
      </c>
      <c r="I20" s="1">
        <f t="shared" si="2"/>
        <v>0.99977000000000005</v>
      </c>
    </row>
    <row r="21" spans="3:9" x14ac:dyDescent="0.25">
      <c r="C21" s="26">
        <v>579</v>
      </c>
      <c r="D21" s="29">
        <v>7.33</v>
      </c>
      <c r="E21" s="27">
        <v>0.21</v>
      </c>
      <c r="F21" s="1">
        <f t="shared" si="5"/>
        <v>-9.9999999999997868E-3</v>
      </c>
      <c r="H21" s="13">
        <f t="shared" si="6"/>
        <v>0.9998999999999999</v>
      </c>
      <c r="I21" s="1">
        <f t="shared" si="2"/>
        <v>0.99977000000000005</v>
      </c>
    </row>
    <row r="22" spans="3:9" x14ac:dyDescent="0.25">
      <c r="C22" s="26">
        <v>591</v>
      </c>
      <c r="D22" s="29">
        <v>7.2</v>
      </c>
      <c r="E22" s="27">
        <v>-2.0099999999999998</v>
      </c>
      <c r="F22" s="1">
        <f t="shared" si="5"/>
        <v>-0.13999999999999968</v>
      </c>
      <c r="H22" s="13">
        <f t="shared" si="6"/>
        <v>0.99860000000000004</v>
      </c>
      <c r="I22" s="1">
        <f t="shared" si="2"/>
        <v>0.99977000000000005</v>
      </c>
    </row>
    <row r="23" spans="3:9" x14ac:dyDescent="0.25">
      <c r="C23" s="26">
        <v>644</v>
      </c>
      <c r="D23" s="29">
        <v>7.35</v>
      </c>
      <c r="E23" s="27">
        <v>0.56000000000000005</v>
      </c>
      <c r="F23" s="1">
        <f t="shared" ref="F23:F27" si="7">((D23-D$2))</f>
        <v>9.9999999999997868E-3</v>
      </c>
      <c r="H23" s="13">
        <f t="shared" ref="H23:H27" si="8">(100+F23)/100</f>
        <v>1.0001</v>
      </c>
      <c r="I23" s="1">
        <f t="shared" si="2"/>
        <v>0.99977000000000005</v>
      </c>
    </row>
    <row r="24" spans="3:9" x14ac:dyDescent="0.25">
      <c r="C24" s="26">
        <v>689</v>
      </c>
      <c r="D24" s="29">
        <v>7.2</v>
      </c>
      <c r="E24" s="27">
        <v>-2.0099999999999998</v>
      </c>
      <c r="F24" s="1">
        <f t="shared" si="7"/>
        <v>-0.13999999999999968</v>
      </c>
      <c r="H24" s="13">
        <f t="shared" si="8"/>
        <v>0.99860000000000004</v>
      </c>
      <c r="I24" s="1">
        <f t="shared" si="2"/>
        <v>0.99977000000000005</v>
      </c>
    </row>
    <row r="25" spans="3:9" x14ac:dyDescent="0.25">
      <c r="C25" s="26">
        <v>744</v>
      </c>
      <c r="D25" s="29">
        <v>7.32</v>
      </c>
      <c r="E25" s="27">
        <v>0.04</v>
      </c>
      <c r="F25" s="1">
        <f t="shared" si="7"/>
        <v>-1.9999999999999574E-2</v>
      </c>
      <c r="H25" s="13">
        <f t="shared" si="8"/>
        <v>0.99980000000000002</v>
      </c>
      <c r="I25" s="1">
        <f t="shared" si="2"/>
        <v>0.99977000000000005</v>
      </c>
    </row>
    <row r="26" spans="3:9" x14ac:dyDescent="0.25">
      <c r="C26" s="26">
        <v>807</v>
      </c>
      <c r="D26" s="29">
        <v>7.39</v>
      </c>
      <c r="E26" s="27">
        <v>1.24</v>
      </c>
      <c r="F26" s="1">
        <f t="shared" si="7"/>
        <v>4.9999999999999822E-2</v>
      </c>
      <c r="H26" s="13">
        <f t="shared" si="8"/>
        <v>1.0004999999999999</v>
      </c>
      <c r="I26" s="1">
        <f t="shared" si="2"/>
        <v>0.99977000000000005</v>
      </c>
    </row>
    <row r="27" spans="3:9" x14ac:dyDescent="0.25">
      <c r="C27" s="12">
        <v>904</v>
      </c>
      <c r="D27" s="29">
        <v>7.32</v>
      </c>
      <c r="E27" s="27">
        <v>0.04</v>
      </c>
      <c r="F27" s="1">
        <f t="shared" si="7"/>
        <v>-1.9999999999999574E-2</v>
      </c>
      <c r="H27" s="13">
        <f t="shared" si="8"/>
        <v>0.99980000000000002</v>
      </c>
      <c r="I27" s="1">
        <f t="shared" si="2"/>
        <v>0.99977000000000005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yFeb6vEYDq8l61QuBVI9GErN048+pq8W/6+sYFXTmBhYoFgijE6PhsPQ58fYXOwE0QMiiUU0GbLrMV0qiTzMpA==" saltValue="q1onot5QM6v3Gns7Zf3S8g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23" priority="1" stopIfTrue="1" operator="between">
      <formula>-2</formula>
      <formula>2</formula>
    </cfRule>
    <cfRule type="cellIs" dxfId="22" priority="2" stopIfTrue="1" operator="between">
      <formula>-3</formula>
      <formula>3</formula>
    </cfRule>
    <cfRule type="cellIs" dxfId="21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9B0E-12E2-4A7F-BA88-CAF2558660F9}">
  <sheetPr codeName="Sheet13"/>
  <dimension ref="A1:I29"/>
  <sheetViews>
    <sheetView zoomScale="80" zoomScaleNormal="80" workbookViewId="0">
      <selection activeCell="F23" sqref="F23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39</v>
      </c>
      <c r="E1" s="3"/>
      <c r="F1" s="4"/>
    </row>
    <row r="2" spans="1:9" ht="18" x14ac:dyDescent="0.25">
      <c r="C2" s="5" t="s">
        <v>3</v>
      </c>
      <c r="D2" s="28">
        <v>42.29</v>
      </c>
      <c r="E2" s="31" t="s">
        <v>4</v>
      </c>
    </row>
    <row r="3" spans="1:9" ht="18" x14ac:dyDescent="0.25">
      <c r="C3" s="5" t="s">
        <v>15</v>
      </c>
      <c r="D3" s="6">
        <v>42.38</v>
      </c>
      <c r="E3" s="31" t="s">
        <v>4</v>
      </c>
      <c r="F3" s="7"/>
    </row>
    <row r="4" spans="1:9" ht="18" x14ac:dyDescent="0.25">
      <c r="C4" s="5" t="s">
        <v>16</v>
      </c>
      <c r="D4" s="6">
        <v>1.85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4.3652666352052849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42.5</v>
      </c>
      <c r="E11" s="27">
        <v>7.0000000000000007E-2</v>
      </c>
      <c r="F11" s="12">
        <f t="shared" ref="F11:F16" si="0">((D11-D$2)/D$2)*100</f>
        <v>0.49657129344999018</v>
      </c>
      <c r="H11" s="13">
        <f t="shared" ref="H11:H16" si="1">(100+F11)/100</f>
        <v>1.0049657129345</v>
      </c>
      <c r="I11" s="1">
        <f t="shared" ref="I11:I27" si="2">1+($D$3-$D$2)/$D$2</f>
        <v>1.0021281626862144</v>
      </c>
    </row>
    <row r="12" spans="1:9" x14ac:dyDescent="0.25">
      <c r="C12" s="26">
        <v>139</v>
      </c>
      <c r="D12" s="29">
        <v>42</v>
      </c>
      <c r="E12" s="27">
        <v>-0.21</v>
      </c>
      <c r="F12" s="12">
        <f t="shared" si="0"/>
        <v>-0.6857413100023626</v>
      </c>
      <c r="H12" s="13">
        <f t="shared" si="1"/>
        <v>0.99314258689997648</v>
      </c>
      <c r="I12" s="1">
        <f t="shared" si="2"/>
        <v>1.0021281626862144</v>
      </c>
    </row>
    <row r="13" spans="1:9" x14ac:dyDescent="0.25">
      <c r="C13" s="26">
        <v>223</v>
      </c>
      <c r="D13" s="29">
        <v>39.9</v>
      </c>
      <c r="E13" s="27">
        <v>-1.34</v>
      </c>
      <c r="F13" s="12">
        <f t="shared" si="0"/>
        <v>-5.651454244502248</v>
      </c>
      <c r="H13" s="13">
        <f t="shared" si="1"/>
        <v>0.94348545755497748</v>
      </c>
      <c r="I13" s="1">
        <f t="shared" si="2"/>
        <v>1.0021281626862144</v>
      </c>
    </row>
    <row r="14" spans="1:9" x14ac:dyDescent="0.25">
      <c r="C14" s="26">
        <v>225</v>
      </c>
      <c r="D14" s="29">
        <v>42.2</v>
      </c>
      <c r="E14" s="27">
        <v>-0.1</v>
      </c>
      <c r="F14" s="12">
        <f t="shared" si="0"/>
        <v>-0.21281626862141478</v>
      </c>
      <c r="H14" s="13">
        <f t="shared" si="1"/>
        <v>0.99787183731378593</v>
      </c>
      <c r="I14" s="1">
        <f t="shared" si="2"/>
        <v>1.0021281626862144</v>
      </c>
    </row>
    <row r="15" spans="1:9" x14ac:dyDescent="0.25">
      <c r="C15" s="26">
        <v>295</v>
      </c>
      <c r="D15" s="29">
        <v>44</v>
      </c>
      <c r="E15" s="27">
        <v>0.88</v>
      </c>
      <c r="F15" s="12">
        <f t="shared" si="0"/>
        <v>4.0435091038070485</v>
      </c>
      <c r="H15" s="13">
        <f t="shared" si="1"/>
        <v>1.0404350910380706</v>
      </c>
      <c r="I15" s="1">
        <f t="shared" si="2"/>
        <v>1.0021281626862144</v>
      </c>
    </row>
    <row r="16" spans="1:9" x14ac:dyDescent="0.25">
      <c r="C16" s="26">
        <v>339</v>
      </c>
      <c r="D16" s="29">
        <v>41</v>
      </c>
      <c r="E16" s="27">
        <v>-0.75</v>
      </c>
      <c r="F16" s="12">
        <f t="shared" si="0"/>
        <v>-3.0503665169070682</v>
      </c>
      <c r="H16" s="13">
        <f t="shared" si="1"/>
        <v>0.96949633483092934</v>
      </c>
      <c r="I16" s="1">
        <f t="shared" si="2"/>
        <v>1.0021281626862144</v>
      </c>
    </row>
    <row r="17" spans="3:9" x14ac:dyDescent="0.25">
      <c r="C17" s="26">
        <v>446</v>
      </c>
      <c r="D17" s="29">
        <v>41</v>
      </c>
      <c r="E17" s="27">
        <v>-0.75</v>
      </c>
      <c r="F17" s="12">
        <f t="shared" ref="F17" si="3">((D17-D$2)/D$2)*100</f>
        <v>-3.0503665169070682</v>
      </c>
      <c r="H17" s="13">
        <f t="shared" ref="H17" si="4">(100+F17)/100</f>
        <v>0.96949633483092934</v>
      </c>
      <c r="I17" s="1">
        <f t="shared" si="2"/>
        <v>1.0021281626862144</v>
      </c>
    </row>
    <row r="18" spans="3:9" x14ac:dyDescent="0.25">
      <c r="C18" s="26">
        <v>509</v>
      </c>
      <c r="D18" s="29">
        <v>41.7</v>
      </c>
      <c r="E18" s="27">
        <v>-0.37</v>
      </c>
      <c r="F18" s="12">
        <f t="shared" ref="F18:F22" si="5">((D18-D$2)/D$2)*100</f>
        <v>-1.3951288720737676</v>
      </c>
      <c r="H18" s="13">
        <f t="shared" ref="H18:H22" si="6">(100+F18)/100</f>
        <v>0.9860487112792623</v>
      </c>
      <c r="I18" s="1">
        <f t="shared" si="2"/>
        <v>1.0021281626862144</v>
      </c>
    </row>
    <row r="19" spans="3:9" x14ac:dyDescent="0.25">
      <c r="C19" s="26">
        <v>512</v>
      </c>
      <c r="D19" s="29">
        <v>43.8</v>
      </c>
      <c r="E19" s="27">
        <v>0.77</v>
      </c>
      <c r="F19" s="12">
        <f t="shared" si="5"/>
        <v>3.5705840624261005</v>
      </c>
      <c r="H19" s="13">
        <f t="shared" si="6"/>
        <v>1.035705840624261</v>
      </c>
      <c r="I19" s="1">
        <f t="shared" si="2"/>
        <v>1.0021281626862144</v>
      </c>
    </row>
    <row r="20" spans="3:9" x14ac:dyDescent="0.25">
      <c r="C20" s="26">
        <v>551</v>
      </c>
      <c r="D20" s="29">
        <v>41.8</v>
      </c>
      <c r="E20" s="27">
        <v>-0.31</v>
      </c>
      <c r="F20" s="12">
        <f t="shared" si="5"/>
        <v>-1.1586663513833104</v>
      </c>
      <c r="H20" s="13">
        <f t="shared" si="6"/>
        <v>0.9884133364861668</v>
      </c>
      <c r="I20" s="1">
        <f t="shared" si="2"/>
        <v>1.0021281626862144</v>
      </c>
    </row>
    <row r="21" spans="3:9" x14ac:dyDescent="0.25">
      <c r="C21" s="26">
        <v>579</v>
      </c>
      <c r="D21" s="29">
        <v>44.26</v>
      </c>
      <c r="E21" s="27">
        <v>1.02</v>
      </c>
      <c r="F21" s="12">
        <f t="shared" si="5"/>
        <v>4.6583116576022672</v>
      </c>
      <c r="H21" s="13">
        <f t="shared" si="6"/>
        <v>1.0465831165760227</v>
      </c>
      <c r="I21" s="1">
        <f t="shared" si="2"/>
        <v>1.0021281626862144</v>
      </c>
    </row>
    <row r="22" spans="3:9" x14ac:dyDescent="0.25">
      <c r="C22" s="26">
        <v>591</v>
      </c>
      <c r="D22" s="29">
        <v>42.6</v>
      </c>
      <c r="E22" s="27">
        <v>0.12</v>
      </c>
      <c r="F22" s="12">
        <f t="shared" si="5"/>
        <v>0.73303381414046409</v>
      </c>
      <c r="H22" s="13">
        <f t="shared" si="6"/>
        <v>1.0073303381414047</v>
      </c>
      <c r="I22" s="1">
        <f t="shared" si="2"/>
        <v>1.0021281626862144</v>
      </c>
    </row>
    <row r="23" spans="3:9" x14ac:dyDescent="0.25">
      <c r="C23" s="26">
        <v>644</v>
      </c>
      <c r="D23" s="29">
        <v>49</v>
      </c>
      <c r="E23" s="27">
        <v>3.58</v>
      </c>
      <c r="F23" s="12">
        <f t="shared" ref="F23:F27" si="7">((D23-D$2)/D$2)*100</f>
        <v>15.866635138330576</v>
      </c>
      <c r="H23" s="13">
        <f t="shared" ref="H23:H27" si="8">(100+F23)/100</f>
        <v>1.1586663513833058</v>
      </c>
      <c r="I23" s="1">
        <f t="shared" si="2"/>
        <v>1.0021281626862144</v>
      </c>
    </row>
    <row r="24" spans="3:9" x14ac:dyDescent="0.25">
      <c r="C24" s="26">
        <v>689</v>
      </c>
      <c r="D24" s="29">
        <v>41.5</v>
      </c>
      <c r="E24" s="27">
        <v>-0.48</v>
      </c>
      <c r="F24" s="12">
        <f t="shared" si="7"/>
        <v>-1.8680539134547154</v>
      </c>
      <c r="H24" s="13">
        <f t="shared" si="8"/>
        <v>0.98131946086545285</v>
      </c>
      <c r="I24" s="1">
        <f t="shared" si="2"/>
        <v>1.0021281626862144</v>
      </c>
    </row>
    <row r="25" spans="3:9" x14ac:dyDescent="0.25">
      <c r="C25" s="26">
        <v>744</v>
      </c>
      <c r="D25" s="29">
        <v>45.2</v>
      </c>
      <c r="E25" s="27">
        <v>1.53</v>
      </c>
      <c r="F25" s="12">
        <f t="shared" si="7"/>
        <v>6.881059352092703</v>
      </c>
      <c r="H25" s="13">
        <f t="shared" si="8"/>
        <v>1.0688105935209271</v>
      </c>
      <c r="I25" s="1">
        <f t="shared" si="2"/>
        <v>1.0021281626862144</v>
      </c>
    </row>
    <row r="26" spans="3:9" x14ac:dyDescent="0.25">
      <c r="C26" s="26">
        <v>807</v>
      </c>
      <c r="D26" s="29">
        <v>40.4</v>
      </c>
      <c r="E26" s="27">
        <v>-1.07</v>
      </c>
      <c r="F26" s="12">
        <f t="shared" si="7"/>
        <v>-4.4691416410498954</v>
      </c>
      <c r="H26" s="13">
        <f t="shared" si="8"/>
        <v>0.95530858358950099</v>
      </c>
      <c r="I26" s="1">
        <f t="shared" si="2"/>
        <v>1.0021281626862144</v>
      </c>
    </row>
    <row r="27" spans="3:9" x14ac:dyDescent="0.25">
      <c r="C27" s="12">
        <v>904</v>
      </c>
      <c r="D27" s="29">
        <v>41.6</v>
      </c>
      <c r="E27" s="27">
        <v>-0.42</v>
      </c>
      <c r="F27" s="12">
        <f t="shared" si="7"/>
        <v>-1.6315913927642416</v>
      </c>
      <c r="H27" s="13">
        <f t="shared" si="8"/>
        <v>0.98368408607235769</v>
      </c>
      <c r="I27" s="1">
        <f t="shared" si="2"/>
        <v>1.0021281626862144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mhUk+5I5+lfNzg2gK5oyTzJ90syJ7H+Pzij2niRF7KbodRF8IfY1PrDyaUIFD62822yHBVAeqGzpTK6UJeTM3A==" saltValue="WRz25ribfS5+Y8WS/wS2Rw==" spinCount="100000" sheet="1" objects="1" scenarios="1" selectLockedCells="1" selectUnlockedCells="1"/>
  <conditionalFormatting sqref="E11:E27">
    <cfRule type="cellIs" dxfId="74" priority="1" stopIfTrue="1" operator="between">
      <formula>-2</formula>
      <formula>2</formula>
    </cfRule>
    <cfRule type="cellIs" dxfId="73" priority="2" stopIfTrue="1" operator="between">
      <formula>-3</formula>
      <formula>3</formula>
    </cfRule>
    <cfRule type="cellIs" dxfId="72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2B66-71C0-4A45-9478-AB2AE65FBC8D}">
  <sheetPr codeName="Sheet24"/>
  <dimension ref="A1:I29"/>
  <sheetViews>
    <sheetView zoomScale="80" zoomScaleNormal="80" workbookViewId="0">
      <selection activeCell="H26" sqref="H26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26</v>
      </c>
      <c r="E1" s="3"/>
      <c r="F1" s="4"/>
    </row>
    <row r="2" spans="1:9" x14ac:dyDescent="0.25">
      <c r="C2" s="5" t="s">
        <v>3</v>
      </c>
      <c r="D2" s="14">
        <v>20.94</v>
      </c>
      <c r="E2" s="31" t="s">
        <v>12</v>
      </c>
    </row>
    <row r="3" spans="1:9" x14ac:dyDescent="0.25">
      <c r="C3" s="5" t="s">
        <v>15</v>
      </c>
      <c r="D3" s="14">
        <v>20.9</v>
      </c>
      <c r="E3" s="31" t="s">
        <v>12</v>
      </c>
      <c r="F3" s="7"/>
    </row>
    <row r="4" spans="1:9" x14ac:dyDescent="0.25">
      <c r="C4" s="5" t="s">
        <v>16</v>
      </c>
      <c r="D4" s="14">
        <v>0.1</v>
      </c>
      <c r="E4" s="31" t="s">
        <v>12</v>
      </c>
      <c r="F4" s="7"/>
    </row>
    <row r="5" spans="1:9" x14ac:dyDescent="0.25">
      <c r="C5" s="5" t="s">
        <v>17</v>
      </c>
      <c r="D5" s="15">
        <v>0.47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20.92</v>
      </c>
      <c r="E11" s="27">
        <v>0.23</v>
      </c>
      <c r="F11" s="1">
        <f>((D11-D$2))</f>
        <v>-1.9999999999999574E-2</v>
      </c>
      <c r="H11" s="13">
        <f t="shared" ref="H11:H16" si="0">(100+F11)/100</f>
        <v>0.99980000000000002</v>
      </c>
      <c r="I11" s="1">
        <f>1+($D$3-$D$2)/100</f>
        <v>0.99959999999999993</v>
      </c>
    </row>
    <row r="12" spans="1:9" x14ac:dyDescent="0.25">
      <c r="C12" s="26">
        <v>139</v>
      </c>
      <c r="D12" s="29">
        <v>20.94</v>
      </c>
      <c r="E12" s="27">
        <v>0.43</v>
      </c>
      <c r="F12" s="1">
        <f t="shared" ref="F12:F16" si="1">((D12-D$2))</f>
        <v>0</v>
      </c>
      <c r="H12" s="13">
        <f t="shared" si="0"/>
        <v>1</v>
      </c>
      <c r="I12" s="1">
        <f t="shared" ref="I12:I27" si="2">1+($D$3-$D$2)/100</f>
        <v>0.99959999999999993</v>
      </c>
    </row>
    <row r="13" spans="1:9" x14ac:dyDescent="0.25">
      <c r="C13" s="26">
        <v>223</v>
      </c>
      <c r="D13" s="29">
        <v>20.89</v>
      </c>
      <c r="E13" s="27">
        <v>-0.08</v>
      </c>
      <c r="F13" s="1">
        <f t="shared" si="1"/>
        <v>-5.0000000000000711E-2</v>
      </c>
      <c r="H13" s="13">
        <f t="shared" si="0"/>
        <v>0.99950000000000006</v>
      </c>
      <c r="I13" s="1">
        <f t="shared" si="2"/>
        <v>0.99959999999999993</v>
      </c>
    </row>
    <row r="14" spans="1:9" x14ac:dyDescent="0.25">
      <c r="C14" s="26">
        <v>225</v>
      </c>
      <c r="D14" s="29">
        <v>21.03</v>
      </c>
      <c r="E14" s="27">
        <v>1.35</v>
      </c>
      <c r="F14" s="1">
        <f t="shared" si="1"/>
        <v>8.9999999999999858E-2</v>
      </c>
      <c r="H14" s="13">
        <f t="shared" si="0"/>
        <v>1.0009000000000001</v>
      </c>
      <c r="I14" s="1">
        <f t="shared" si="2"/>
        <v>0.99959999999999993</v>
      </c>
    </row>
    <row r="15" spans="1:9" x14ac:dyDescent="0.25">
      <c r="C15" s="26">
        <v>295</v>
      </c>
      <c r="D15" s="29">
        <v>20.94</v>
      </c>
      <c r="E15" s="27">
        <v>0.43</v>
      </c>
      <c r="F15" s="1">
        <f t="shared" si="1"/>
        <v>0</v>
      </c>
      <c r="H15" s="13">
        <f t="shared" si="0"/>
        <v>1</v>
      </c>
      <c r="I15" s="1">
        <f t="shared" si="2"/>
        <v>0.99959999999999993</v>
      </c>
    </row>
    <row r="16" spans="1:9" x14ac:dyDescent="0.25">
      <c r="C16" s="26">
        <v>339</v>
      </c>
      <c r="D16" s="29">
        <v>21</v>
      </c>
      <c r="E16" s="27">
        <v>1.04</v>
      </c>
      <c r="F16" s="1">
        <f t="shared" si="1"/>
        <v>5.9999999999998721E-2</v>
      </c>
      <c r="H16" s="13">
        <f t="shared" si="0"/>
        <v>1.0005999999999999</v>
      </c>
      <c r="I16" s="1">
        <f t="shared" si="2"/>
        <v>0.99959999999999993</v>
      </c>
    </row>
    <row r="17" spans="3:9" x14ac:dyDescent="0.25">
      <c r="C17" s="26">
        <v>446</v>
      </c>
      <c r="D17" s="29">
        <v>20.93</v>
      </c>
      <c r="E17" s="27">
        <v>0.33</v>
      </c>
      <c r="F17" s="1">
        <f t="shared" ref="F17" si="3">((D17-D$2))</f>
        <v>-1.0000000000001563E-2</v>
      </c>
      <c r="H17" s="13">
        <f t="shared" ref="H17" si="4">(100+F17)/100</f>
        <v>0.9998999999999999</v>
      </c>
      <c r="I17" s="1">
        <f t="shared" si="2"/>
        <v>0.99959999999999993</v>
      </c>
    </row>
    <row r="18" spans="3:9" x14ac:dyDescent="0.25">
      <c r="C18" s="26">
        <v>509</v>
      </c>
      <c r="D18" s="29">
        <v>20.98</v>
      </c>
      <c r="E18" s="27">
        <v>0.84</v>
      </c>
      <c r="F18" s="1">
        <f t="shared" ref="F18:F22" si="5">((D18-D$2))</f>
        <v>3.9999999999999147E-2</v>
      </c>
      <c r="H18" s="13">
        <f t="shared" ref="H18:H22" si="6">(100+F18)/100</f>
        <v>1.0004</v>
      </c>
      <c r="I18" s="1">
        <f t="shared" si="2"/>
        <v>0.99959999999999993</v>
      </c>
    </row>
    <row r="19" spans="3:9" x14ac:dyDescent="0.25">
      <c r="C19" s="26">
        <v>512</v>
      </c>
      <c r="D19" s="29">
        <v>20.91</v>
      </c>
      <c r="E19" s="27">
        <v>0.13</v>
      </c>
      <c r="F19" s="1">
        <f t="shared" si="5"/>
        <v>-3.0000000000001137E-2</v>
      </c>
      <c r="H19" s="13">
        <f t="shared" si="6"/>
        <v>0.99970000000000003</v>
      </c>
      <c r="I19" s="1">
        <f t="shared" si="2"/>
        <v>0.99959999999999993</v>
      </c>
    </row>
    <row r="20" spans="3:9" x14ac:dyDescent="0.25">
      <c r="C20" s="26">
        <v>551</v>
      </c>
      <c r="D20" s="29">
        <v>20.79</v>
      </c>
      <c r="E20" s="27">
        <v>-1.1000000000000001</v>
      </c>
      <c r="F20" s="1">
        <f t="shared" si="5"/>
        <v>-0.15000000000000213</v>
      </c>
      <c r="H20" s="13">
        <f t="shared" si="6"/>
        <v>0.99849999999999994</v>
      </c>
      <c r="I20" s="1">
        <f t="shared" si="2"/>
        <v>0.99959999999999993</v>
      </c>
    </row>
    <row r="21" spans="3:9" x14ac:dyDescent="0.25">
      <c r="C21" s="26">
        <v>579</v>
      </c>
      <c r="D21" s="29">
        <v>20.93</v>
      </c>
      <c r="E21" s="27">
        <v>0.33</v>
      </c>
      <c r="F21" s="1">
        <f t="shared" si="5"/>
        <v>-1.0000000000001563E-2</v>
      </c>
      <c r="H21" s="13">
        <f t="shared" si="6"/>
        <v>0.9998999999999999</v>
      </c>
      <c r="I21" s="1">
        <f t="shared" si="2"/>
        <v>0.99959999999999993</v>
      </c>
    </row>
    <row r="22" spans="3:9" x14ac:dyDescent="0.25">
      <c r="C22" s="26">
        <v>591</v>
      </c>
      <c r="D22" s="29">
        <v>20.76</v>
      </c>
      <c r="E22" s="27">
        <v>-1.4</v>
      </c>
      <c r="F22" s="1">
        <f t="shared" si="5"/>
        <v>-0.17999999999999972</v>
      </c>
      <c r="H22" s="13">
        <f t="shared" si="6"/>
        <v>0.99819999999999998</v>
      </c>
      <c r="I22" s="1">
        <f t="shared" si="2"/>
        <v>0.99959999999999993</v>
      </c>
    </row>
    <row r="23" spans="3:9" x14ac:dyDescent="0.25">
      <c r="C23" s="26">
        <v>644</v>
      </c>
      <c r="D23" s="29">
        <v>20.88</v>
      </c>
      <c r="E23" s="27">
        <v>-0.18</v>
      </c>
      <c r="F23" s="1">
        <f t="shared" ref="F23:F27" si="7">((D23-D$2))</f>
        <v>-6.0000000000002274E-2</v>
      </c>
      <c r="H23" s="13">
        <f t="shared" ref="H23:H27" si="8">(100+F23)/100</f>
        <v>0.99939999999999996</v>
      </c>
      <c r="I23" s="1">
        <f t="shared" si="2"/>
        <v>0.99959999999999993</v>
      </c>
    </row>
    <row r="24" spans="3:9" x14ac:dyDescent="0.25">
      <c r="C24" s="26">
        <v>689</v>
      </c>
      <c r="D24" s="29">
        <v>20.7</v>
      </c>
      <c r="E24" s="27">
        <v>-2.0099999999999998</v>
      </c>
      <c r="F24" s="1">
        <f t="shared" si="7"/>
        <v>-0.24000000000000199</v>
      </c>
      <c r="H24" s="13">
        <f t="shared" si="8"/>
        <v>0.99759999999999993</v>
      </c>
      <c r="I24" s="1">
        <f t="shared" si="2"/>
        <v>0.99959999999999993</v>
      </c>
    </row>
    <row r="25" spans="3:9" x14ac:dyDescent="0.25">
      <c r="C25" s="26">
        <v>744</v>
      </c>
      <c r="D25" s="29">
        <v>20.91</v>
      </c>
      <c r="E25" s="27">
        <v>0.13</v>
      </c>
      <c r="F25" s="1">
        <f t="shared" si="7"/>
        <v>-3.0000000000001137E-2</v>
      </c>
      <c r="H25" s="13">
        <f>(100+F25)/100</f>
        <v>0.99970000000000003</v>
      </c>
      <c r="I25" s="1">
        <f t="shared" si="2"/>
        <v>0.99959999999999993</v>
      </c>
    </row>
    <row r="26" spans="3:9" x14ac:dyDescent="0.25">
      <c r="C26" s="26">
        <v>807</v>
      </c>
      <c r="D26" s="29">
        <v>20.95</v>
      </c>
      <c r="E26" s="27">
        <v>0.53</v>
      </c>
      <c r="F26" s="1">
        <f t="shared" si="7"/>
        <v>9.9999999999980105E-3</v>
      </c>
      <c r="H26" s="13">
        <f t="shared" si="8"/>
        <v>1.0001</v>
      </c>
      <c r="I26" s="1">
        <f t="shared" si="2"/>
        <v>0.99959999999999993</v>
      </c>
    </row>
    <row r="27" spans="3:9" x14ac:dyDescent="0.25">
      <c r="C27" s="12">
        <v>904</v>
      </c>
      <c r="D27" s="29">
        <v>20.77</v>
      </c>
      <c r="E27" s="27">
        <v>-1.3</v>
      </c>
      <c r="F27" s="1">
        <f t="shared" si="7"/>
        <v>-0.17000000000000171</v>
      </c>
      <c r="H27" s="13">
        <f t="shared" si="8"/>
        <v>0.99829999999999997</v>
      </c>
      <c r="I27" s="1">
        <f t="shared" si="2"/>
        <v>0.99959999999999993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tegTgpmasN4Pi9OGhBryA6Lg+QmWS/OVinmRcLaOGhSwmKp/Wi75WtaVRI03TCMyNsX2dmNz6Yy9flL7ogr46g==" saltValue="KXUo4/qB+muPQwqT/odhwA==" spinCount="100000" sheet="1" objects="1" scenarios="1" selectLockedCells="1" selectUnlockedCells="1"/>
  <conditionalFormatting sqref="E11:E27">
    <cfRule type="cellIs" dxfId="20" priority="1" stopIfTrue="1" operator="between">
      <formula>-2</formula>
      <formula>2</formula>
    </cfRule>
    <cfRule type="cellIs" dxfId="19" priority="2" stopIfTrue="1" operator="between">
      <formula>-3</formula>
      <formula>3</formula>
    </cfRule>
    <cfRule type="cellIs" dxfId="18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0E4A-7F45-42EE-88A4-29DBD85C2624}">
  <sheetPr codeName="Sheet21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24</v>
      </c>
      <c r="E1" s="3"/>
      <c r="F1" s="4"/>
    </row>
    <row r="2" spans="1:9" x14ac:dyDescent="0.25">
      <c r="C2" s="5" t="s">
        <v>3</v>
      </c>
      <c r="D2" s="14">
        <v>14.39</v>
      </c>
      <c r="E2" s="31" t="s">
        <v>12</v>
      </c>
    </row>
    <row r="3" spans="1:9" x14ac:dyDescent="0.25">
      <c r="C3" s="5" t="s">
        <v>15</v>
      </c>
      <c r="D3" s="14">
        <v>14.37</v>
      </c>
      <c r="E3" s="31" t="s">
        <v>12</v>
      </c>
      <c r="F3" s="7"/>
    </row>
    <row r="4" spans="1:9" x14ac:dyDescent="0.25">
      <c r="C4" s="5" t="s">
        <v>16</v>
      </c>
      <c r="D4" s="14">
        <v>0.08</v>
      </c>
      <c r="E4" s="31" t="s">
        <v>12</v>
      </c>
      <c r="F4" s="7"/>
    </row>
    <row r="5" spans="1:9" x14ac:dyDescent="0.25">
      <c r="C5" s="5" t="s">
        <v>17</v>
      </c>
      <c r="D5" s="15">
        <v>0.55000000000000004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14.44</v>
      </c>
      <c r="E11" s="27">
        <v>0.88</v>
      </c>
      <c r="F11" s="1">
        <f>((D11-D$2))</f>
        <v>4.9999999999998934E-2</v>
      </c>
      <c r="H11" s="13">
        <f t="shared" ref="H11:H16" si="0">(100+F11)/100</f>
        <v>1.0004999999999999</v>
      </c>
      <c r="I11" s="1">
        <f>1+($D$3-$D$2)/100</f>
        <v>0.99980000000000002</v>
      </c>
    </row>
    <row r="12" spans="1:9" x14ac:dyDescent="0.25">
      <c r="C12" s="26">
        <v>139</v>
      </c>
      <c r="D12" s="29">
        <v>14.38</v>
      </c>
      <c r="E12" s="27">
        <v>0.12</v>
      </c>
      <c r="F12" s="1">
        <f t="shared" ref="F12:F16" si="1">((D12-D$2))</f>
        <v>-9.9999999999997868E-3</v>
      </c>
      <c r="H12" s="13">
        <f t="shared" si="0"/>
        <v>0.9998999999999999</v>
      </c>
      <c r="I12" s="1">
        <f t="shared" ref="I12:I27" si="2">1+($D$3-$D$2)/100</f>
        <v>0.99980000000000002</v>
      </c>
    </row>
    <row r="13" spans="1:9" x14ac:dyDescent="0.25">
      <c r="C13" s="26">
        <v>223</v>
      </c>
      <c r="D13" s="29">
        <v>14.36</v>
      </c>
      <c r="E13" s="27">
        <v>-0.13</v>
      </c>
      <c r="F13" s="1">
        <f t="shared" si="1"/>
        <v>-3.0000000000001137E-2</v>
      </c>
      <c r="H13" s="13">
        <f t="shared" si="0"/>
        <v>0.99970000000000003</v>
      </c>
      <c r="I13" s="1">
        <f t="shared" si="2"/>
        <v>0.99980000000000002</v>
      </c>
    </row>
    <row r="14" spans="1:9" x14ac:dyDescent="0.25">
      <c r="C14" s="26">
        <v>225</v>
      </c>
      <c r="D14" s="29">
        <v>14.48</v>
      </c>
      <c r="E14" s="27">
        <v>1.39</v>
      </c>
      <c r="F14" s="1">
        <f t="shared" si="1"/>
        <v>8.9999999999999858E-2</v>
      </c>
      <c r="H14" s="13">
        <f t="shared" si="0"/>
        <v>1.0009000000000001</v>
      </c>
      <c r="I14" s="1">
        <f t="shared" si="2"/>
        <v>0.99980000000000002</v>
      </c>
    </row>
    <row r="15" spans="1:9" x14ac:dyDescent="0.25">
      <c r="C15" s="26">
        <v>295</v>
      </c>
      <c r="D15" s="29">
        <v>14.4</v>
      </c>
      <c r="E15" s="27">
        <v>0.38</v>
      </c>
      <c r="F15" s="1">
        <f t="shared" si="1"/>
        <v>9.9999999999997868E-3</v>
      </c>
      <c r="H15" s="13">
        <f t="shared" si="0"/>
        <v>1.0001</v>
      </c>
      <c r="I15" s="1">
        <f t="shared" si="2"/>
        <v>0.99980000000000002</v>
      </c>
    </row>
    <row r="16" spans="1:9" x14ac:dyDescent="0.25">
      <c r="C16" s="26">
        <v>339</v>
      </c>
      <c r="D16" s="29">
        <v>14.47</v>
      </c>
      <c r="E16" s="27">
        <v>1.26</v>
      </c>
      <c r="F16" s="1">
        <f t="shared" si="1"/>
        <v>8.0000000000000071E-2</v>
      </c>
      <c r="H16" s="13">
        <f t="shared" si="0"/>
        <v>1.0007999999999999</v>
      </c>
      <c r="I16" s="1">
        <f t="shared" si="2"/>
        <v>0.99980000000000002</v>
      </c>
    </row>
    <row r="17" spans="3:9" x14ac:dyDescent="0.25">
      <c r="C17" s="26">
        <v>446</v>
      </c>
      <c r="D17" s="29">
        <v>14.39</v>
      </c>
      <c r="E17" s="27">
        <v>0.25</v>
      </c>
      <c r="F17" s="1">
        <f t="shared" ref="F17" si="3">((D17-D$2))</f>
        <v>0</v>
      </c>
      <c r="H17" s="13">
        <f t="shared" ref="H17" si="4">(100+F17)/100</f>
        <v>1</v>
      </c>
      <c r="I17" s="1">
        <f t="shared" si="2"/>
        <v>0.99980000000000002</v>
      </c>
    </row>
    <row r="18" spans="3:9" x14ac:dyDescent="0.25">
      <c r="C18" s="26">
        <v>509</v>
      </c>
      <c r="D18" s="29">
        <v>14.44</v>
      </c>
      <c r="E18" s="27">
        <v>0.88</v>
      </c>
      <c r="F18" s="1">
        <f t="shared" ref="F18:F22" si="5">((D18-D$2))</f>
        <v>4.9999999999998934E-2</v>
      </c>
      <c r="H18" s="13">
        <f t="shared" ref="H18:H22" si="6">(100+F18)/100</f>
        <v>1.0004999999999999</v>
      </c>
      <c r="I18" s="1">
        <f t="shared" si="2"/>
        <v>0.99980000000000002</v>
      </c>
    </row>
    <row r="19" spans="3:9" x14ac:dyDescent="0.25">
      <c r="C19" s="26">
        <v>512</v>
      </c>
      <c r="D19" s="29">
        <v>14.37</v>
      </c>
      <c r="E19" s="27">
        <v>0</v>
      </c>
      <c r="F19" s="1">
        <f t="shared" si="5"/>
        <v>-2.000000000000135E-2</v>
      </c>
      <c r="H19" s="13">
        <f t="shared" si="6"/>
        <v>0.99980000000000002</v>
      </c>
      <c r="I19" s="1">
        <f t="shared" si="2"/>
        <v>0.99980000000000002</v>
      </c>
    </row>
    <row r="20" spans="3:9" x14ac:dyDescent="0.25">
      <c r="C20" s="26">
        <v>551</v>
      </c>
      <c r="D20" s="29">
        <v>14.3</v>
      </c>
      <c r="E20" s="27">
        <v>-0.89</v>
      </c>
      <c r="F20" s="1">
        <f t="shared" si="5"/>
        <v>-8.9999999999999858E-2</v>
      </c>
      <c r="H20" s="13">
        <f t="shared" si="6"/>
        <v>0.99909999999999999</v>
      </c>
      <c r="I20" s="1">
        <f t="shared" si="2"/>
        <v>0.99980000000000002</v>
      </c>
    </row>
    <row r="21" spans="3:9" x14ac:dyDescent="0.25">
      <c r="C21" s="26">
        <v>579</v>
      </c>
      <c r="D21" s="29">
        <v>14.4</v>
      </c>
      <c r="E21" s="27">
        <v>0.38</v>
      </c>
      <c r="F21" s="1">
        <f t="shared" si="5"/>
        <v>9.9999999999997868E-3</v>
      </c>
      <c r="H21" s="13">
        <f t="shared" si="6"/>
        <v>1.0001</v>
      </c>
      <c r="I21" s="1">
        <f t="shared" si="2"/>
        <v>0.99980000000000002</v>
      </c>
    </row>
    <row r="22" spans="3:9" x14ac:dyDescent="0.25">
      <c r="C22" s="26">
        <v>591</v>
      </c>
      <c r="D22" s="29">
        <v>14.21</v>
      </c>
      <c r="E22" s="27">
        <v>-2.02</v>
      </c>
      <c r="F22" s="1">
        <f t="shared" si="5"/>
        <v>-0.17999999999999972</v>
      </c>
      <c r="H22" s="13">
        <f t="shared" si="6"/>
        <v>0.99819999999999998</v>
      </c>
      <c r="I22" s="1">
        <f t="shared" si="2"/>
        <v>0.99980000000000002</v>
      </c>
    </row>
    <row r="23" spans="3:9" x14ac:dyDescent="0.25">
      <c r="C23" s="26">
        <v>644</v>
      </c>
      <c r="D23" s="29">
        <v>14.37</v>
      </c>
      <c r="E23" s="27">
        <v>0</v>
      </c>
      <c r="F23" s="1">
        <f t="shared" ref="F23:F27" si="7">((D23-D$2))</f>
        <v>-2.000000000000135E-2</v>
      </c>
      <c r="H23" s="13">
        <f t="shared" ref="H23:H27" si="8">(100+F23)/100</f>
        <v>0.99980000000000002</v>
      </c>
      <c r="I23" s="1">
        <f t="shared" si="2"/>
        <v>0.99980000000000002</v>
      </c>
    </row>
    <row r="24" spans="3:9" x14ac:dyDescent="0.25">
      <c r="C24" s="26">
        <v>689</v>
      </c>
      <c r="D24" s="29">
        <v>14.2</v>
      </c>
      <c r="E24" s="27">
        <v>-2.15</v>
      </c>
      <c r="F24" s="1">
        <f t="shared" si="7"/>
        <v>-0.19000000000000128</v>
      </c>
      <c r="H24" s="13">
        <f t="shared" si="8"/>
        <v>0.99809999999999999</v>
      </c>
      <c r="I24" s="1">
        <f t="shared" si="2"/>
        <v>0.99980000000000002</v>
      </c>
    </row>
    <row r="25" spans="3:9" x14ac:dyDescent="0.25">
      <c r="C25" s="26">
        <v>744</v>
      </c>
      <c r="D25" s="29">
        <v>14.36</v>
      </c>
      <c r="E25" s="27">
        <v>-0.13</v>
      </c>
      <c r="F25" s="1">
        <f t="shared" si="7"/>
        <v>-3.0000000000001137E-2</v>
      </c>
      <c r="H25" s="13">
        <f t="shared" si="8"/>
        <v>0.99970000000000003</v>
      </c>
      <c r="I25" s="1">
        <f t="shared" si="2"/>
        <v>0.99980000000000002</v>
      </c>
    </row>
    <row r="26" spans="3:9" x14ac:dyDescent="0.25">
      <c r="C26" s="26">
        <v>807</v>
      </c>
      <c r="D26" s="29">
        <v>14.42</v>
      </c>
      <c r="E26" s="27">
        <v>0.63</v>
      </c>
      <c r="F26" s="1">
        <f t="shared" si="7"/>
        <v>2.9999999999999361E-2</v>
      </c>
      <c r="H26" s="13">
        <f t="shared" si="8"/>
        <v>1.0003</v>
      </c>
      <c r="I26" s="1">
        <f t="shared" si="2"/>
        <v>0.99980000000000002</v>
      </c>
    </row>
    <row r="27" spans="3:9" x14ac:dyDescent="0.25">
      <c r="C27" s="12">
        <v>904</v>
      </c>
      <c r="D27" s="29">
        <v>14.28</v>
      </c>
      <c r="E27" s="27">
        <v>-1.1399999999999999</v>
      </c>
      <c r="F27" s="1">
        <f t="shared" si="7"/>
        <v>-0.11000000000000121</v>
      </c>
      <c r="H27" s="13">
        <f t="shared" si="8"/>
        <v>0.99890000000000001</v>
      </c>
      <c r="I27" s="1">
        <f t="shared" si="2"/>
        <v>0.99980000000000002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6ri/rbjT4IdfMUeFDJs0jJ9xcQnkEOW9QyyNSbY1V+rPMq0+3lkxzTzoXRwJARjNZhN0qO+dCFVXGynegD1N7w==" saltValue="Mloz/lMe6xVfIEtSrZL81w==" spinCount="100000" sheet="1" objects="1" scenarios="1" selectLockedCells="1" selectUnlockedCells="1"/>
  <conditionalFormatting sqref="E11:E27">
    <cfRule type="cellIs" dxfId="17" priority="1" stopIfTrue="1" operator="between">
      <formula>-2</formula>
      <formula>2</formula>
    </cfRule>
    <cfRule type="cellIs" dxfId="16" priority="2" stopIfTrue="1" operator="between">
      <formula>-3</formula>
      <formula>3</formula>
    </cfRule>
    <cfRule type="cellIs" dxfId="15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AE7B-7F5E-47A1-9B2A-2DE4147985E7}">
  <sheetPr codeName="Sheet30"/>
  <dimension ref="A1:I29"/>
  <sheetViews>
    <sheetView zoomScale="80" zoomScaleNormal="80" workbookViewId="0">
      <selection activeCell="D25" sqref="D25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37</v>
      </c>
      <c r="E1" s="3"/>
      <c r="F1" s="4"/>
    </row>
    <row r="2" spans="1:9" x14ac:dyDescent="0.25">
      <c r="C2" s="5" t="s">
        <v>3</v>
      </c>
      <c r="D2" s="14">
        <v>0.54</v>
      </c>
      <c r="E2" s="31" t="s">
        <v>12</v>
      </c>
    </row>
    <row r="3" spans="1:9" x14ac:dyDescent="0.25">
      <c r="C3" s="5" t="s">
        <v>15</v>
      </c>
      <c r="D3" s="14">
        <v>0.53129999999999999</v>
      </c>
      <c r="E3" s="31" t="s">
        <v>12</v>
      </c>
      <c r="F3" s="7"/>
    </row>
    <row r="4" spans="1:9" x14ac:dyDescent="0.25">
      <c r="C4" s="5" t="s">
        <v>16</v>
      </c>
      <c r="D4" s="14">
        <v>4.7699999999999999E-2</v>
      </c>
      <c r="E4" s="31" t="s">
        <v>12</v>
      </c>
      <c r="F4" s="7"/>
    </row>
    <row r="5" spans="1:9" x14ac:dyDescent="0.25">
      <c r="C5" s="5" t="s">
        <v>17</v>
      </c>
      <c r="D5" s="16">
        <v>8.99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0.6</v>
      </c>
      <c r="E11" s="27">
        <v>1.44</v>
      </c>
      <c r="F11" s="1">
        <f>((D11-D$2))</f>
        <v>5.9999999999999942E-2</v>
      </c>
      <c r="H11" s="13">
        <f t="shared" ref="H11:H17" si="0">(100+F11)/100</f>
        <v>1.0005999999999999</v>
      </c>
      <c r="I11" s="1">
        <f>1+($D$3-$D$2)/100</f>
        <v>0.99991300000000005</v>
      </c>
    </row>
    <row r="12" spans="1:9" x14ac:dyDescent="0.25">
      <c r="C12" s="26">
        <v>139</v>
      </c>
      <c r="D12" s="29">
        <v>0.49</v>
      </c>
      <c r="E12" s="27">
        <v>-0.87</v>
      </c>
      <c r="F12" s="1">
        <f t="shared" ref="F12:F17" si="1">((D12-D$2))</f>
        <v>-5.0000000000000044E-2</v>
      </c>
      <c r="H12" s="13">
        <f t="shared" si="0"/>
        <v>0.99950000000000006</v>
      </c>
      <c r="I12" s="1">
        <f t="shared" ref="I12:I27" si="2">1+($D$3-$D$2)/100</f>
        <v>0.99991300000000005</v>
      </c>
    </row>
    <row r="13" spans="1:9" x14ac:dyDescent="0.25">
      <c r="C13" s="26">
        <v>223</v>
      </c>
      <c r="D13" s="29">
        <v>0.48</v>
      </c>
      <c r="E13" s="27">
        <v>-1.07</v>
      </c>
      <c r="F13" s="1">
        <f t="shared" si="1"/>
        <v>-6.0000000000000053E-2</v>
      </c>
      <c r="H13" s="13">
        <f t="shared" si="0"/>
        <v>0.99939999999999996</v>
      </c>
      <c r="I13" s="1">
        <f t="shared" si="2"/>
        <v>0.99991300000000005</v>
      </c>
    </row>
    <row r="14" spans="1:9" x14ac:dyDescent="0.25">
      <c r="C14" s="26">
        <v>225</v>
      </c>
      <c r="D14" s="29">
        <v>0.51</v>
      </c>
      <c r="E14" s="27">
        <v>-0.45</v>
      </c>
      <c r="F14" s="1">
        <f t="shared" si="1"/>
        <v>-3.0000000000000027E-2</v>
      </c>
      <c r="H14" s="13">
        <f t="shared" si="0"/>
        <v>0.99970000000000003</v>
      </c>
      <c r="I14" s="1">
        <f t="shared" si="2"/>
        <v>0.99991300000000005</v>
      </c>
    </row>
    <row r="15" spans="1:9" x14ac:dyDescent="0.25">
      <c r="C15" s="26">
        <v>295</v>
      </c>
      <c r="D15" s="29">
        <v>0.55000000000000004</v>
      </c>
      <c r="E15" s="27">
        <v>0.39</v>
      </c>
      <c r="F15" s="1">
        <f t="shared" si="1"/>
        <v>1.0000000000000009E-2</v>
      </c>
      <c r="H15" s="13">
        <f t="shared" si="0"/>
        <v>1.0001</v>
      </c>
      <c r="I15" s="1">
        <f t="shared" si="2"/>
        <v>0.99991300000000005</v>
      </c>
    </row>
    <row r="16" spans="1:9" x14ac:dyDescent="0.25">
      <c r="C16" s="26">
        <v>339</v>
      </c>
      <c r="D16" s="29">
        <v>0.6</v>
      </c>
      <c r="E16" s="27">
        <v>1.44</v>
      </c>
      <c r="F16" s="1">
        <f t="shared" si="1"/>
        <v>5.9999999999999942E-2</v>
      </c>
      <c r="H16" s="13">
        <f t="shared" si="0"/>
        <v>1.0005999999999999</v>
      </c>
      <c r="I16" s="1">
        <f t="shared" si="2"/>
        <v>0.99991300000000005</v>
      </c>
    </row>
    <row r="17" spans="3:9" x14ac:dyDescent="0.25">
      <c r="C17" s="26">
        <v>446</v>
      </c>
      <c r="D17" s="29">
        <v>0.52</v>
      </c>
      <c r="E17" s="27">
        <v>-0.24</v>
      </c>
      <c r="F17" s="1">
        <f t="shared" si="1"/>
        <v>-2.0000000000000018E-2</v>
      </c>
      <c r="H17" s="13">
        <f t="shared" si="0"/>
        <v>0.99980000000000002</v>
      </c>
      <c r="I17" s="1">
        <f t="shared" si="2"/>
        <v>0.99991300000000005</v>
      </c>
    </row>
    <row r="18" spans="3:9" x14ac:dyDescent="0.25">
      <c r="C18" s="26">
        <v>509</v>
      </c>
      <c r="D18" s="29">
        <v>0.55000000000000004</v>
      </c>
      <c r="E18" s="27">
        <v>0.39</v>
      </c>
      <c r="F18" s="1">
        <f t="shared" ref="F18:F22" si="3">((D18-D$2))</f>
        <v>1.0000000000000009E-2</v>
      </c>
      <c r="H18" s="13">
        <f t="shared" ref="H18:H22" si="4">(100+F18)/100</f>
        <v>1.0001</v>
      </c>
      <c r="I18" s="1">
        <f t="shared" si="2"/>
        <v>0.99991300000000005</v>
      </c>
    </row>
    <row r="19" spans="3:9" x14ac:dyDescent="0.25">
      <c r="C19" s="26">
        <v>512</v>
      </c>
      <c r="D19" s="29">
        <v>0.53</v>
      </c>
      <c r="E19" s="27">
        <v>-0.03</v>
      </c>
      <c r="F19" s="1">
        <f t="shared" si="3"/>
        <v>-1.0000000000000009E-2</v>
      </c>
      <c r="H19" s="13">
        <f t="shared" si="4"/>
        <v>0.9998999999999999</v>
      </c>
      <c r="I19" s="1">
        <f t="shared" si="2"/>
        <v>0.99991300000000005</v>
      </c>
    </row>
    <row r="20" spans="3:9" x14ac:dyDescent="0.25">
      <c r="C20" s="26">
        <v>551</v>
      </c>
      <c r="D20" s="29">
        <v>0.41</v>
      </c>
      <c r="E20" s="27">
        <v>-2.54</v>
      </c>
      <c r="F20" s="1">
        <f t="shared" si="3"/>
        <v>-0.13000000000000006</v>
      </c>
      <c r="H20" s="13">
        <f t="shared" si="4"/>
        <v>0.99870000000000003</v>
      </c>
      <c r="I20" s="1">
        <f t="shared" si="2"/>
        <v>0.99991300000000005</v>
      </c>
    </row>
    <row r="21" spans="3:9" x14ac:dyDescent="0.25">
      <c r="C21" s="26">
        <v>579</v>
      </c>
      <c r="D21" s="29">
        <v>0.56000000000000005</v>
      </c>
      <c r="E21" s="27">
        <v>0.6</v>
      </c>
      <c r="F21" s="1">
        <f t="shared" si="3"/>
        <v>2.0000000000000018E-2</v>
      </c>
      <c r="H21" s="13">
        <f t="shared" si="4"/>
        <v>1.0002</v>
      </c>
      <c r="I21" s="1">
        <f t="shared" si="2"/>
        <v>0.99991300000000005</v>
      </c>
    </row>
    <row r="22" spans="3:9" x14ac:dyDescent="0.25">
      <c r="C22" s="26">
        <v>591</v>
      </c>
      <c r="D22" s="29">
        <v>0.48</v>
      </c>
      <c r="E22" s="27">
        <v>-1.07</v>
      </c>
      <c r="F22" s="1">
        <f t="shared" si="3"/>
        <v>-6.0000000000000053E-2</v>
      </c>
      <c r="H22" s="13">
        <f t="shared" si="4"/>
        <v>0.99939999999999996</v>
      </c>
      <c r="I22" s="1">
        <f t="shared" si="2"/>
        <v>0.99991300000000005</v>
      </c>
    </row>
    <row r="23" spans="3:9" x14ac:dyDescent="0.25">
      <c r="C23" s="26">
        <v>644</v>
      </c>
      <c r="D23" s="29">
        <v>0.57999999999999996</v>
      </c>
      <c r="E23" s="27">
        <v>1.02</v>
      </c>
      <c r="F23" s="1">
        <f t="shared" ref="F23:F27" si="5">((D23-D$2))</f>
        <v>3.9999999999999925E-2</v>
      </c>
      <c r="H23" s="13">
        <f t="shared" ref="H23:H27" si="6">(100+F23)/100</f>
        <v>1.0004</v>
      </c>
      <c r="I23" s="1">
        <f t="shared" si="2"/>
        <v>0.99991300000000005</v>
      </c>
    </row>
    <row r="24" spans="3:9" x14ac:dyDescent="0.25">
      <c r="C24" s="26">
        <v>689</v>
      </c>
      <c r="D24" s="29" t="s">
        <v>45</v>
      </c>
      <c r="E24" s="1" t="s">
        <v>1</v>
      </c>
      <c r="H24" s="13"/>
      <c r="I24" s="1">
        <f t="shared" si="2"/>
        <v>0.99991300000000005</v>
      </c>
    </row>
    <row r="25" spans="3:9" x14ac:dyDescent="0.25">
      <c r="C25" s="26">
        <v>744</v>
      </c>
      <c r="D25" s="29">
        <v>0.53</v>
      </c>
      <c r="E25" s="27">
        <v>-0.03</v>
      </c>
      <c r="F25" s="1">
        <f t="shared" si="5"/>
        <v>-1.0000000000000009E-2</v>
      </c>
      <c r="H25" s="13">
        <f t="shared" si="6"/>
        <v>0.9998999999999999</v>
      </c>
      <c r="I25" s="1">
        <f t="shared" si="2"/>
        <v>0.99991300000000005</v>
      </c>
    </row>
    <row r="26" spans="3:9" x14ac:dyDescent="0.25">
      <c r="C26" s="26">
        <v>807</v>
      </c>
      <c r="D26" s="29">
        <v>0.59</v>
      </c>
      <c r="E26" s="27">
        <v>1.23</v>
      </c>
      <c r="F26" s="1">
        <f t="shared" si="5"/>
        <v>4.9999999999999933E-2</v>
      </c>
      <c r="H26" s="13">
        <f t="shared" si="6"/>
        <v>1.0004999999999999</v>
      </c>
      <c r="I26" s="1">
        <f t="shared" si="2"/>
        <v>0.99991300000000005</v>
      </c>
    </row>
    <row r="27" spans="3:9" x14ac:dyDescent="0.25">
      <c r="C27" s="12">
        <v>904</v>
      </c>
      <c r="D27" s="29">
        <v>0.54</v>
      </c>
      <c r="E27" s="27">
        <v>0.18</v>
      </c>
      <c r="F27" s="1">
        <f t="shared" si="5"/>
        <v>0</v>
      </c>
      <c r="H27" s="13">
        <f t="shared" si="6"/>
        <v>1</v>
      </c>
      <c r="I27" s="1">
        <f t="shared" si="2"/>
        <v>0.99991300000000005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1AbT5P1SlFyAvkjBFKCOo+YM+mduUIxVMdsV5TEhgV8fKcuIgUTZud4RdxMnic+cD+QM8pMZQwqEYUV3s/MUxA==" saltValue="oggXspAUrkEqYQoOLQp8lw==" spinCount="100000" sheet="1" objects="1" scenarios="1" selectLockedCells="1" selectUnlockedCells="1"/>
  <conditionalFormatting sqref="E11:E23 E25:E27">
    <cfRule type="cellIs" dxfId="14" priority="1" stopIfTrue="1" operator="between">
      <formula>-2</formula>
      <formula>2</formula>
    </cfRule>
    <cfRule type="cellIs" dxfId="13" priority="2" stopIfTrue="1" operator="between">
      <formula>-3</formula>
      <formula>3</formula>
    </cfRule>
    <cfRule type="cellIs" dxfId="12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I30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11</v>
      </c>
      <c r="E1" s="3"/>
      <c r="F1" s="4"/>
    </row>
    <row r="2" spans="1:9" x14ac:dyDescent="0.25">
      <c r="C2" s="5" t="s">
        <v>3</v>
      </c>
      <c r="D2" s="14">
        <v>8.0399999999999991</v>
      </c>
      <c r="E2" s="31" t="s">
        <v>12</v>
      </c>
    </row>
    <row r="3" spans="1:9" x14ac:dyDescent="0.25">
      <c r="C3" s="5" t="s">
        <v>15</v>
      </c>
      <c r="D3" s="14">
        <v>8.0259999999999998</v>
      </c>
      <c r="E3" s="31" t="s">
        <v>12</v>
      </c>
      <c r="F3" s="7"/>
    </row>
    <row r="4" spans="1:9" x14ac:dyDescent="0.25">
      <c r="C4" s="5" t="s">
        <v>16</v>
      </c>
      <c r="D4" s="14">
        <v>7.1999999999999995E-2</v>
      </c>
      <c r="E4" s="31" t="s">
        <v>12</v>
      </c>
      <c r="F4" s="7"/>
    </row>
    <row r="5" spans="1:9" x14ac:dyDescent="0.25">
      <c r="C5" s="5" t="s">
        <v>17</v>
      </c>
      <c r="D5" s="16">
        <f>(D4/D3)*100</f>
        <v>0.89708447545477199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8.0500000000000007</v>
      </c>
      <c r="E11" s="27">
        <v>0.33</v>
      </c>
      <c r="F11" s="1">
        <f>((D11-D$2))</f>
        <v>1.0000000000001563E-2</v>
      </c>
      <c r="H11" s="13">
        <f t="shared" ref="H11:H16" si="0">(100+F11)/100</f>
        <v>1.0001</v>
      </c>
      <c r="I11" s="1">
        <f>1+($D$3-$D$2)/100</f>
        <v>0.99985999999999997</v>
      </c>
    </row>
    <row r="12" spans="1:9" x14ac:dyDescent="0.25">
      <c r="C12" s="26">
        <v>139</v>
      </c>
      <c r="D12" s="29">
        <v>8.0399999999999991</v>
      </c>
      <c r="E12" s="27">
        <v>0.19</v>
      </c>
      <c r="F12" s="1">
        <f t="shared" ref="F12:F16" si="1">((D12-D$2))</f>
        <v>0</v>
      </c>
      <c r="H12" s="13">
        <f t="shared" si="0"/>
        <v>1</v>
      </c>
      <c r="I12" s="1">
        <f t="shared" ref="I12:I27" si="2">1+($D$3-$D$2)/100</f>
        <v>0.99985999999999997</v>
      </c>
    </row>
    <row r="13" spans="1:9" x14ac:dyDescent="0.25">
      <c r="C13" s="26">
        <v>223</v>
      </c>
      <c r="D13" s="29">
        <v>8</v>
      </c>
      <c r="E13" s="27">
        <v>-0.36</v>
      </c>
      <c r="F13" s="1">
        <f t="shared" si="1"/>
        <v>-3.9999999999999147E-2</v>
      </c>
      <c r="H13" s="13">
        <f t="shared" si="0"/>
        <v>0.99960000000000004</v>
      </c>
      <c r="I13" s="1">
        <f t="shared" si="2"/>
        <v>0.99985999999999997</v>
      </c>
    </row>
    <row r="14" spans="1:9" x14ac:dyDescent="0.25">
      <c r="C14" s="26">
        <v>225</v>
      </c>
      <c r="D14" s="29">
        <v>8.08</v>
      </c>
      <c r="E14" s="27">
        <v>0.75</v>
      </c>
      <c r="F14" s="1">
        <f t="shared" si="1"/>
        <v>4.0000000000000924E-2</v>
      </c>
      <c r="H14" s="13">
        <f t="shared" si="0"/>
        <v>1.0004</v>
      </c>
      <c r="I14" s="1">
        <f t="shared" si="2"/>
        <v>0.99985999999999997</v>
      </c>
    </row>
    <row r="15" spans="1:9" x14ac:dyDescent="0.25">
      <c r="C15" s="26">
        <v>295</v>
      </c>
      <c r="D15" s="29">
        <v>8.06</v>
      </c>
      <c r="E15" s="27">
        <v>0.47</v>
      </c>
      <c r="F15" s="1">
        <f t="shared" si="1"/>
        <v>2.000000000000135E-2</v>
      </c>
      <c r="H15" s="13">
        <f t="shared" si="0"/>
        <v>1.0002</v>
      </c>
      <c r="I15" s="1">
        <f t="shared" si="2"/>
        <v>0.99985999999999997</v>
      </c>
    </row>
    <row r="16" spans="1:9" x14ac:dyDescent="0.25">
      <c r="C16" s="26">
        <v>339</v>
      </c>
      <c r="D16" s="29">
        <v>8.1199999999999992</v>
      </c>
      <c r="E16" s="27">
        <v>1.3</v>
      </c>
      <c r="F16" s="1">
        <f t="shared" si="1"/>
        <v>8.0000000000000071E-2</v>
      </c>
      <c r="H16" s="13">
        <f t="shared" si="0"/>
        <v>1.0007999999999999</v>
      </c>
      <c r="I16" s="1">
        <f t="shared" si="2"/>
        <v>0.99985999999999997</v>
      </c>
    </row>
    <row r="17" spans="3:9" x14ac:dyDescent="0.25">
      <c r="C17" s="26">
        <v>446</v>
      </c>
      <c r="D17" s="29">
        <v>8.0500000000000007</v>
      </c>
      <c r="E17" s="27">
        <v>0.33</v>
      </c>
      <c r="F17" s="1">
        <f t="shared" ref="F17" si="3">((D17-D$2))</f>
        <v>1.0000000000001563E-2</v>
      </c>
      <c r="H17" s="13">
        <f t="shared" ref="H17" si="4">(100+F17)/100</f>
        <v>1.0001</v>
      </c>
      <c r="I17" s="1">
        <f t="shared" si="2"/>
        <v>0.99985999999999997</v>
      </c>
    </row>
    <row r="18" spans="3:9" x14ac:dyDescent="0.25">
      <c r="C18" s="26">
        <v>509</v>
      </c>
      <c r="D18" s="29">
        <v>8.06</v>
      </c>
      <c r="E18" s="27">
        <v>0.47</v>
      </c>
      <c r="F18" s="1">
        <f t="shared" ref="F18:F22" si="5">((D18-D$2))</f>
        <v>2.000000000000135E-2</v>
      </c>
      <c r="H18" s="13">
        <f t="shared" ref="H18:H22" si="6">(100+F18)/100</f>
        <v>1.0002</v>
      </c>
      <c r="I18" s="1">
        <f t="shared" si="2"/>
        <v>0.99985999999999997</v>
      </c>
    </row>
    <row r="19" spans="3:9" x14ac:dyDescent="0.25">
      <c r="C19" s="26">
        <v>512</v>
      </c>
      <c r="D19" s="29">
        <v>8.0399999999999991</v>
      </c>
      <c r="E19" s="27">
        <v>0.19</v>
      </c>
      <c r="F19" s="1">
        <f t="shared" si="5"/>
        <v>0</v>
      </c>
      <c r="H19" s="13">
        <f t="shared" si="6"/>
        <v>1</v>
      </c>
      <c r="I19" s="1">
        <f t="shared" si="2"/>
        <v>0.99985999999999997</v>
      </c>
    </row>
    <row r="20" spans="3:9" x14ac:dyDescent="0.25">
      <c r="C20" s="26">
        <v>551</v>
      </c>
      <c r="D20" s="29">
        <v>7.88</v>
      </c>
      <c r="E20" s="27">
        <v>-2.02</v>
      </c>
      <c r="F20" s="1">
        <f t="shared" si="5"/>
        <v>-0.15999999999999925</v>
      </c>
      <c r="H20" s="13">
        <f t="shared" si="6"/>
        <v>0.99840000000000007</v>
      </c>
      <c r="I20" s="1">
        <f t="shared" si="2"/>
        <v>0.99985999999999997</v>
      </c>
    </row>
    <row r="21" spans="3:9" x14ac:dyDescent="0.25">
      <c r="C21" s="26">
        <v>579</v>
      </c>
      <c r="D21" s="29">
        <v>8.06</v>
      </c>
      <c r="E21" s="27">
        <v>0.47</v>
      </c>
      <c r="F21" s="1">
        <f t="shared" si="5"/>
        <v>2.000000000000135E-2</v>
      </c>
      <c r="H21" s="13">
        <f t="shared" si="6"/>
        <v>1.0002</v>
      </c>
      <c r="I21" s="1">
        <f t="shared" si="2"/>
        <v>0.99985999999999997</v>
      </c>
    </row>
    <row r="22" spans="3:9" x14ac:dyDescent="0.25">
      <c r="C22" s="26">
        <v>591</v>
      </c>
      <c r="D22" s="29">
        <v>7.93</v>
      </c>
      <c r="E22" s="27">
        <v>-1.33</v>
      </c>
      <c r="F22" s="1">
        <f t="shared" si="5"/>
        <v>-0.10999999999999943</v>
      </c>
      <c r="H22" s="13">
        <f t="shared" si="6"/>
        <v>0.99890000000000001</v>
      </c>
      <c r="I22" s="1">
        <f t="shared" si="2"/>
        <v>0.99985999999999997</v>
      </c>
    </row>
    <row r="23" spans="3:9" x14ac:dyDescent="0.25">
      <c r="C23" s="26">
        <v>644</v>
      </c>
      <c r="D23" s="29">
        <v>8.06</v>
      </c>
      <c r="E23" s="27">
        <v>0.47</v>
      </c>
      <c r="F23" s="1">
        <f t="shared" ref="F23:F27" si="7">((D23-D$2))</f>
        <v>2.000000000000135E-2</v>
      </c>
      <c r="H23" s="13">
        <f t="shared" ref="H23:H27" si="8">(100+F23)/100</f>
        <v>1.0002</v>
      </c>
      <c r="I23" s="1">
        <f t="shared" si="2"/>
        <v>0.99985999999999997</v>
      </c>
    </row>
    <row r="24" spans="3:9" x14ac:dyDescent="0.25">
      <c r="C24" s="26">
        <v>689</v>
      </c>
      <c r="D24" s="29">
        <v>7.91</v>
      </c>
      <c r="E24" s="27">
        <v>-1.61</v>
      </c>
      <c r="F24" s="1">
        <f t="shared" si="7"/>
        <v>-0.12999999999999901</v>
      </c>
      <c r="H24" s="13">
        <f t="shared" si="8"/>
        <v>0.99870000000000003</v>
      </c>
      <c r="I24" s="1">
        <f t="shared" si="2"/>
        <v>0.99985999999999997</v>
      </c>
    </row>
    <row r="25" spans="3:9" x14ac:dyDescent="0.25">
      <c r="C25" s="26">
        <v>744</v>
      </c>
      <c r="D25" s="29">
        <v>8.0399999999999991</v>
      </c>
      <c r="E25" s="27">
        <v>0.19</v>
      </c>
      <c r="F25" s="1">
        <f t="shared" si="7"/>
        <v>0</v>
      </c>
      <c r="H25" s="13">
        <f t="shared" si="8"/>
        <v>1</v>
      </c>
      <c r="I25" s="1">
        <f t="shared" si="2"/>
        <v>0.99985999999999997</v>
      </c>
    </row>
    <row r="26" spans="3:9" x14ac:dyDescent="0.25">
      <c r="C26" s="26">
        <v>807</v>
      </c>
      <c r="D26" s="29">
        <v>8.09</v>
      </c>
      <c r="E26" s="27">
        <v>0.89</v>
      </c>
      <c r="F26" s="1">
        <f t="shared" si="7"/>
        <v>5.0000000000000711E-2</v>
      </c>
      <c r="H26" s="13">
        <f t="shared" si="8"/>
        <v>1.0004999999999999</v>
      </c>
      <c r="I26" s="1">
        <f t="shared" si="2"/>
        <v>0.99985999999999997</v>
      </c>
    </row>
    <row r="27" spans="3:9" x14ac:dyDescent="0.25">
      <c r="C27" s="12">
        <v>904</v>
      </c>
      <c r="D27" s="29">
        <v>7.95</v>
      </c>
      <c r="E27" s="27">
        <v>-1.05</v>
      </c>
      <c r="F27" s="1">
        <f t="shared" si="7"/>
        <v>-8.999999999999897E-2</v>
      </c>
      <c r="H27" s="13">
        <f t="shared" si="8"/>
        <v>0.99909999999999999</v>
      </c>
      <c r="I27" s="1">
        <f t="shared" si="2"/>
        <v>0.99985999999999997</v>
      </c>
    </row>
    <row r="28" spans="3:9" x14ac:dyDescent="0.25">
      <c r="C28" s="12"/>
      <c r="D28" s="29"/>
    </row>
    <row r="29" spans="3:9" x14ac:dyDescent="0.25">
      <c r="C29" s="12"/>
      <c r="D29" s="29"/>
    </row>
    <row r="30" spans="3:9" x14ac:dyDescent="0.25">
      <c r="D30" s="29"/>
    </row>
  </sheetData>
  <sheetProtection algorithmName="SHA-512" hashValue="xOnIUBgFIdJmu6h8cfGWCbmRHw1hnNUIhbm7bDzLuZlvnV/hhVMDxZIrDVu+om65/owAUhUBaqMyz1bKnJRKYQ==" saltValue="R6J113KAArNg1vh6LYOSqA==" spinCount="100000" sheet="1" objects="1" scenarios="1" selectLockedCells="1" selectUnlockedCells="1"/>
  <sortState xmlns:xlrd2="http://schemas.microsoft.com/office/spreadsheetml/2017/richdata2" ref="C11:F24">
    <sortCondition ref="C11"/>
  </sortState>
  <conditionalFormatting sqref="E11:E27">
    <cfRule type="cellIs" dxfId="11" priority="1" stopIfTrue="1" operator="between">
      <formula>-2</formula>
      <formula>2</formula>
    </cfRule>
    <cfRule type="cellIs" dxfId="10" priority="2" stopIfTrue="1" operator="between">
      <formula>-3</formula>
      <formula>3</formula>
    </cfRule>
    <cfRule type="cellIs" dxfId="9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B876-387D-4FCD-B169-4B02E88979EB}">
  <sheetPr codeName="Sheet25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42578125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25</v>
      </c>
      <c r="E1" s="3"/>
      <c r="F1" s="4"/>
    </row>
    <row r="2" spans="1:9" x14ac:dyDescent="0.25">
      <c r="C2" s="5" t="s">
        <v>3</v>
      </c>
      <c r="D2" s="14">
        <v>6.59</v>
      </c>
      <c r="E2" s="31" t="s">
        <v>12</v>
      </c>
    </row>
    <row r="3" spans="1:9" x14ac:dyDescent="0.25">
      <c r="C3" s="5" t="s">
        <v>15</v>
      </c>
      <c r="D3" s="14">
        <v>6.5570000000000004</v>
      </c>
      <c r="E3" s="31" t="s">
        <v>12</v>
      </c>
      <c r="F3" s="7"/>
    </row>
    <row r="4" spans="1:9" x14ac:dyDescent="0.25">
      <c r="C4" s="5" t="s">
        <v>16</v>
      </c>
      <c r="D4" s="14">
        <v>8.6999999999999994E-2</v>
      </c>
      <c r="E4" s="31" t="s">
        <v>12</v>
      </c>
      <c r="F4" s="7"/>
    </row>
    <row r="5" spans="1:9" x14ac:dyDescent="0.25">
      <c r="C5" s="5" t="s">
        <v>17</v>
      </c>
      <c r="D5" s="15">
        <v>1.32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14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6.61</v>
      </c>
      <c r="E11" s="27">
        <v>0.61</v>
      </c>
      <c r="F11" s="1">
        <f>((D11-D$2))</f>
        <v>2.0000000000000462E-2</v>
      </c>
      <c r="H11" s="13">
        <f t="shared" ref="H11:H16" si="0">(100+F11)/100</f>
        <v>1.0002</v>
      </c>
      <c r="I11" s="1">
        <f>1+($D$3-$D$2)/100</f>
        <v>0.99967000000000006</v>
      </c>
    </row>
    <row r="12" spans="1:9" x14ac:dyDescent="0.25">
      <c r="C12" s="26">
        <v>139</v>
      </c>
      <c r="D12" s="29">
        <v>6.56</v>
      </c>
      <c r="E12" s="27">
        <v>0.03</v>
      </c>
      <c r="F12" s="1">
        <f t="shared" ref="F12:F16" si="1">((D12-D$2))</f>
        <v>-3.0000000000000249E-2</v>
      </c>
      <c r="H12" s="13">
        <f t="shared" si="0"/>
        <v>0.99970000000000003</v>
      </c>
      <c r="I12" s="1">
        <f t="shared" ref="I12:I27" si="2">1+($D$3-$D$2)/100</f>
        <v>0.99967000000000006</v>
      </c>
    </row>
    <row r="13" spans="1:9" x14ac:dyDescent="0.25">
      <c r="C13" s="26">
        <v>223</v>
      </c>
      <c r="D13" s="29">
        <v>6.55</v>
      </c>
      <c r="E13" s="27">
        <v>-0.08</v>
      </c>
      <c r="F13" s="1">
        <f t="shared" si="1"/>
        <v>-4.0000000000000036E-2</v>
      </c>
      <c r="H13" s="13">
        <f t="shared" si="0"/>
        <v>0.99959999999999993</v>
      </c>
      <c r="I13" s="1">
        <f t="shared" si="2"/>
        <v>0.99967000000000006</v>
      </c>
    </row>
    <row r="14" spans="1:9" x14ac:dyDescent="0.25">
      <c r="C14" s="26">
        <v>225</v>
      </c>
      <c r="D14" s="29">
        <v>6.61</v>
      </c>
      <c r="E14" s="27">
        <v>0.61</v>
      </c>
      <c r="F14" s="1">
        <f t="shared" si="1"/>
        <v>2.0000000000000462E-2</v>
      </c>
      <c r="H14" s="13">
        <f t="shared" si="0"/>
        <v>1.0002</v>
      </c>
      <c r="I14" s="1">
        <f t="shared" si="2"/>
        <v>0.99967000000000006</v>
      </c>
    </row>
    <row r="15" spans="1:9" x14ac:dyDescent="0.25">
      <c r="C15" s="26">
        <v>295</v>
      </c>
      <c r="D15" s="29">
        <v>6.6</v>
      </c>
      <c r="E15" s="27">
        <v>0.49</v>
      </c>
      <c r="F15" s="1">
        <f t="shared" si="1"/>
        <v>9.9999999999997868E-3</v>
      </c>
      <c r="H15" s="13">
        <f t="shared" si="0"/>
        <v>1.0001</v>
      </c>
      <c r="I15" s="1">
        <f t="shared" si="2"/>
        <v>0.99967000000000006</v>
      </c>
    </row>
    <row r="16" spans="1:9" x14ac:dyDescent="0.25">
      <c r="C16" s="26">
        <v>339</v>
      </c>
      <c r="D16" s="29">
        <v>6.65</v>
      </c>
      <c r="E16" s="27">
        <v>1.07</v>
      </c>
      <c r="F16" s="1">
        <f t="shared" si="1"/>
        <v>6.0000000000000497E-2</v>
      </c>
      <c r="H16" s="13">
        <f t="shared" si="0"/>
        <v>1.0005999999999999</v>
      </c>
      <c r="I16" s="1">
        <f t="shared" si="2"/>
        <v>0.99967000000000006</v>
      </c>
    </row>
    <row r="17" spans="3:9" x14ac:dyDescent="0.25">
      <c r="C17" s="26">
        <v>446</v>
      </c>
      <c r="D17" s="29">
        <v>6.59</v>
      </c>
      <c r="E17" s="27">
        <v>0.38</v>
      </c>
      <c r="F17" s="1">
        <f t="shared" ref="F17" si="3">((D17-D$2))</f>
        <v>0</v>
      </c>
      <c r="H17" s="13">
        <f t="shared" ref="H17" si="4">(100+F17)/100</f>
        <v>1</v>
      </c>
      <c r="I17" s="1">
        <f t="shared" si="2"/>
        <v>0.99967000000000006</v>
      </c>
    </row>
    <row r="18" spans="3:9" x14ac:dyDescent="0.25">
      <c r="C18" s="26">
        <v>509</v>
      </c>
      <c r="D18" s="29">
        <v>6.64</v>
      </c>
      <c r="E18" s="27">
        <v>0.95</v>
      </c>
      <c r="F18" s="1">
        <f t="shared" ref="F18:F22" si="5">((D18-D$2))</f>
        <v>4.9999999999999822E-2</v>
      </c>
      <c r="H18" s="13">
        <f t="shared" ref="H18:H22" si="6">(100+F18)/100</f>
        <v>1.0004999999999999</v>
      </c>
      <c r="I18" s="1">
        <f t="shared" si="2"/>
        <v>0.99967000000000006</v>
      </c>
    </row>
    <row r="19" spans="3:9" x14ac:dyDescent="0.25">
      <c r="C19" s="26">
        <v>512</v>
      </c>
      <c r="D19" s="29">
        <v>6.58</v>
      </c>
      <c r="E19" s="27">
        <v>0.26</v>
      </c>
      <c r="F19" s="1">
        <f t="shared" si="5"/>
        <v>-9.9999999999997868E-3</v>
      </c>
      <c r="H19" s="13">
        <f t="shared" si="6"/>
        <v>0.9998999999999999</v>
      </c>
      <c r="I19" s="1">
        <f t="shared" si="2"/>
        <v>0.99967000000000006</v>
      </c>
    </row>
    <row r="20" spans="3:9" x14ac:dyDescent="0.25">
      <c r="C20" s="26">
        <v>551</v>
      </c>
      <c r="D20" s="29">
        <v>6.43</v>
      </c>
      <c r="E20" s="27">
        <v>-1.47</v>
      </c>
      <c r="F20" s="1">
        <f t="shared" si="5"/>
        <v>-0.16000000000000014</v>
      </c>
      <c r="H20" s="13">
        <f t="shared" si="6"/>
        <v>0.99840000000000007</v>
      </c>
      <c r="I20" s="1">
        <f t="shared" si="2"/>
        <v>0.99967000000000006</v>
      </c>
    </row>
    <row r="21" spans="3:9" x14ac:dyDescent="0.25">
      <c r="C21" s="26">
        <v>579</v>
      </c>
      <c r="D21" s="29">
        <v>6.61</v>
      </c>
      <c r="E21" s="27">
        <v>0.61</v>
      </c>
      <c r="F21" s="1">
        <f t="shared" si="5"/>
        <v>2.0000000000000462E-2</v>
      </c>
      <c r="H21" s="13">
        <f t="shared" si="6"/>
        <v>1.0002</v>
      </c>
      <c r="I21" s="1">
        <f t="shared" si="2"/>
        <v>0.99967000000000006</v>
      </c>
    </row>
    <row r="22" spans="3:9" x14ac:dyDescent="0.25">
      <c r="C22" s="26">
        <v>591</v>
      </c>
      <c r="D22" s="29">
        <v>6.48</v>
      </c>
      <c r="E22" s="27">
        <v>-0.89</v>
      </c>
      <c r="F22" s="1">
        <f t="shared" si="5"/>
        <v>-0.10999999999999943</v>
      </c>
      <c r="H22" s="13">
        <f t="shared" si="6"/>
        <v>0.99890000000000001</v>
      </c>
      <c r="I22" s="1">
        <f t="shared" si="2"/>
        <v>0.99967000000000006</v>
      </c>
    </row>
    <row r="23" spans="3:9" x14ac:dyDescent="0.25">
      <c r="C23" s="26">
        <v>644</v>
      </c>
      <c r="D23" s="29">
        <v>6.61</v>
      </c>
      <c r="E23" s="27">
        <v>0.61</v>
      </c>
      <c r="F23" s="1">
        <f t="shared" ref="F23:F27" si="7">((D23-D$2))</f>
        <v>2.0000000000000462E-2</v>
      </c>
      <c r="H23" s="13">
        <f t="shared" ref="H23:H27" si="8">(100+F23)/100</f>
        <v>1.0002</v>
      </c>
      <c r="I23" s="1">
        <f t="shared" si="2"/>
        <v>0.99967000000000006</v>
      </c>
    </row>
    <row r="24" spans="3:9" x14ac:dyDescent="0.25">
      <c r="C24" s="26">
        <v>689</v>
      </c>
      <c r="D24" s="29">
        <v>6.44</v>
      </c>
      <c r="E24" s="27">
        <v>-1.35</v>
      </c>
      <c r="F24" s="1">
        <f t="shared" si="7"/>
        <v>-0.14999999999999947</v>
      </c>
      <c r="H24" s="13">
        <f t="shared" si="8"/>
        <v>0.99849999999999994</v>
      </c>
      <c r="I24" s="1">
        <f t="shared" si="2"/>
        <v>0.99967000000000006</v>
      </c>
    </row>
    <row r="25" spans="3:9" x14ac:dyDescent="0.25">
      <c r="C25" s="26">
        <v>744</v>
      </c>
      <c r="D25" s="29">
        <v>5.59</v>
      </c>
      <c r="E25" s="27">
        <v>-11.16</v>
      </c>
      <c r="F25" s="1">
        <f t="shared" si="7"/>
        <v>-1</v>
      </c>
      <c r="H25" s="13">
        <f t="shared" si="8"/>
        <v>0.99</v>
      </c>
      <c r="I25" s="1">
        <f t="shared" si="2"/>
        <v>0.99967000000000006</v>
      </c>
    </row>
    <row r="26" spans="3:9" x14ac:dyDescent="0.25">
      <c r="C26" s="26">
        <v>807</v>
      </c>
      <c r="D26" s="29">
        <v>6.63</v>
      </c>
      <c r="E26" s="27">
        <v>0.84</v>
      </c>
      <c r="F26" s="1">
        <f t="shared" si="7"/>
        <v>4.0000000000000036E-2</v>
      </c>
      <c r="H26" s="13">
        <f t="shared" si="8"/>
        <v>1.0004</v>
      </c>
      <c r="I26" s="1">
        <f t="shared" si="2"/>
        <v>0.99967000000000006</v>
      </c>
    </row>
    <row r="27" spans="3:9" x14ac:dyDescent="0.25">
      <c r="C27" s="12">
        <v>904</v>
      </c>
      <c r="D27" s="29">
        <v>6.51</v>
      </c>
      <c r="E27" s="27">
        <v>-0.55000000000000004</v>
      </c>
      <c r="F27" s="1">
        <f t="shared" si="7"/>
        <v>-8.0000000000000071E-2</v>
      </c>
      <c r="H27" s="13">
        <f t="shared" si="8"/>
        <v>0.99919999999999998</v>
      </c>
      <c r="I27" s="1">
        <f t="shared" si="2"/>
        <v>0.99967000000000006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N1e4r4C2dWIARG+9u2uOXHA7erUHQD+PuRHi6Lqd/lOsKXmeMm0S+Nl4JXDC7j/IJtbZOoqxiTdc975d1cZ/Hw==" saltValue="C4g1NsYV/RWbS/z2yCkgwQ==" spinCount="100000" sheet="1" objects="1" scenarios="1" selectLockedCells="1" selectUnlockedCells="1"/>
  <conditionalFormatting sqref="E11:E27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I29"/>
  <sheetViews>
    <sheetView zoomScale="80" zoomScaleNormal="80" workbookViewId="0">
      <selection activeCell="AA31" sqref="AA31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710937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38</v>
      </c>
      <c r="E1" s="32"/>
      <c r="F1" s="4"/>
    </row>
    <row r="2" spans="1:9" x14ac:dyDescent="0.25">
      <c r="C2" s="5" t="s">
        <v>3</v>
      </c>
      <c r="D2" s="6">
        <v>3.41</v>
      </c>
      <c r="E2" s="33" t="s">
        <v>2</v>
      </c>
    </row>
    <row r="3" spans="1:9" x14ac:dyDescent="0.25">
      <c r="C3" s="5" t="s">
        <v>15</v>
      </c>
      <c r="D3" s="6">
        <v>3.4750000000000001</v>
      </c>
      <c r="E3" s="33" t="s">
        <v>2</v>
      </c>
      <c r="F3" s="7"/>
    </row>
    <row r="4" spans="1:9" x14ac:dyDescent="0.25">
      <c r="C4" s="5" t="s">
        <v>16</v>
      </c>
      <c r="D4" s="6">
        <v>8.5999999999999993E-2</v>
      </c>
      <c r="E4" s="33" t="s">
        <v>2</v>
      </c>
      <c r="F4" s="7"/>
    </row>
    <row r="5" spans="1:9" x14ac:dyDescent="0.25">
      <c r="C5" s="5" t="s">
        <v>17</v>
      </c>
      <c r="D5" s="16">
        <f>(D4/D3)*100</f>
        <v>2.4748201438848918</v>
      </c>
      <c r="E5" s="33" t="s">
        <v>2</v>
      </c>
      <c r="F5" s="7"/>
    </row>
    <row r="6" spans="1:9" x14ac:dyDescent="0.25">
      <c r="C6" s="5" t="s">
        <v>6</v>
      </c>
      <c r="D6" s="8">
        <v>16</v>
      </c>
      <c r="E6" s="34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3.3</v>
      </c>
      <c r="E11" s="27">
        <v>-2.0299999999999998</v>
      </c>
      <c r="F11" s="12">
        <f t="shared" ref="F11:F16" si="0">((D11-D$2)/D$2)*100</f>
        <v>-3.2258064516129124</v>
      </c>
      <c r="H11" s="13">
        <f t="shared" ref="H11:H16" si="1">(100+F11)/100</f>
        <v>0.96774193548387089</v>
      </c>
      <c r="I11" s="1">
        <f t="shared" ref="I11:I27" si="2">1+($D$3-$D$2)/$D$2</f>
        <v>1.0190615835777126</v>
      </c>
    </row>
    <row r="12" spans="1:9" x14ac:dyDescent="0.25">
      <c r="C12" s="26">
        <v>139</v>
      </c>
      <c r="D12" s="29">
        <v>3.5</v>
      </c>
      <c r="E12" s="27">
        <v>0.28999999999999998</v>
      </c>
      <c r="F12" s="12">
        <f t="shared" si="0"/>
        <v>2.6392961876832799</v>
      </c>
      <c r="H12" s="13">
        <f t="shared" si="1"/>
        <v>1.0263929618768328</v>
      </c>
      <c r="I12" s="1">
        <f t="shared" si="2"/>
        <v>1.0190615835777126</v>
      </c>
    </row>
    <row r="13" spans="1:9" x14ac:dyDescent="0.25">
      <c r="C13" s="26">
        <v>223</v>
      </c>
      <c r="D13" s="29">
        <v>3.42</v>
      </c>
      <c r="E13" s="27">
        <v>-0.64</v>
      </c>
      <c r="F13" s="12">
        <f t="shared" si="0"/>
        <v>0.29325513196480313</v>
      </c>
      <c r="H13" s="13">
        <f t="shared" si="1"/>
        <v>1.0029325513196481</v>
      </c>
      <c r="I13" s="1">
        <f t="shared" si="2"/>
        <v>1.0190615835777126</v>
      </c>
    </row>
    <row r="14" spans="1:9" x14ac:dyDescent="0.25">
      <c r="C14" s="26">
        <v>225</v>
      </c>
      <c r="D14" s="29">
        <v>3.5</v>
      </c>
      <c r="E14" s="27">
        <v>0.28999999999999998</v>
      </c>
      <c r="F14" s="12">
        <f t="shared" si="0"/>
        <v>2.6392961876832799</v>
      </c>
      <c r="H14" s="13">
        <f t="shared" si="1"/>
        <v>1.0263929618768328</v>
      </c>
      <c r="I14" s="1">
        <f t="shared" si="2"/>
        <v>1.0190615835777126</v>
      </c>
    </row>
    <row r="15" spans="1:9" x14ac:dyDescent="0.25">
      <c r="C15" s="26">
        <v>295</v>
      </c>
      <c r="D15" s="29">
        <v>3.51</v>
      </c>
      <c r="E15" s="27">
        <v>0.41</v>
      </c>
      <c r="F15" s="12">
        <f t="shared" si="0"/>
        <v>2.9325513196480832</v>
      </c>
      <c r="H15" s="13">
        <f t="shared" si="1"/>
        <v>1.0293255131964809</v>
      </c>
      <c r="I15" s="1">
        <f t="shared" si="2"/>
        <v>1.0190615835777126</v>
      </c>
    </row>
    <row r="16" spans="1:9" x14ac:dyDescent="0.25">
      <c r="C16" s="26">
        <v>339</v>
      </c>
      <c r="D16" s="29">
        <v>3.5</v>
      </c>
      <c r="E16" s="27">
        <v>0.28999999999999998</v>
      </c>
      <c r="F16" s="12">
        <f t="shared" si="0"/>
        <v>2.6392961876832799</v>
      </c>
      <c r="H16" s="13">
        <f t="shared" si="1"/>
        <v>1.0263929618768328</v>
      </c>
      <c r="I16" s="1">
        <f t="shared" si="2"/>
        <v>1.0190615835777126</v>
      </c>
    </row>
    <row r="17" spans="3:9" x14ac:dyDescent="0.25">
      <c r="C17" s="26">
        <v>446</v>
      </c>
      <c r="D17" s="29">
        <v>3.41</v>
      </c>
      <c r="E17" s="27">
        <v>-0.75</v>
      </c>
      <c r="F17" s="12">
        <f t="shared" ref="F17" si="3">((D17-D$2)/D$2)*100</f>
        <v>0</v>
      </c>
      <c r="H17" s="13">
        <f t="shared" ref="H17" si="4">(100+F17)/100</f>
        <v>1</v>
      </c>
      <c r="I17" s="1">
        <f t="shared" si="2"/>
        <v>1.0190615835777126</v>
      </c>
    </row>
    <row r="18" spans="3:9" x14ac:dyDescent="0.25">
      <c r="C18" s="26">
        <v>509</v>
      </c>
      <c r="D18" s="29">
        <v>3.55</v>
      </c>
      <c r="E18" s="27">
        <v>0.88</v>
      </c>
      <c r="F18" s="12">
        <f t="shared" ref="F18:F22" si="5">((D18-D$2)/D$2)*100</f>
        <v>4.1055718475073215</v>
      </c>
      <c r="H18" s="13">
        <f t="shared" ref="H18:H22" si="6">(100+F18)/100</f>
        <v>1.0410557184750733</v>
      </c>
      <c r="I18" s="1">
        <f t="shared" si="2"/>
        <v>1.0190615835777126</v>
      </c>
    </row>
    <row r="19" spans="3:9" x14ac:dyDescent="0.25">
      <c r="C19" s="26">
        <v>512</v>
      </c>
      <c r="D19" s="29">
        <v>3.3</v>
      </c>
      <c r="E19" s="27">
        <v>-2.0299999999999998</v>
      </c>
      <c r="F19" s="12">
        <f t="shared" si="5"/>
        <v>-3.2258064516129124</v>
      </c>
      <c r="H19" s="13">
        <f t="shared" si="6"/>
        <v>0.96774193548387089</v>
      </c>
      <c r="I19" s="1">
        <f t="shared" si="2"/>
        <v>1.0190615835777126</v>
      </c>
    </row>
    <row r="20" spans="3:9" x14ac:dyDescent="0.25">
      <c r="C20" s="26">
        <v>551</v>
      </c>
      <c r="D20" s="29">
        <v>3.55</v>
      </c>
      <c r="E20" s="27">
        <v>0.88</v>
      </c>
      <c r="F20" s="12">
        <f t="shared" si="5"/>
        <v>4.1055718475073215</v>
      </c>
      <c r="H20" s="13">
        <f t="shared" si="6"/>
        <v>1.0410557184750733</v>
      </c>
      <c r="I20" s="1">
        <f t="shared" si="2"/>
        <v>1.0190615835777126</v>
      </c>
    </row>
    <row r="21" spans="3:9" x14ac:dyDescent="0.25">
      <c r="C21" s="26">
        <v>579</v>
      </c>
      <c r="D21" s="29">
        <v>3.5</v>
      </c>
      <c r="E21" s="27">
        <v>0.28999999999999998</v>
      </c>
      <c r="F21" s="12">
        <f t="shared" si="5"/>
        <v>2.6392961876832799</v>
      </c>
      <c r="H21" s="13">
        <f t="shared" si="6"/>
        <v>1.0263929618768328</v>
      </c>
      <c r="I21" s="1">
        <f t="shared" si="2"/>
        <v>1.0190615835777126</v>
      </c>
    </row>
    <row r="22" spans="3:9" x14ac:dyDescent="0.25">
      <c r="C22" s="26">
        <v>591</v>
      </c>
      <c r="D22" s="29">
        <v>3.37</v>
      </c>
      <c r="E22" s="27">
        <v>-1.22</v>
      </c>
      <c r="F22" s="12">
        <f t="shared" si="5"/>
        <v>-1.1730205278592385</v>
      </c>
      <c r="H22" s="13">
        <f t="shared" si="6"/>
        <v>0.98826979472140764</v>
      </c>
      <c r="I22" s="1">
        <f t="shared" si="2"/>
        <v>1.0190615835777126</v>
      </c>
    </row>
    <row r="23" spans="3:9" x14ac:dyDescent="0.25">
      <c r="C23" s="26">
        <v>644</v>
      </c>
      <c r="D23" s="29">
        <v>3.64</v>
      </c>
      <c r="E23" s="27">
        <v>1.92</v>
      </c>
      <c r="F23" s="12">
        <f t="shared" ref="F23:F27" si="7">((D23-D$2)/D$2)*100</f>
        <v>6.7448680351906152</v>
      </c>
      <c r="H23" s="13">
        <f t="shared" ref="H23:H27" si="8">(100+F23)/100</f>
        <v>1.0674486803519061</v>
      </c>
      <c r="I23" s="1">
        <f t="shared" si="2"/>
        <v>1.0190615835777126</v>
      </c>
    </row>
    <row r="24" spans="3:9" x14ac:dyDescent="0.25">
      <c r="C24" s="26">
        <v>689</v>
      </c>
      <c r="D24" s="29">
        <v>3.53</v>
      </c>
      <c r="E24" s="27">
        <v>0.64</v>
      </c>
      <c r="F24" s="12">
        <f t="shared" si="7"/>
        <v>3.5190615835777024</v>
      </c>
      <c r="H24" s="13">
        <f t="shared" si="8"/>
        <v>1.0351906158357769</v>
      </c>
      <c r="I24" s="1">
        <f t="shared" si="2"/>
        <v>1.0190615835777126</v>
      </c>
    </row>
    <row r="25" spans="3:9" x14ac:dyDescent="0.25">
      <c r="C25" s="26">
        <v>744</v>
      </c>
      <c r="D25" s="29">
        <v>3.48</v>
      </c>
      <c r="E25" s="27">
        <v>0.06</v>
      </c>
      <c r="F25" s="12">
        <f t="shared" si="7"/>
        <v>2.0527859237536608</v>
      </c>
      <c r="H25" s="13">
        <f t="shared" si="8"/>
        <v>1.0205278592375366</v>
      </c>
      <c r="I25" s="1">
        <f t="shared" si="2"/>
        <v>1.0190615835777126</v>
      </c>
    </row>
    <row r="26" spans="3:9" x14ac:dyDescent="0.25">
      <c r="C26" s="26">
        <v>807</v>
      </c>
      <c r="D26" s="29">
        <v>3.48</v>
      </c>
      <c r="E26" s="27">
        <v>0.06</v>
      </c>
      <c r="F26" s="12">
        <f t="shared" si="7"/>
        <v>2.0527859237536608</v>
      </c>
      <c r="H26" s="13">
        <f t="shared" si="8"/>
        <v>1.0205278592375366</v>
      </c>
      <c r="I26" s="1">
        <f t="shared" si="2"/>
        <v>1.0190615835777126</v>
      </c>
    </row>
    <row r="27" spans="3:9" x14ac:dyDescent="0.25">
      <c r="C27" s="12">
        <v>904</v>
      </c>
      <c r="D27" s="29">
        <v>3.31</v>
      </c>
      <c r="E27" s="27">
        <v>-1.91</v>
      </c>
      <c r="F27" s="12">
        <f t="shared" si="7"/>
        <v>-2.9325513196480966</v>
      </c>
      <c r="H27" s="13">
        <f t="shared" si="8"/>
        <v>0.97067448680351898</v>
      </c>
      <c r="I27" s="1">
        <f t="shared" si="2"/>
        <v>1.0190615835777126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pjpJneoZFYIsNHMOwNf+pUVKVplLyVt/Hb0CUNt5AOCa9Og4NviSABgvrfkX0PzIlt1bCkRC06QKg3GbiHmd2w==" saltValue="3VoSDuAjRgFJsrHx9gOorQ==" spinCount="100000" sheet="1" objects="1" scenarios="1" selectLockedCells="1" selectUnlockedCells="1"/>
  <sortState xmlns:xlrd2="http://schemas.microsoft.com/office/spreadsheetml/2017/richdata2" ref="C11:F24">
    <sortCondition ref="C11"/>
  </sortState>
  <conditionalFormatting sqref="E11:E27">
    <cfRule type="cellIs" dxfId="5" priority="1" stopIfTrue="1" operator="between">
      <formula>-2</formula>
      <formula>2</formula>
    </cfRule>
    <cfRule type="cellIs" dxfId="4" priority="2" stopIfTrue="1" operator="between">
      <formula>-3</formula>
      <formula>3</formula>
    </cfRule>
    <cfRule type="cellIs" dxfId="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3E90-F761-4022-910E-AFEAA6ACDBD7}">
  <sheetPr codeName="Sheet31"/>
  <dimension ref="A1:I29"/>
  <sheetViews>
    <sheetView zoomScale="80" zoomScaleNormal="80" workbookViewId="0">
      <selection activeCell="Z26" sqref="Z26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710937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44</v>
      </c>
      <c r="E1" s="32"/>
      <c r="F1" s="4"/>
    </row>
    <row r="2" spans="1:9" x14ac:dyDescent="0.25">
      <c r="C2" s="5" t="s">
        <v>3</v>
      </c>
      <c r="D2" s="6">
        <v>6.47</v>
      </c>
      <c r="E2" s="33" t="s">
        <v>2</v>
      </c>
    </row>
    <row r="3" spans="1:9" x14ac:dyDescent="0.25">
      <c r="C3" s="5" t="s">
        <v>15</v>
      </c>
      <c r="D3" s="6">
        <v>6.5890000000000004</v>
      </c>
      <c r="E3" s="33" t="s">
        <v>2</v>
      </c>
      <c r="F3" s="7"/>
    </row>
    <row r="4" spans="1:9" x14ac:dyDescent="0.25">
      <c r="C4" s="5" t="s">
        <v>16</v>
      </c>
      <c r="D4" s="6">
        <v>0.106</v>
      </c>
      <c r="E4" s="33" t="s">
        <v>2</v>
      </c>
      <c r="F4" s="7"/>
    </row>
    <row r="5" spans="1:9" x14ac:dyDescent="0.25">
      <c r="C5" s="5" t="s">
        <v>17</v>
      </c>
      <c r="D5" s="16">
        <f>(D4/D3)*100</f>
        <v>1.6087418424647135</v>
      </c>
      <c r="E5" s="33" t="s">
        <v>2</v>
      </c>
      <c r="F5" s="7"/>
    </row>
    <row r="6" spans="1:9" x14ac:dyDescent="0.25">
      <c r="C6" s="5" t="s">
        <v>6</v>
      </c>
      <c r="D6" s="8">
        <v>16</v>
      </c>
      <c r="E6" s="34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6.42</v>
      </c>
      <c r="E11" s="27">
        <v>-1.59</v>
      </c>
      <c r="F11" s="12">
        <f t="shared" ref="F11:F17" si="0">((D11-D$2)/D$2)*100</f>
        <v>-0.77279752704791072</v>
      </c>
      <c r="H11" s="13">
        <f t="shared" ref="H11:H17" si="1">(100+F11)/100</f>
        <v>0.99227202472952092</v>
      </c>
      <c r="I11" s="1">
        <f t="shared" ref="I11:I27" si="2">1+($D$3-$D$2)/$D$2</f>
        <v>1.0183925811437404</v>
      </c>
    </row>
    <row r="12" spans="1:9" x14ac:dyDescent="0.25">
      <c r="C12" s="26">
        <v>139</v>
      </c>
      <c r="D12" s="29">
        <v>6.6</v>
      </c>
      <c r="E12" s="27">
        <v>0.1</v>
      </c>
      <c r="F12" s="12">
        <f t="shared" si="0"/>
        <v>2.0092735703245732</v>
      </c>
      <c r="H12" s="13">
        <f t="shared" si="1"/>
        <v>1.0200927357032457</v>
      </c>
      <c r="I12" s="1">
        <f t="shared" si="2"/>
        <v>1.0183925811437404</v>
      </c>
    </row>
    <row r="13" spans="1:9" x14ac:dyDescent="0.25">
      <c r="C13" s="26">
        <v>223</v>
      </c>
      <c r="D13" s="29">
        <v>6.57</v>
      </c>
      <c r="E13" s="27">
        <v>-0.18</v>
      </c>
      <c r="F13" s="12">
        <f t="shared" si="0"/>
        <v>1.5455950540958352</v>
      </c>
      <c r="H13" s="13">
        <f t="shared" si="1"/>
        <v>1.0154559505409584</v>
      </c>
      <c r="I13" s="1">
        <f t="shared" si="2"/>
        <v>1.0183925811437404</v>
      </c>
    </row>
    <row r="14" spans="1:9" x14ac:dyDescent="0.25">
      <c r="C14" s="26">
        <v>225</v>
      </c>
      <c r="D14" s="29">
        <v>6.5</v>
      </c>
      <c r="E14" s="27">
        <v>-0.84</v>
      </c>
      <c r="F14" s="12">
        <f t="shared" si="0"/>
        <v>0.46367851622875195</v>
      </c>
      <c r="H14" s="13">
        <f t="shared" si="1"/>
        <v>1.0046367851622875</v>
      </c>
      <c r="I14" s="1">
        <f t="shared" si="2"/>
        <v>1.0183925811437404</v>
      </c>
    </row>
    <row r="15" spans="1:9" x14ac:dyDescent="0.25">
      <c r="C15" s="26">
        <v>295</v>
      </c>
      <c r="D15" s="29">
        <v>6.6</v>
      </c>
      <c r="E15" s="27">
        <v>0.1</v>
      </c>
      <c r="F15" s="12">
        <f t="shared" si="0"/>
        <v>2.0092735703245732</v>
      </c>
      <c r="H15" s="13">
        <f t="shared" si="1"/>
        <v>1.0200927357032457</v>
      </c>
      <c r="I15" s="1">
        <f t="shared" si="2"/>
        <v>1.0183925811437404</v>
      </c>
    </row>
    <row r="16" spans="1:9" x14ac:dyDescent="0.25">
      <c r="C16" s="26">
        <v>339</v>
      </c>
      <c r="D16" s="29">
        <v>6.73</v>
      </c>
      <c r="E16" s="27">
        <v>1.32</v>
      </c>
      <c r="F16" s="12">
        <f t="shared" si="0"/>
        <v>4.0185471406491606</v>
      </c>
      <c r="H16" s="13">
        <f t="shared" si="1"/>
        <v>1.0401854714064915</v>
      </c>
      <c r="I16" s="1">
        <f t="shared" si="2"/>
        <v>1.0183925811437404</v>
      </c>
    </row>
    <row r="17" spans="3:9" x14ac:dyDescent="0.25">
      <c r="C17" s="26">
        <v>446</v>
      </c>
      <c r="D17" s="29">
        <v>6.52</v>
      </c>
      <c r="E17" s="27">
        <v>-0.65</v>
      </c>
      <c r="F17" s="12">
        <f t="shared" si="0"/>
        <v>0.77279752704791072</v>
      </c>
      <c r="H17" s="13">
        <f t="shared" si="1"/>
        <v>1.0077279752704791</v>
      </c>
      <c r="I17" s="1">
        <f t="shared" si="2"/>
        <v>1.0183925811437404</v>
      </c>
    </row>
    <row r="18" spans="3:9" x14ac:dyDescent="0.25">
      <c r="C18" s="26">
        <v>509</v>
      </c>
      <c r="D18" s="29">
        <v>6.61</v>
      </c>
      <c r="E18" s="27">
        <v>0.19</v>
      </c>
      <c r="F18" s="12">
        <f t="shared" ref="F18:F22" si="3">((D18-D$2)/D$2)*100</f>
        <v>2.1638330757341664</v>
      </c>
      <c r="H18" s="13">
        <f t="shared" ref="H18:H22" si="4">(100+F18)/100</f>
        <v>1.0216383307573416</v>
      </c>
      <c r="I18" s="1">
        <f t="shared" si="2"/>
        <v>1.0183925811437404</v>
      </c>
    </row>
    <row r="19" spans="3:9" x14ac:dyDescent="0.25">
      <c r="C19" s="26">
        <v>512</v>
      </c>
      <c r="D19" s="29">
        <v>6.38</v>
      </c>
      <c r="E19" s="27">
        <v>-1.97</v>
      </c>
      <c r="F19" s="12">
        <f t="shared" si="3"/>
        <v>-1.391035548686242</v>
      </c>
      <c r="H19" s="13">
        <f t="shared" si="4"/>
        <v>0.98608964451313752</v>
      </c>
      <c r="I19" s="1">
        <f t="shared" si="2"/>
        <v>1.0183925811437404</v>
      </c>
    </row>
    <row r="20" spans="3:9" x14ac:dyDescent="0.25">
      <c r="C20" s="26">
        <v>551</v>
      </c>
      <c r="D20" s="29">
        <v>6.74</v>
      </c>
      <c r="E20" s="27">
        <v>1.42</v>
      </c>
      <c r="F20" s="12">
        <f t="shared" si="3"/>
        <v>4.1731066460587396</v>
      </c>
      <c r="H20" s="13">
        <f t="shared" si="4"/>
        <v>1.0417310664605874</v>
      </c>
      <c r="I20" s="1">
        <f t="shared" si="2"/>
        <v>1.0183925811437404</v>
      </c>
    </row>
    <row r="21" spans="3:9" x14ac:dyDescent="0.25">
      <c r="C21" s="26">
        <v>579</v>
      </c>
      <c r="D21" s="29">
        <v>6.59</v>
      </c>
      <c r="E21" s="27">
        <v>0.01</v>
      </c>
      <c r="F21" s="12">
        <f t="shared" si="3"/>
        <v>1.8547140649149938</v>
      </c>
      <c r="H21" s="13">
        <f t="shared" si="4"/>
        <v>1.01854714064915</v>
      </c>
      <c r="I21" s="1">
        <f t="shared" si="2"/>
        <v>1.0183925811437404</v>
      </c>
    </row>
    <row r="22" spans="3:9" x14ac:dyDescent="0.25">
      <c r="C22" s="26">
        <v>591</v>
      </c>
      <c r="D22" s="29">
        <v>6.45</v>
      </c>
      <c r="E22" s="27">
        <v>-1.31</v>
      </c>
      <c r="F22" s="12">
        <f t="shared" si="3"/>
        <v>-0.30911901081915877</v>
      </c>
      <c r="H22" s="13">
        <f t="shared" si="4"/>
        <v>0.99690880989180841</v>
      </c>
      <c r="I22" s="1">
        <f t="shared" si="2"/>
        <v>1.0183925811437404</v>
      </c>
    </row>
    <row r="23" spans="3:9" x14ac:dyDescent="0.25">
      <c r="C23" s="26">
        <v>644</v>
      </c>
      <c r="D23" s="29">
        <v>6.82</v>
      </c>
      <c r="E23" s="27">
        <v>2.17</v>
      </c>
      <c r="F23" s="12">
        <f t="shared" ref="F23:F27" si="5">((D23-D$2)/D$2)*100</f>
        <v>5.4095826893354024</v>
      </c>
      <c r="H23" s="13">
        <f t="shared" ref="H23:H27" si="6">(100+F23)/100</f>
        <v>1.054095826893354</v>
      </c>
      <c r="I23" s="1">
        <f t="shared" si="2"/>
        <v>1.0183925811437404</v>
      </c>
    </row>
    <row r="24" spans="3:9" x14ac:dyDescent="0.25">
      <c r="C24" s="26">
        <v>689</v>
      </c>
      <c r="D24" s="29">
        <v>6.6</v>
      </c>
      <c r="E24" s="27">
        <v>0.1</v>
      </c>
      <c r="F24" s="12">
        <f t="shared" si="5"/>
        <v>2.0092735703245732</v>
      </c>
      <c r="H24" s="13">
        <f t="shared" si="6"/>
        <v>1.0200927357032457</v>
      </c>
      <c r="I24" s="1">
        <f t="shared" si="2"/>
        <v>1.0183925811437404</v>
      </c>
    </row>
    <row r="25" spans="3:9" x14ac:dyDescent="0.25">
      <c r="C25" s="26">
        <v>744</v>
      </c>
      <c r="D25" s="29">
        <v>6.63</v>
      </c>
      <c r="E25" s="27">
        <v>0.38</v>
      </c>
      <c r="F25" s="12">
        <f t="shared" si="5"/>
        <v>2.4729520865533252</v>
      </c>
      <c r="H25" s="13">
        <f t="shared" si="6"/>
        <v>1.0247295208655331</v>
      </c>
      <c r="I25" s="1">
        <f t="shared" si="2"/>
        <v>1.0183925811437404</v>
      </c>
    </row>
    <row r="26" spans="3:9" x14ac:dyDescent="0.25">
      <c r="C26" s="26">
        <v>807</v>
      </c>
      <c r="D26" s="29">
        <v>6.58</v>
      </c>
      <c r="E26" s="27">
        <v>-0.09</v>
      </c>
      <c r="F26" s="12">
        <f t="shared" si="5"/>
        <v>1.7001545595054144</v>
      </c>
      <c r="H26" s="13">
        <f t="shared" si="6"/>
        <v>1.0170015455950543</v>
      </c>
      <c r="I26" s="1">
        <f t="shared" si="2"/>
        <v>1.0183925811437404</v>
      </c>
    </row>
    <row r="27" spans="3:9" x14ac:dyDescent="0.25">
      <c r="C27" s="12">
        <v>904</v>
      </c>
      <c r="D27" s="29">
        <v>6.53</v>
      </c>
      <c r="E27" s="27">
        <v>-0.56000000000000005</v>
      </c>
      <c r="F27" s="12">
        <f t="shared" si="5"/>
        <v>0.92735703245750389</v>
      </c>
      <c r="H27" s="13">
        <f t="shared" si="6"/>
        <v>1.009273570324575</v>
      </c>
      <c r="I27" s="1">
        <f t="shared" si="2"/>
        <v>1.0183925811437404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PCHvTnHlClxlqAaplbzWKoKP2Dsy7CVge0b6KYydRsxAS6me5PATa8bCgOQU6Ol+sLL9Sas7v1AjDc0N/k7q8w==" saltValue="HQImpliTVZo5Oev91qGDrA==" spinCount="100000" sheet="1" objects="1" scenarios="1" selectLockedCells="1" selectUnlockedCells="1"/>
  <conditionalFormatting sqref="E11:E27">
    <cfRule type="cellIs" dxfId="2" priority="1" stopIfTrue="1" operator="between">
      <formula>-2</formula>
      <formula>2</formula>
    </cfRule>
    <cfRule type="cellIs" dxfId="1" priority="2" stopIfTrue="1" operator="between">
      <formula>-3</formula>
      <formula>3</formula>
    </cfRule>
    <cfRule type="cellIs" dxfId="0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6"/>
  <dimension ref="A1:I29"/>
  <sheetViews>
    <sheetView zoomScale="80" zoomScaleNormal="80" workbookViewId="0">
      <selection activeCell="F27" sqref="F11:F27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40</v>
      </c>
      <c r="E1" s="3"/>
      <c r="F1" s="4"/>
    </row>
    <row r="2" spans="1:9" ht="18" x14ac:dyDescent="0.25">
      <c r="C2" s="5" t="s">
        <v>3</v>
      </c>
      <c r="D2" s="30">
        <v>159.69999999999999</v>
      </c>
      <c r="E2" s="31" t="s">
        <v>4</v>
      </c>
    </row>
    <row r="3" spans="1:9" ht="18" x14ac:dyDescent="0.25">
      <c r="C3" s="5" t="s">
        <v>15</v>
      </c>
      <c r="D3" s="30">
        <v>158.9</v>
      </c>
      <c r="E3" s="31" t="s">
        <v>4</v>
      </c>
      <c r="F3" s="7"/>
    </row>
    <row r="4" spans="1:9" ht="18" x14ac:dyDescent="0.25">
      <c r="C4" s="5" t="s">
        <v>16</v>
      </c>
      <c r="D4" s="5">
        <v>3.6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2.2655758338577723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165</v>
      </c>
      <c r="E11" s="27">
        <v>1.7</v>
      </c>
      <c r="F11" s="12">
        <f t="shared" ref="F11:F16" si="0">((D11-D$2)/D$2)*100</f>
        <v>3.3187226048841652</v>
      </c>
      <c r="H11" s="13">
        <f t="shared" ref="H11:H16" si="1">(100+F11)/100</f>
        <v>1.0331872260488415</v>
      </c>
      <c r="I11" s="1">
        <f t="shared" ref="I11:I27" si="2">1+($D$3-$D$2)/$D$2</f>
        <v>0.99499060738885425</v>
      </c>
    </row>
    <row r="12" spans="1:9" x14ac:dyDescent="0.25">
      <c r="C12" s="26">
        <v>139</v>
      </c>
      <c r="D12" s="29">
        <v>154</v>
      </c>
      <c r="E12" s="27">
        <v>-1.37</v>
      </c>
      <c r="F12" s="12">
        <f t="shared" si="0"/>
        <v>-3.5691922354414456</v>
      </c>
      <c r="H12" s="13">
        <f t="shared" si="1"/>
        <v>0.96430807764558546</v>
      </c>
      <c r="I12" s="1">
        <f t="shared" si="2"/>
        <v>0.99499060738885425</v>
      </c>
    </row>
    <row r="13" spans="1:9" x14ac:dyDescent="0.25">
      <c r="C13" s="26">
        <v>223</v>
      </c>
      <c r="D13" s="29">
        <v>159</v>
      </c>
      <c r="E13" s="27">
        <v>0.03</v>
      </c>
      <c r="F13" s="12">
        <f t="shared" si="0"/>
        <v>-0.43832185347525909</v>
      </c>
      <c r="H13" s="13">
        <f t="shared" si="1"/>
        <v>0.99561678146524746</v>
      </c>
      <c r="I13" s="1">
        <f t="shared" si="2"/>
        <v>0.99499060738885425</v>
      </c>
    </row>
    <row r="14" spans="1:9" x14ac:dyDescent="0.25">
      <c r="C14" s="26">
        <v>225</v>
      </c>
      <c r="D14" s="29">
        <v>158.80000000000001</v>
      </c>
      <c r="E14" s="27">
        <v>-0.03</v>
      </c>
      <c r="F14" s="12">
        <f t="shared" si="0"/>
        <v>-0.56355666875389943</v>
      </c>
      <c r="H14" s="13">
        <f t="shared" si="1"/>
        <v>0.99436443331246094</v>
      </c>
      <c r="I14" s="1">
        <f t="shared" si="2"/>
        <v>0.99499060738885425</v>
      </c>
    </row>
    <row r="15" spans="1:9" x14ac:dyDescent="0.25">
      <c r="A15" s="12"/>
      <c r="B15" s="12"/>
      <c r="C15" s="26">
        <v>295</v>
      </c>
      <c r="D15" s="29">
        <v>164</v>
      </c>
      <c r="E15" s="27">
        <v>1.43</v>
      </c>
      <c r="F15" s="12">
        <f t="shared" si="0"/>
        <v>2.6925485284909279</v>
      </c>
      <c r="H15" s="13">
        <f t="shared" si="1"/>
        <v>1.0269254852849092</v>
      </c>
      <c r="I15" s="1">
        <f t="shared" si="2"/>
        <v>0.99499060738885425</v>
      </c>
    </row>
    <row r="16" spans="1:9" x14ac:dyDescent="0.25">
      <c r="C16" s="26">
        <v>339</v>
      </c>
      <c r="D16" s="29">
        <v>159</v>
      </c>
      <c r="E16" s="27">
        <v>0.03</v>
      </c>
      <c r="F16" s="12">
        <f t="shared" si="0"/>
        <v>-0.43832185347525909</v>
      </c>
      <c r="H16" s="13">
        <f t="shared" si="1"/>
        <v>0.99561678146524746</v>
      </c>
      <c r="I16" s="1">
        <f t="shared" si="2"/>
        <v>0.99499060738885425</v>
      </c>
    </row>
    <row r="17" spans="3:9" x14ac:dyDescent="0.25">
      <c r="C17" s="26">
        <v>446</v>
      </c>
      <c r="D17" s="29">
        <v>157</v>
      </c>
      <c r="E17" s="27">
        <v>-0.53</v>
      </c>
      <c r="F17" s="12">
        <f t="shared" ref="F17" si="3">((D17-D$2)/D$2)*100</f>
        <v>-1.6906700062617339</v>
      </c>
      <c r="H17" s="13">
        <f t="shared" ref="H17" si="4">(100+F17)/100</f>
        <v>0.98309329993738259</v>
      </c>
      <c r="I17" s="1">
        <f t="shared" si="2"/>
        <v>0.99499060738885425</v>
      </c>
    </row>
    <row r="18" spans="3:9" x14ac:dyDescent="0.25">
      <c r="C18" s="26">
        <v>509</v>
      </c>
      <c r="D18" s="29">
        <v>160</v>
      </c>
      <c r="E18" s="27">
        <v>0.31</v>
      </c>
      <c r="F18" s="12">
        <f t="shared" ref="F18:F22" si="5">((D18-D$2)/D$2)*100</f>
        <v>0.18785222291797832</v>
      </c>
      <c r="H18" s="13">
        <f t="shared" ref="H18:H22" si="6">(100+F18)/100</f>
        <v>1.0018785222291797</v>
      </c>
      <c r="I18" s="1">
        <f t="shared" si="2"/>
        <v>0.99499060738885425</v>
      </c>
    </row>
    <row r="19" spans="3:9" x14ac:dyDescent="0.25">
      <c r="C19" s="26">
        <v>512</v>
      </c>
      <c r="D19" s="29">
        <v>160</v>
      </c>
      <c r="E19" s="27">
        <v>0.31</v>
      </c>
      <c r="F19" s="12">
        <f t="shared" si="5"/>
        <v>0.18785222291797832</v>
      </c>
      <c r="H19" s="13">
        <f t="shared" si="6"/>
        <v>1.0018785222291797</v>
      </c>
      <c r="I19" s="1">
        <f t="shared" si="2"/>
        <v>0.99499060738885425</v>
      </c>
    </row>
    <row r="20" spans="3:9" x14ac:dyDescent="0.25">
      <c r="C20" s="26">
        <v>551</v>
      </c>
      <c r="D20" s="29">
        <v>158</v>
      </c>
      <c r="E20" s="27">
        <v>-0.25</v>
      </c>
      <c r="F20" s="12">
        <f t="shared" si="5"/>
        <v>-1.0644959298684964</v>
      </c>
      <c r="H20" s="13">
        <f t="shared" si="6"/>
        <v>0.98935504070131497</v>
      </c>
      <c r="I20" s="1">
        <f t="shared" si="2"/>
        <v>0.99499060738885425</v>
      </c>
    </row>
    <row r="21" spans="3:9" x14ac:dyDescent="0.25">
      <c r="C21" s="26">
        <v>579</v>
      </c>
      <c r="D21" s="29">
        <v>154</v>
      </c>
      <c r="E21" s="27">
        <v>-1.37</v>
      </c>
      <c r="F21" s="12">
        <f t="shared" si="5"/>
        <v>-3.5691922354414456</v>
      </c>
      <c r="H21" s="13">
        <f t="shared" si="6"/>
        <v>0.96430807764558546</v>
      </c>
      <c r="I21" s="1">
        <f t="shared" si="2"/>
        <v>0.99499060738885425</v>
      </c>
    </row>
    <row r="22" spans="3:9" x14ac:dyDescent="0.25">
      <c r="C22" s="26">
        <v>591</v>
      </c>
      <c r="D22" s="29">
        <v>157</v>
      </c>
      <c r="E22" s="27">
        <v>-0.53</v>
      </c>
      <c r="F22" s="12">
        <f t="shared" si="5"/>
        <v>-1.6906700062617339</v>
      </c>
      <c r="H22" s="13">
        <f t="shared" si="6"/>
        <v>0.98309329993738259</v>
      </c>
      <c r="I22" s="1">
        <f t="shared" si="2"/>
        <v>0.99499060738885425</v>
      </c>
    </row>
    <row r="23" spans="3:9" x14ac:dyDescent="0.25">
      <c r="C23" s="26">
        <v>644</v>
      </c>
      <c r="D23" s="29">
        <v>166</v>
      </c>
      <c r="E23" s="27">
        <v>1.98</v>
      </c>
      <c r="F23" s="12">
        <f t="shared" ref="F23:F27" si="7">((D23-D$2)/D$2)*100</f>
        <v>3.9448966812774025</v>
      </c>
      <c r="H23" s="13">
        <f t="shared" ref="H23:H27" si="8">(100+F23)/100</f>
        <v>1.039448966812774</v>
      </c>
      <c r="I23" s="1">
        <f t="shared" si="2"/>
        <v>0.99499060738885425</v>
      </c>
    </row>
    <row r="24" spans="3:9" x14ac:dyDescent="0.25">
      <c r="C24" s="26">
        <v>689</v>
      </c>
      <c r="D24" s="29">
        <v>158</v>
      </c>
      <c r="E24" s="27">
        <v>-0.25</v>
      </c>
      <c r="F24" s="12">
        <f t="shared" si="7"/>
        <v>-1.0644959298684964</v>
      </c>
      <c r="H24" s="13">
        <f t="shared" si="8"/>
        <v>0.98935504070131497</v>
      </c>
      <c r="I24" s="1">
        <f t="shared" si="2"/>
        <v>0.99499060738885425</v>
      </c>
    </row>
    <row r="25" spans="3:9" x14ac:dyDescent="0.25">
      <c r="C25" s="26">
        <v>744</v>
      </c>
      <c r="D25" s="29">
        <v>166</v>
      </c>
      <c r="E25" s="27">
        <v>1.98</v>
      </c>
      <c r="F25" s="12">
        <f t="shared" si="7"/>
        <v>3.9448966812774025</v>
      </c>
      <c r="H25" s="13">
        <f t="shared" si="8"/>
        <v>1.039448966812774</v>
      </c>
      <c r="I25" s="1">
        <f t="shared" si="2"/>
        <v>0.99499060738885425</v>
      </c>
    </row>
    <row r="26" spans="3:9" x14ac:dyDescent="0.25">
      <c r="C26" s="26">
        <v>807</v>
      </c>
      <c r="D26" s="29">
        <v>156.4</v>
      </c>
      <c r="E26" s="27">
        <v>-0.7</v>
      </c>
      <c r="F26" s="12">
        <f t="shared" si="7"/>
        <v>-2.0663744520976723</v>
      </c>
      <c r="H26" s="13">
        <f t="shared" si="8"/>
        <v>0.97933625547902325</v>
      </c>
      <c r="I26" s="1">
        <f t="shared" si="2"/>
        <v>0.99499060738885425</v>
      </c>
    </row>
    <row r="27" spans="3:9" x14ac:dyDescent="0.25">
      <c r="C27" s="12">
        <v>904</v>
      </c>
      <c r="D27" s="29">
        <v>158.69999999999999</v>
      </c>
      <c r="E27" s="27">
        <v>-0.06</v>
      </c>
      <c r="F27" s="12">
        <f t="shared" si="7"/>
        <v>-0.62617407639323741</v>
      </c>
      <c r="H27" s="13">
        <f t="shared" si="8"/>
        <v>0.99373825923606762</v>
      </c>
      <c r="I27" s="1">
        <f t="shared" si="2"/>
        <v>0.99499060738885425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9TyGOOWebyVVEBNAg3Us6hIJpLY1OdOOVcxla0mX7UY8zLDE1AbMhunL3stJSVnDXDhWBKLKa8TbQkTuB19J0A==" saltValue="nFwLT0QYsMZnuP0VhgLutg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7">
    <cfRule type="cellIs" dxfId="71" priority="1" stopIfTrue="1" operator="between">
      <formula>-2</formula>
      <formula>2</formula>
    </cfRule>
    <cfRule type="cellIs" dxfId="70" priority="2" stopIfTrue="1" operator="between">
      <formula>-3</formula>
      <formula>3</formula>
    </cfRule>
    <cfRule type="cellIs" dxfId="69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29"/>
  <sheetViews>
    <sheetView zoomScale="80" zoomScaleNormal="80" workbookViewId="0">
      <selection activeCell="F16" activeCellId="1" sqref="F13 F16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41</v>
      </c>
      <c r="E1" s="3"/>
      <c r="F1" s="4"/>
    </row>
    <row r="2" spans="1:9" ht="18" x14ac:dyDescent="0.25">
      <c r="C2" s="5" t="s">
        <v>3</v>
      </c>
      <c r="D2" s="28">
        <v>69.260000000000005</v>
      </c>
      <c r="E2" s="31" t="s">
        <v>4</v>
      </c>
    </row>
    <row r="3" spans="1:9" ht="18" x14ac:dyDescent="0.25">
      <c r="C3" s="5" t="s">
        <v>15</v>
      </c>
      <c r="D3" s="28">
        <v>64.47</v>
      </c>
      <c r="E3" s="31" t="s">
        <v>4</v>
      </c>
      <c r="F3" s="7"/>
    </row>
    <row r="4" spans="1:9" ht="18" x14ac:dyDescent="0.25">
      <c r="C4" s="5" t="s">
        <v>16</v>
      </c>
      <c r="D4" s="6">
        <v>9.86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15.293935163642002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A11" s="12"/>
      <c r="B11" s="12"/>
      <c r="C11" s="26">
        <v>117</v>
      </c>
      <c r="D11" s="29">
        <v>48.6</v>
      </c>
      <c r="E11" s="27">
        <v>-1.61</v>
      </c>
      <c r="F11" s="12">
        <f t="shared" ref="F11:F12" si="0">((D11-D$2)/D$2)*100</f>
        <v>-29.829627490615078</v>
      </c>
      <c r="H11" s="13">
        <f t="shared" ref="H11:H12" si="1">(100+F11)/100</f>
        <v>0.70170372509384915</v>
      </c>
      <c r="I11" s="1">
        <f t="shared" ref="I11:I27" si="2">1+($D$3-$D$2)/$D$2</f>
        <v>0.93084031186832217</v>
      </c>
    </row>
    <row r="12" spans="1:9" x14ac:dyDescent="0.25">
      <c r="A12" s="12"/>
      <c r="B12" s="12"/>
      <c r="C12" s="26">
        <v>139</v>
      </c>
      <c r="D12" s="29">
        <v>74</v>
      </c>
      <c r="E12" s="27">
        <v>0.97</v>
      </c>
      <c r="F12" s="12">
        <f t="shared" si="0"/>
        <v>6.8437770719029665</v>
      </c>
      <c r="H12" s="13">
        <f t="shared" si="1"/>
        <v>1.0684377707190296</v>
      </c>
      <c r="I12" s="1">
        <f t="shared" si="2"/>
        <v>0.93084031186832217</v>
      </c>
    </row>
    <row r="13" spans="1:9" x14ac:dyDescent="0.25">
      <c r="A13" s="12"/>
      <c r="B13" s="12"/>
      <c r="C13" s="26">
        <v>223</v>
      </c>
      <c r="D13" s="29">
        <v>81.099999999999994</v>
      </c>
      <c r="E13" s="27">
        <v>1.69</v>
      </c>
      <c r="F13" s="12">
        <f t="shared" ref="F13:F19" si="3">((D13-D$2)/D$2)*100</f>
        <v>17.095004331504459</v>
      </c>
      <c r="H13" s="13">
        <f t="shared" ref="H13:H19" si="4">(100+F13)/100</f>
        <v>1.1709500433150446</v>
      </c>
      <c r="I13" s="1">
        <f t="shared" si="2"/>
        <v>0.93084031186832217</v>
      </c>
    </row>
    <row r="14" spans="1:9" x14ac:dyDescent="0.25">
      <c r="A14" s="12"/>
      <c r="B14" s="12"/>
      <c r="C14" s="26">
        <v>225</v>
      </c>
      <c r="D14" s="29">
        <v>69.900000000000006</v>
      </c>
      <c r="E14" s="27">
        <v>0.55000000000000004</v>
      </c>
      <c r="F14" s="12">
        <f t="shared" si="3"/>
        <v>0.92405428818943192</v>
      </c>
      <c r="H14" s="13">
        <f t="shared" si="4"/>
        <v>1.0092405428818945</v>
      </c>
      <c r="I14" s="1">
        <f t="shared" si="2"/>
        <v>0.93084031186832217</v>
      </c>
    </row>
    <row r="15" spans="1:9" x14ac:dyDescent="0.25">
      <c r="C15" s="26">
        <v>295</v>
      </c>
      <c r="D15" s="29">
        <v>63.5</v>
      </c>
      <c r="E15" s="27">
        <v>-0.1</v>
      </c>
      <c r="F15" s="12">
        <f t="shared" si="3"/>
        <v>-8.3164885937048858</v>
      </c>
      <c r="H15" s="13">
        <f t="shared" si="4"/>
        <v>0.91683511406295115</v>
      </c>
      <c r="I15" s="1">
        <f t="shared" si="2"/>
        <v>0.93084031186832217</v>
      </c>
    </row>
    <row r="16" spans="1:9" x14ac:dyDescent="0.25">
      <c r="C16" s="26">
        <v>339</v>
      </c>
      <c r="D16" s="29">
        <v>83.2</v>
      </c>
      <c r="E16" s="27">
        <v>1.9</v>
      </c>
      <c r="F16" s="12">
        <f t="shared" si="3"/>
        <v>20.127057464626041</v>
      </c>
      <c r="H16" s="13">
        <f t="shared" si="4"/>
        <v>1.2012705746462604</v>
      </c>
      <c r="I16" s="1">
        <f t="shared" si="2"/>
        <v>0.93084031186832217</v>
      </c>
    </row>
    <row r="17" spans="3:9" x14ac:dyDescent="0.25">
      <c r="C17" s="26">
        <v>446</v>
      </c>
      <c r="D17" s="29">
        <v>30.7</v>
      </c>
      <c r="E17" s="27">
        <v>-3.43</v>
      </c>
      <c r="F17" s="12">
        <f t="shared" si="3"/>
        <v>-55.67427086341322</v>
      </c>
      <c r="H17" s="13">
        <f t="shared" si="4"/>
        <v>0.44325729136586778</v>
      </c>
      <c r="I17" s="1">
        <f t="shared" si="2"/>
        <v>0.93084031186832217</v>
      </c>
    </row>
    <row r="18" spans="3:9" x14ac:dyDescent="0.25">
      <c r="C18" s="26">
        <v>509</v>
      </c>
      <c r="D18" s="29">
        <v>53.4</v>
      </c>
      <c r="E18" s="27">
        <v>-1.1200000000000001</v>
      </c>
      <c r="F18" s="12">
        <f t="shared" si="3"/>
        <v>-22.899220329194346</v>
      </c>
      <c r="H18" s="13">
        <f t="shared" si="4"/>
        <v>0.77100779670805653</v>
      </c>
      <c r="I18" s="1">
        <f t="shared" si="2"/>
        <v>0.93084031186832217</v>
      </c>
    </row>
    <row r="19" spans="3:9" x14ac:dyDescent="0.25">
      <c r="C19" s="26">
        <v>512</v>
      </c>
      <c r="D19" s="29">
        <v>63.8</v>
      </c>
      <c r="E19" s="27">
        <v>-7.0000000000000007E-2</v>
      </c>
      <c r="F19" s="12">
        <f t="shared" si="3"/>
        <v>-7.8833381461160954</v>
      </c>
      <c r="H19" s="13">
        <f t="shared" si="4"/>
        <v>0.92116661853883897</v>
      </c>
      <c r="I19" s="1">
        <f t="shared" si="2"/>
        <v>0.93084031186832217</v>
      </c>
    </row>
    <row r="20" spans="3:9" x14ac:dyDescent="0.25">
      <c r="C20" s="26">
        <v>551</v>
      </c>
      <c r="D20" s="29">
        <v>69</v>
      </c>
      <c r="E20" s="27">
        <v>0.46</v>
      </c>
      <c r="F20" s="12">
        <f t="shared" ref="F20:F22" si="5">((D20-D$2)/D$2)*100</f>
        <v>-0.37539705457696376</v>
      </c>
      <c r="H20" s="13">
        <f t="shared" ref="H20:H22" si="6">(100+F20)/100</f>
        <v>0.99624602945423035</v>
      </c>
      <c r="I20" s="1">
        <f t="shared" si="2"/>
        <v>0.93084031186832217</v>
      </c>
    </row>
    <row r="21" spans="3:9" x14ac:dyDescent="0.25">
      <c r="C21" s="26">
        <v>579</v>
      </c>
      <c r="D21" s="29">
        <v>63.84</v>
      </c>
      <c r="E21" s="27">
        <v>-0.06</v>
      </c>
      <c r="F21" s="12">
        <f t="shared" si="5"/>
        <v>-7.8255847531042466</v>
      </c>
      <c r="H21" s="13">
        <f t="shared" si="6"/>
        <v>0.92174415246895747</v>
      </c>
      <c r="I21" s="1">
        <f t="shared" si="2"/>
        <v>0.93084031186832217</v>
      </c>
    </row>
    <row r="22" spans="3:9" x14ac:dyDescent="0.25">
      <c r="C22" s="26">
        <v>591</v>
      </c>
      <c r="D22" s="29">
        <v>66</v>
      </c>
      <c r="E22" s="27">
        <v>0.16</v>
      </c>
      <c r="F22" s="12">
        <f t="shared" si="5"/>
        <v>-4.706901530464922</v>
      </c>
      <c r="H22" s="13">
        <f t="shared" si="6"/>
        <v>0.95293098469535087</v>
      </c>
      <c r="I22" s="1">
        <f t="shared" si="2"/>
        <v>0.93084031186832217</v>
      </c>
    </row>
    <row r="23" spans="3:9" x14ac:dyDescent="0.25">
      <c r="C23" s="26">
        <v>644</v>
      </c>
      <c r="D23" s="29">
        <v>58</v>
      </c>
      <c r="E23" s="27">
        <v>-0.66</v>
      </c>
      <c r="F23" s="12">
        <f t="shared" ref="F23:F26" si="7">((D23-D$2)/D$2)*100</f>
        <v>-16.25758013283281</v>
      </c>
      <c r="H23" s="13">
        <f t="shared" ref="H23:H27" si="8">(100+F23)/100</f>
        <v>0.83742419867167184</v>
      </c>
      <c r="I23" s="1">
        <f t="shared" si="2"/>
        <v>0.93084031186832217</v>
      </c>
    </row>
    <row r="24" spans="3:9" x14ac:dyDescent="0.25">
      <c r="C24" s="26">
        <v>689</v>
      </c>
      <c r="D24" s="29">
        <v>58</v>
      </c>
      <c r="E24" s="27">
        <v>-0.66</v>
      </c>
      <c r="F24" s="12">
        <f t="shared" si="7"/>
        <v>-16.25758013283281</v>
      </c>
      <c r="H24" s="13">
        <f t="shared" si="8"/>
        <v>0.83742419867167184</v>
      </c>
      <c r="I24" s="1">
        <f t="shared" si="2"/>
        <v>0.93084031186832217</v>
      </c>
    </row>
    <row r="25" spans="3:9" x14ac:dyDescent="0.25">
      <c r="C25" s="26">
        <v>744</v>
      </c>
      <c r="D25" s="29">
        <v>61.3</v>
      </c>
      <c r="E25" s="27">
        <v>-0.32</v>
      </c>
      <c r="F25" s="12">
        <f t="shared" si="7"/>
        <v>-11.492925209356059</v>
      </c>
      <c r="H25" s="13">
        <f t="shared" si="8"/>
        <v>0.88507074790643936</v>
      </c>
      <c r="I25" s="1">
        <f t="shared" si="2"/>
        <v>0.93084031186832217</v>
      </c>
    </row>
    <row r="26" spans="3:9" x14ac:dyDescent="0.25">
      <c r="C26" s="26">
        <v>807</v>
      </c>
      <c r="D26" s="29">
        <v>58.1</v>
      </c>
      <c r="E26" s="27">
        <v>-0.65</v>
      </c>
      <c r="F26" s="12">
        <f t="shared" si="7"/>
        <v>-16.113196650303209</v>
      </c>
      <c r="H26" s="13">
        <f t="shared" si="8"/>
        <v>0.83886803349696792</v>
      </c>
      <c r="I26" s="1">
        <f t="shared" si="2"/>
        <v>0.93084031186832217</v>
      </c>
    </row>
    <row r="27" spans="3:9" x14ac:dyDescent="0.25">
      <c r="C27" s="12">
        <v>904</v>
      </c>
      <c r="D27" s="29"/>
      <c r="F27" s="12"/>
      <c r="H27" s="13">
        <f t="shared" si="8"/>
        <v>1</v>
      </c>
      <c r="I27" s="1">
        <f t="shared" si="2"/>
        <v>0.93084031186832217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S9g20IgnSNWqk1VE+APmtKHINNnpm2QEtaJDa1uPW2i1kUDxixP53JTmhZhZpOIGDN0tDTcKu6C1tiY4y6TUzg==" saltValue="SNrjPZtvOxzB7IeDZpujXQ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6">
    <cfRule type="cellIs" dxfId="68" priority="1" stopIfTrue="1" operator="between">
      <formula>-2</formula>
      <formula>2</formula>
    </cfRule>
    <cfRule type="cellIs" dxfId="67" priority="2" stopIfTrue="1" operator="between">
      <formula>-3</formula>
      <formula>3</formula>
    </cfRule>
    <cfRule type="cellIs" dxfId="6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I29"/>
  <sheetViews>
    <sheetView zoomScale="80" zoomScaleNormal="80" workbookViewId="0">
      <selection activeCell="F11" sqref="F11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42</v>
      </c>
      <c r="E1" s="3"/>
      <c r="F1" s="4"/>
    </row>
    <row r="2" spans="1:9" ht="18" x14ac:dyDescent="0.25">
      <c r="C2" s="5" t="s">
        <v>3</v>
      </c>
      <c r="D2" s="28">
        <v>99.23</v>
      </c>
      <c r="E2" s="31" t="s">
        <v>4</v>
      </c>
    </row>
    <row r="3" spans="1:9" ht="18" x14ac:dyDescent="0.25">
      <c r="C3" s="5" t="s">
        <v>15</v>
      </c>
      <c r="D3" s="28">
        <v>96.58</v>
      </c>
      <c r="E3" s="31" t="s">
        <v>4</v>
      </c>
      <c r="F3" s="7"/>
    </row>
    <row r="4" spans="1:9" ht="18" x14ac:dyDescent="0.25">
      <c r="C4" s="5" t="s">
        <v>16</v>
      </c>
      <c r="D4" s="6">
        <v>8.02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8.3039966866846129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C10" s="12"/>
      <c r="E10" s="12"/>
      <c r="F10" s="12"/>
      <c r="H10" s="11" t="s">
        <v>20</v>
      </c>
      <c r="I10" s="11" t="s">
        <v>21</v>
      </c>
    </row>
    <row r="11" spans="1:9" x14ac:dyDescent="0.25">
      <c r="A11" s="12"/>
      <c r="B11" s="12"/>
      <c r="C11" s="26">
        <v>117</v>
      </c>
      <c r="D11" s="29">
        <v>83</v>
      </c>
      <c r="E11" s="27">
        <v>-1.69</v>
      </c>
      <c r="F11" s="12">
        <f t="shared" ref="F11:F12" si="0">((D11-D$2)/D$2)*100</f>
        <v>-16.355940743726698</v>
      </c>
      <c r="H11" s="13">
        <f t="shared" ref="H11:H12" si="1">(100+F11)/100</f>
        <v>0.83644059256273295</v>
      </c>
      <c r="I11" s="1">
        <f t="shared" ref="I11:I27" si="2">1+($D$3-$D$2)/$D$2</f>
        <v>0.97329436662299706</v>
      </c>
    </row>
    <row r="12" spans="1:9" x14ac:dyDescent="0.25">
      <c r="A12" s="12"/>
      <c r="B12" s="12"/>
      <c r="C12" s="26">
        <v>139</v>
      </c>
      <c r="D12" s="29">
        <v>103</v>
      </c>
      <c r="E12" s="27">
        <v>0.8</v>
      </c>
      <c r="F12" s="12">
        <f t="shared" si="0"/>
        <v>3.7992542577849395</v>
      </c>
      <c r="H12" s="13">
        <f t="shared" si="1"/>
        <v>1.0379925425778493</v>
      </c>
      <c r="I12" s="1">
        <f t="shared" si="2"/>
        <v>0.97329436662299706</v>
      </c>
    </row>
    <row r="13" spans="1:9" x14ac:dyDescent="0.25">
      <c r="A13" s="12"/>
      <c r="B13" s="12"/>
      <c r="C13" s="26">
        <v>223</v>
      </c>
      <c r="D13" s="29">
        <v>112</v>
      </c>
      <c r="E13" s="27">
        <v>1.92</v>
      </c>
      <c r="F13" s="12">
        <f t="shared" ref="F13:F19" si="3">((D13-D$2)/D$2)*100</f>
        <v>12.869092008465177</v>
      </c>
      <c r="H13" s="13">
        <f t="shared" ref="H13:H19" si="4">(100+F13)/100</f>
        <v>1.1286909200846518</v>
      </c>
      <c r="I13" s="1">
        <f t="shared" si="2"/>
        <v>0.97329436662299706</v>
      </c>
    </row>
    <row r="14" spans="1:9" x14ac:dyDescent="0.25">
      <c r="A14" s="12"/>
      <c r="B14" s="12"/>
      <c r="C14" s="26">
        <v>225</v>
      </c>
      <c r="D14" s="29">
        <v>101.2</v>
      </c>
      <c r="E14" s="27">
        <v>0.57999999999999996</v>
      </c>
      <c r="F14" s="12">
        <f t="shared" si="3"/>
        <v>1.9852867076488954</v>
      </c>
      <c r="H14" s="13">
        <f t="shared" si="4"/>
        <v>1.019852867076489</v>
      </c>
      <c r="I14" s="1">
        <f t="shared" si="2"/>
        <v>0.97329436662299706</v>
      </c>
    </row>
    <row r="15" spans="1:9" x14ac:dyDescent="0.25">
      <c r="C15" s="26">
        <v>295</v>
      </c>
      <c r="D15" s="29">
        <v>95</v>
      </c>
      <c r="E15" s="27">
        <v>-0.2</v>
      </c>
      <c r="F15" s="12">
        <f t="shared" si="3"/>
        <v>-4.262823742819716</v>
      </c>
      <c r="H15" s="13">
        <f t="shared" si="4"/>
        <v>0.95737176257180279</v>
      </c>
      <c r="I15" s="1">
        <f t="shared" si="2"/>
        <v>0.97329436662299706</v>
      </c>
    </row>
    <row r="16" spans="1:9" x14ac:dyDescent="0.25">
      <c r="C16" s="26">
        <v>339</v>
      </c>
      <c r="D16" s="29">
        <v>113</v>
      </c>
      <c r="E16" s="27">
        <v>2.0499999999999998</v>
      </c>
      <c r="F16" s="12">
        <f t="shared" si="3"/>
        <v>13.876851758540759</v>
      </c>
      <c r="H16" s="13">
        <f t="shared" si="4"/>
        <v>1.1387685175854076</v>
      </c>
      <c r="I16" s="1">
        <f t="shared" si="2"/>
        <v>0.97329436662299706</v>
      </c>
    </row>
    <row r="17" spans="3:9" x14ac:dyDescent="0.25">
      <c r="C17" s="26">
        <v>446</v>
      </c>
      <c r="D17" s="29">
        <v>55.1</v>
      </c>
      <c r="E17" s="27">
        <v>-5.17</v>
      </c>
      <c r="F17" s="12">
        <f t="shared" si="3"/>
        <v>-44.472437770835434</v>
      </c>
      <c r="H17" s="13">
        <f t="shared" si="4"/>
        <v>0.55527562229164562</v>
      </c>
      <c r="I17" s="1">
        <f t="shared" si="2"/>
        <v>0.97329436662299706</v>
      </c>
    </row>
    <row r="18" spans="3:9" x14ac:dyDescent="0.25">
      <c r="C18" s="26">
        <v>509</v>
      </c>
      <c r="D18" s="29">
        <v>94.3</v>
      </c>
      <c r="E18" s="27">
        <v>-0.28000000000000003</v>
      </c>
      <c r="F18" s="12">
        <f t="shared" si="3"/>
        <v>-4.9682555678726263</v>
      </c>
      <c r="H18" s="13">
        <f t="shared" si="4"/>
        <v>0.95031744432127363</v>
      </c>
      <c r="I18" s="1">
        <f t="shared" si="2"/>
        <v>0.97329436662299706</v>
      </c>
    </row>
    <row r="19" spans="3:9" x14ac:dyDescent="0.25">
      <c r="C19" s="26">
        <v>512</v>
      </c>
      <c r="D19" s="29">
        <v>98.1</v>
      </c>
      <c r="E19" s="27">
        <v>0.19</v>
      </c>
      <c r="F19" s="12">
        <f t="shared" si="3"/>
        <v>-1.1387685175854174</v>
      </c>
      <c r="H19" s="13">
        <f t="shared" si="4"/>
        <v>0.9886123148241458</v>
      </c>
      <c r="I19" s="1">
        <f t="shared" si="2"/>
        <v>0.97329436662299706</v>
      </c>
    </row>
    <row r="20" spans="3:9" x14ac:dyDescent="0.25">
      <c r="C20" s="26">
        <v>551</v>
      </c>
      <c r="D20" s="29">
        <v>100</v>
      </c>
      <c r="E20" s="27">
        <v>0.43</v>
      </c>
      <c r="F20" s="12">
        <f t="shared" ref="F20:F22" si="5">((D20-D$2)/D$2)*100</f>
        <v>0.77597500755819415</v>
      </c>
      <c r="H20" s="13">
        <f t="shared" ref="H20:H22" si="6">(100+F20)/100</f>
        <v>1.0077597500755819</v>
      </c>
      <c r="I20" s="1">
        <f t="shared" si="2"/>
        <v>0.97329436662299706</v>
      </c>
    </row>
    <row r="21" spans="3:9" x14ac:dyDescent="0.25">
      <c r="C21" s="26">
        <v>579</v>
      </c>
      <c r="D21" s="29">
        <v>94</v>
      </c>
      <c r="E21" s="27">
        <v>-0.32</v>
      </c>
      <c r="F21" s="12">
        <f t="shared" si="5"/>
        <v>-5.2705834928952981</v>
      </c>
      <c r="H21" s="13">
        <f t="shared" si="6"/>
        <v>0.94729416507104702</v>
      </c>
      <c r="I21" s="1">
        <f t="shared" si="2"/>
        <v>0.97329436662299706</v>
      </c>
    </row>
    <row r="22" spans="3:9" x14ac:dyDescent="0.25">
      <c r="C22" s="26">
        <v>591</v>
      </c>
      <c r="D22" s="29">
        <v>98.4</v>
      </c>
      <c r="E22" s="27">
        <v>0.23</v>
      </c>
      <c r="F22" s="12">
        <f t="shared" si="5"/>
        <v>-0.83644059256273129</v>
      </c>
      <c r="H22" s="13">
        <f t="shared" si="6"/>
        <v>0.99163559407437263</v>
      </c>
      <c r="I22" s="1">
        <f t="shared" si="2"/>
        <v>0.97329436662299706</v>
      </c>
    </row>
    <row r="23" spans="3:9" x14ac:dyDescent="0.25">
      <c r="C23" s="26">
        <v>644</v>
      </c>
      <c r="D23" s="29">
        <v>88</v>
      </c>
      <c r="E23" s="27">
        <v>-1.07</v>
      </c>
      <c r="F23" s="12">
        <f t="shared" ref="F23:F26" si="7">((D23-D$2)/D$2)*100</f>
        <v>-11.317141993348789</v>
      </c>
      <c r="H23" s="13">
        <f t="shared" ref="H23:H26" si="8">(100+F23)/100</f>
        <v>0.88682858006651211</v>
      </c>
      <c r="I23" s="1">
        <f t="shared" si="2"/>
        <v>0.97329436662299706</v>
      </c>
    </row>
    <row r="24" spans="3:9" x14ac:dyDescent="0.25">
      <c r="C24" s="26">
        <v>689</v>
      </c>
      <c r="D24" s="29">
        <v>89.7</v>
      </c>
      <c r="E24" s="27">
        <v>-0.86</v>
      </c>
      <c r="F24" s="12">
        <f t="shared" si="7"/>
        <v>-9.6039504182202968</v>
      </c>
      <c r="H24" s="13">
        <f t="shared" si="8"/>
        <v>0.90396049581779703</v>
      </c>
      <c r="I24" s="1">
        <f t="shared" si="2"/>
        <v>0.97329436662299706</v>
      </c>
    </row>
    <row r="25" spans="3:9" x14ac:dyDescent="0.25">
      <c r="C25" s="26">
        <v>744</v>
      </c>
      <c r="D25" s="29">
        <v>95.7</v>
      </c>
      <c r="E25" s="27">
        <v>-0.11</v>
      </c>
      <c r="F25" s="12">
        <f t="shared" si="7"/>
        <v>-3.5573919177668056</v>
      </c>
      <c r="H25" s="13">
        <f t="shared" si="8"/>
        <v>0.96442608082233194</v>
      </c>
      <c r="I25" s="1">
        <f t="shared" si="2"/>
        <v>0.97329436662299706</v>
      </c>
    </row>
    <row r="26" spans="3:9" x14ac:dyDescent="0.25">
      <c r="C26" s="26">
        <v>807</v>
      </c>
      <c r="D26" s="29">
        <v>89.5</v>
      </c>
      <c r="E26" s="27">
        <v>-0.88</v>
      </c>
      <c r="F26" s="12">
        <f t="shared" si="7"/>
        <v>-9.8055023682354161</v>
      </c>
      <c r="H26" s="13">
        <f t="shared" si="8"/>
        <v>0.90194497631764592</v>
      </c>
      <c r="I26" s="1">
        <f t="shared" si="2"/>
        <v>0.97329436662299706</v>
      </c>
    </row>
    <row r="27" spans="3:9" x14ac:dyDescent="0.25">
      <c r="C27" s="12">
        <v>904</v>
      </c>
      <c r="D27" s="29"/>
      <c r="F27" s="12"/>
      <c r="H27" s="13"/>
      <c r="I27" s="1">
        <f t="shared" si="2"/>
        <v>0.97329436662299706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k9p6gaHYZdXrlJFuMrdlMSboQxp72r4llJ0VtC+LWqLmWr1e5XOl2v/mmQqag1r2vlrCTbDu8RRiZyTNhan6OQ==" saltValue="KSxp66xRIgjAAWtyNQt8HA==" spinCount="100000" sheet="1" objects="1" scenarios="1" selectLockedCells="1" selectUnlockedCells="1"/>
  <conditionalFormatting sqref="E11:E26">
    <cfRule type="cellIs" dxfId="65" priority="1" stopIfTrue="1" operator="between">
      <formula>-2</formula>
      <formula>2</formula>
    </cfRule>
    <cfRule type="cellIs" dxfId="64" priority="2" stopIfTrue="1" operator="between">
      <formula>-3</formula>
      <formula>3</formula>
    </cfRule>
    <cfRule type="cellIs" dxfId="6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29"/>
  <sheetViews>
    <sheetView zoomScale="80" zoomScaleNormal="80" workbookViewId="0">
      <selection activeCell="H38" sqref="H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33</v>
      </c>
      <c r="E1" s="3"/>
      <c r="F1" s="4"/>
    </row>
    <row r="2" spans="1:9" ht="18" x14ac:dyDescent="0.25">
      <c r="C2" s="5" t="s">
        <v>3</v>
      </c>
      <c r="D2" s="28">
        <v>75.05</v>
      </c>
      <c r="E2" s="31" t="s">
        <v>4</v>
      </c>
    </row>
    <row r="3" spans="1:9" ht="18" x14ac:dyDescent="0.25">
      <c r="C3" s="5" t="s">
        <v>15</v>
      </c>
      <c r="D3" s="28">
        <v>77.2</v>
      </c>
      <c r="E3" s="31" t="s">
        <v>4</v>
      </c>
      <c r="F3" s="7"/>
    </row>
    <row r="4" spans="1:9" ht="18" x14ac:dyDescent="0.25">
      <c r="C4" s="5" t="s">
        <v>16</v>
      </c>
      <c r="D4" s="6">
        <v>7.02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9.0932642487046618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C10" s="12"/>
      <c r="E10" s="12"/>
      <c r="F10" s="12"/>
      <c r="H10" s="11" t="s">
        <v>20</v>
      </c>
      <c r="I10" s="11" t="s">
        <v>21</v>
      </c>
    </row>
    <row r="11" spans="1:9" x14ac:dyDescent="0.25">
      <c r="A11" s="12"/>
      <c r="B11" s="12"/>
      <c r="C11" s="26">
        <v>117</v>
      </c>
      <c r="D11" s="29">
        <v>69.5</v>
      </c>
      <c r="E11" s="27">
        <v>-1.1000000000000001</v>
      </c>
      <c r="F11" s="12">
        <f t="shared" ref="F11:F12" si="0">((D11-D$2)/D$2)*100</f>
        <v>-7.3950699533644206</v>
      </c>
      <c r="H11" s="13">
        <f t="shared" ref="H11:H12" si="1">(100+F11)/100</f>
        <v>0.9260493004663557</v>
      </c>
      <c r="I11" s="1">
        <f t="shared" ref="I11:I27" si="2">1+($D$3-$D$2)/$D$2</f>
        <v>1.0286475682878082</v>
      </c>
    </row>
    <row r="12" spans="1:9" x14ac:dyDescent="0.25">
      <c r="A12" s="12"/>
      <c r="B12" s="12"/>
      <c r="C12" s="26">
        <v>139</v>
      </c>
      <c r="D12" s="29">
        <v>83</v>
      </c>
      <c r="E12" s="27">
        <v>0.83</v>
      </c>
      <c r="F12" s="12">
        <f t="shared" si="0"/>
        <v>10.592938041305802</v>
      </c>
      <c r="H12" s="13">
        <f t="shared" si="1"/>
        <v>1.1059293804130581</v>
      </c>
      <c r="I12" s="1">
        <f t="shared" si="2"/>
        <v>1.0286475682878082</v>
      </c>
    </row>
    <row r="13" spans="1:9" x14ac:dyDescent="0.25">
      <c r="A13" s="12"/>
      <c r="B13" s="12"/>
      <c r="C13" s="26">
        <v>223</v>
      </c>
      <c r="D13" s="29">
        <v>87.4</v>
      </c>
      <c r="E13" s="27">
        <v>1.45</v>
      </c>
      <c r="F13" s="12">
        <f t="shared" ref="F13:F19" si="3">((D13-D$2)/D$2)*100</f>
        <v>16.455696202531659</v>
      </c>
      <c r="H13" s="13">
        <f t="shared" ref="H13:H19" si="4">(100+F13)/100</f>
        <v>1.1645569620253164</v>
      </c>
      <c r="I13" s="1">
        <f t="shared" si="2"/>
        <v>1.0286475682878082</v>
      </c>
    </row>
    <row r="14" spans="1:9" x14ac:dyDescent="0.25">
      <c r="A14" s="12"/>
      <c r="B14" s="12"/>
      <c r="C14" s="26">
        <v>225</v>
      </c>
      <c r="D14" s="29">
        <v>82.01</v>
      </c>
      <c r="E14" s="27">
        <v>0.69</v>
      </c>
      <c r="F14" s="12">
        <f t="shared" si="3"/>
        <v>9.2738174550299917</v>
      </c>
      <c r="H14" s="13">
        <f t="shared" si="4"/>
        <v>1.0927381745502998</v>
      </c>
      <c r="I14" s="1">
        <f t="shared" si="2"/>
        <v>1.0286475682878082</v>
      </c>
    </row>
    <row r="15" spans="1:9" x14ac:dyDescent="0.25">
      <c r="C15" s="26">
        <v>295</v>
      </c>
      <c r="D15" s="29">
        <v>73</v>
      </c>
      <c r="E15" s="27">
        <v>-0.6</v>
      </c>
      <c r="F15" s="12">
        <f t="shared" si="3"/>
        <v>-2.7315123251165851</v>
      </c>
      <c r="H15" s="13">
        <f t="shared" si="4"/>
        <v>0.97268487674883419</v>
      </c>
      <c r="I15" s="1">
        <f t="shared" si="2"/>
        <v>1.0286475682878082</v>
      </c>
    </row>
    <row r="16" spans="1:9" x14ac:dyDescent="0.25">
      <c r="C16" s="26">
        <v>339</v>
      </c>
      <c r="D16" s="29">
        <v>92.4</v>
      </c>
      <c r="E16" s="27">
        <v>2.17</v>
      </c>
      <c r="F16" s="12">
        <f t="shared" si="3"/>
        <v>23.11792138574285</v>
      </c>
      <c r="H16" s="13">
        <f t="shared" si="4"/>
        <v>1.2311792138574285</v>
      </c>
      <c r="I16" s="1">
        <f t="shared" si="2"/>
        <v>1.0286475682878082</v>
      </c>
    </row>
    <row r="17" spans="3:9" x14ac:dyDescent="0.25">
      <c r="C17" s="26">
        <v>446</v>
      </c>
      <c r="D17" s="29">
        <v>50.7</v>
      </c>
      <c r="E17" s="27">
        <v>-3.78</v>
      </c>
      <c r="F17" s="12">
        <f t="shared" si="3"/>
        <v>-32.445036642238499</v>
      </c>
      <c r="H17" s="13">
        <f t="shared" si="4"/>
        <v>0.67554963357761499</v>
      </c>
      <c r="I17" s="1">
        <f t="shared" si="2"/>
        <v>1.0286475682878082</v>
      </c>
    </row>
    <row r="18" spans="3:9" x14ac:dyDescent="0.25">
      <c r="C18" s="26">
        <v>509</v>
      </c>
      <c r="D18" s="29">
        <v>77.2</v>
      </c>
      <c r="E18" s="27">
        <v>0</v>
      </c>
      <c r="F18" s="12">
        <f t="shared" si="3"/>
        <v>2.8647568287808207</v>
      </c>
      <c r="H18" s="13">
        <f t="shared" si="4"/>
        <v>1.0286475682878082</v>
      </c>
      <c r="I18" s="1">
        <f t="shared" si="2"/>
        <v>1.0286475682878082</v>
      </c>
    </row>
    <row r="19" spans="3:9" x14ac:dyDescent="0.25">
      <c r="C19" s="26">
        <v>512</v>
      </c>
      <c r="D19" s="29">
        <v>77.5</v>
      </c>
      <c r="E19" s="27">
        <v>0.04</v>
      </c>
      <c r="F19" s="12">
        <f t="shared" si="3"/>
        <v>3.2644903397734883</v>
      </c>
      <c r="H19" s="13">
        <f t="shared" si="4"/>
        <v>1.032644903397735</v>
      </c>
      <c r="I19" s="1">
        <f t="shared" si="2"/>
        <v>1.0286475682878082</v>
      </c>
    </row>
    <row r="20" spans="3:9" x14ac:dyDescent="0.25">
      <c r="C20" s="26">
        <v>551</v>
      </c>
      <c r="D20" s="29">
        <v>79.099999999999994</v>
      </c>
      <c r="E20" s="27">
        <v>0.27</v>
      </c>
      <c r="F20" s="12">
        <f t="shared" ref="F20:F22" si="5">((D20-D$2)/D$2)*100</f>
        <v>5.3964023984010625</v>
      </c>
      <c r="H20" s="13">
        <f t="shared" ref="H20:H22" si="6">(100+F20)/100</f>
        <v>1.0539640239840107</v>
      </c>
      <c r="I20" s="1">
        <f t="shared" si="2"/>
        <v>1.0286475682878082</v>
      </c>
    </row>
    <row r="21" spans="3:9" x14ac:dyDescent="0.25">
      <c r="C21" s="26">
        <v>579</v>
      </c>
      <c r="D21" s="29">
        <v>74.099999999999994</v>
      </c>
      <c r="E21" s="27">
        <v>-0.44</v>
      </c>
      <c r="F21" s="12">
        <f t="shared" si="5"/>
        <v>-1.2658227848101304</v>
      </c>
      <c r="H21" s="13">
        <f t="shared" si="6"/>
        <v>0.98734177215189878</v>
      </c>
      <c r="I21" s="1">
        <f t="shared" si="2"/>
        <v>1.0286475682878082</v>
      </c>
    </row>
    <row r="22" spans="3:9" x14ac:dyDescent="0.25">
      <c r="C22" s="26">
        <v>591</v>
      </c>
      <c r="D22" s="29">
        <v>77.599999999999994</v>
      </c>
      <c r="E22" s="27">
        <v>0.06</v>
      </c>
      <c r="F22" s="12">
        <f t="shared" si="5"/>
        <v>3.3977348434377044</v>
      </c>
      <c r="H22" s="13">
        <f t="shared" si="6"/>
        <v>1.0339773484343771</v>
      </c>
      <c r="I22" s="1">
        <f t="shared" si="2"/>
        <v>1.0286475682878082</v>
      </c>
    </row>
    <row r="23" spans="3:9" x14ac:dyDescent="0.25">
      <c r="C23" s="26">
        <v>644</v>
      </c>
      <c r="D23" s="29">
        <v>70</v>
      </c>
      <c r="E23" s="27">
        <v>-1.03</v>
      </c>
      <c r="F23" s="12">
        <f t="shared" ref="F23:F26" si="7">((D23-D$2)/D$2)*100</f>
        <v>-6.7288474350433001</v>
      </c>
      <c r="H23" s="13">
        <f t="shared" ref="H23:H26" si="8">(100+F23)/100</f>
        <v>0.93271152564956694</v>
      </c>
      <c r="I23" s="1">
        <f t="shared" si="2"/>
        <v>1.0286475682878082</v>
      </c>
    </row>
    <row r="24" spans="3:9" x14ac:dyDescent="0.25">
      <c r="C24" s="26">
        <v>689</v>
      </c>
      <c r="D24" s="29">
        <v>69.7</v>
      </c>
      <c r="E24" s="27">
        <v>-1.07</v>
      </c>
      <c r="F24" s="12">
        <f t="shared" si="7"/>
        <v>-7.128580946035969</v>
      </c>
      <c r="H24" s="13">
        <f t="shared" si="8"/>
        <v>0.92871419053964033</v>
      </c>
      <c r="I24" s="1">
        <f t="shared" si="2"/>
        <v>1.0286475682878082</v>
      </c>
    </row>
    <row r="25" spans="3:9" x14ac:dyDescent="0.25">
      <c r="C25" s="26">
        <v>744</v>
      </c>
      <c r="D25" s="29">
        <v>73.900000000000006</v>
      </c>
      <c r="E25" s="27">
        <v>-0.47</v>
      </c>
      <c r="F25" s="12">
        <f t="shared" si="7"/>
        <v>-1.5323117921385629</v>
      </c>
      <c r="H25" s="13">
        <f t="shared" si="8"/>
        <v>0.98467688207861448</v>
      </c>
      <c r="I25" s="1">
        <f t="shared" si="2"/>
        <v>1.0286475682878082</v>
      </c>
    </row>
    <row r="26" spans="3:9" x14ac:dyDescent="0.25">
      <c r="C26" s="26">
        <v>807</v>
      </c>
      <c r="D26" s="29">
        <v>79.12</v>
      </c>
      <c r="E26" s="27">
        <v>0.27</v>
      </c>
      <c r="F26" s="12">
        <f t="shared" si="7"/>
        <v>5.4230512991339204</v>
      </c>
      <c r="H26" s="13">
        <f t="shared" si="8"/>
        <v>1.0542305129913392</v>
      </c>
      <c r="I26" s="1">
        <f t="shared" si="2"/>
        <v>1.0286475682878082</v>
      </c>
    </row>
    <row r="27" spans="3:9" x14ac:dyDescent="0.25">
      <c r="C27" s="12">
        <v>904</v>
      </c>
      <c r="D27" s="29"/>
      <c r="F27" s="12"/>
      <c r="H27" s="13"/>
      <c r="I27" s="1">
        <f t="shared" si="2"/>
        <v>1.0286475682878082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suTgpN64DNaod8JfONEL3E8y4PkNVOxGfIqV9CjGyz3haVRaNg1IRHfzo71XZ30KxYB1BCgdlDK8nnACD2sXqA==" saltValue="sJKQ712tdhskvt1fH34xDQ==" spinCount="100000" sheet="1" objects="1" scenarios="1" selectLockedCells="1" selectUnlockedCells="1"/>
  <sortState xmlns:xlrd2="http://schemas.microsoft.com/office/spreadsheetml/2017/richdata2" ref="C10:F24">
    <sortCondition ref="C10:C24"/>
  </sortState>
  <conditionalFormatting sqref="E11:E26">
    <cfRule type="cellIs" dxfId="62" priority="1" stopIfTrue="1" operator="between">
      <formula>-2</formula>
      <formula>2</formula>
    </cfRule>
    <cfRule type="cellIs" dxfId="61" priority="2" stopIfTrue="1" operator="between">
      <formula>-3</formula>
      <formula>3</formula>
    </cfRule>
    <cfRule type="cellIs" dxfId="60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29"/>
  <sheetViews>
    <sheetView zoomScale="80" zoomScaleNormal="80" workbookViewId="0">
      <selection activeCell="F17" sqref="F17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18</v>
      </c>
      <c r="E1" s="3"/>
      <c r="F1" s="4"/>
    </row>
    <row r="2" spans="1:9" ht="18" x14ac:dyDescent="0.25">
      <c r="C2" s="5" t="s">
        <v>3</v>
      </c>
      <c r="D2" s="28">
        <v>124.8</v>
      </c>
      <c r="E2" s="31" t="s">
        <v>4</v>
      </c>
    </row>
    <row r="3" spans="1:9" ht="18" x14ac:dyDescent="0.25">
      <c r="C3" s="5" t="s">
        <v>15</v>
      </c>
      <c r="D3" s="28">
        <v>117.5</v>
      </c>
      <c r="E3" s="31" t="s">
        <v>4</v>
      </c>
      <c r="F3" s="7"/>
    </row>
    <row r="4" spans="1:9" ht="18" x14ac:dyDescent="0.25">
      <c r="C4" s="5" t="s">
        <v>16</v>
      </c>
      <c r="D4" s="6">
        <v>9.6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8.1702127659574462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C10" s="12"/>
      <c r="E10" s="12"/>
      <c r="F10" s="12"/>
      <c r="H10" s="11" t="s">
        <v>20</v>
      </c>
      <c r="I10" s="11" t="s">
        <v>21</v>
      </c>
    </row>
    <row r="11" spans="1:9" x14ac:dyDescent="0.25">
      <c r="A11" s="12"/>
      <c r="B11" s="20"/>
      <c r="C11" s="26">
        <v>117</v>
      </c>
      <c r="D11" s="29">
        <v>104</v>
      </c>
      <c r="E11" s="27">
        <v>-1.41</v>
      </c>
      <c r="F11" s="12">
        <f t="shared" ref="F11:F12" si="0">((D11-D$2)/D$2)*100</f>
        <v>-16.666666666666664</v>
      </c>
      <c r="H11" s="13">
        <f t="shared" ref="H11:H12" si="1">(100+F11)/100</f>
        <v>0.83333333333333348</v>
      </c>
      <c r="I11" s="1">
        <f t="shared" ref="I11:I27" si="2">1+($D$3-$D$2)/$D$2</f>
        <v>0.94150641025641024</v>
      </c>
    </row>
    <row r="12" spans="1:9" x14ac:dyDescent="0.25">
      <c r="A12" s="12"/>
      <c r="B12" s="20"/>
      <c r="C12" s="26">
        <v>139</v>
      </c>
      <c r="D12" s="29">
        <v>127</v>
      </c>
      <c r="E12" s="27">
        <v>0.99</v>
      </c>
      <c r="F12" s="12">
        <f t="shared" si="0"/>
        <v>1.7628205128205152</v>
      </c>
      <c r="H12" s="13">
        <f t="shared" si="1"/>
        <v>1.0176282051282051</v>
      </c>
      <c r="I12" s="1">
        <f t="shared" si="2"/>
        <v>0.94150641025641024</v>
      </c>
    </row>
    <row r="13" spans="1:9" x14ac:dyDescent="0.25">
      <c r="A13" s="12"/>
      <c r="B13" s="20"/>
      <c r="C13" s="26">
        <v>223</v>
      </c>
      <c r="D13" s="29">
        <v>136</v>
      </c>
      <c r="E13" s="27">
        <v>1.92</v>
      </c>
      <c r="F13" s="12">
        <f t="shared" ref="F13:F19" si="3">((D13-D$2)/D$2)*100</f>
        <v>8.974358974358978</v>
      </c>
      <c r="H13" s="13">
        <f t="shared" ref="H13:H19" si="4">(100+F13)/100</f>
        <v>1.0897435897435899</v>
      </c>
      <c r="I13" s="1">
        <f t="shared" si="2"/>
        <v>0.94150641025641024</v>
      </c>
    </row>
    <row r="14" spans="1:9" x14ac:dyDescent="0.25">
      <c r="A14" s="12"/>
      <c r="B14" s="20"/>
      <c r="C14" s="26">
        <v>225</v>
      </c>
      <c r="D14" s="29">
        <v>118.2</v>
      </c>
      <c r="E14" s="27">
        <v>7.0000000000000007E-2</v>
      </c>
      <c r="F14" s="12">
        <f t="shared" si="3"/>
        <v>-5.2884615384615339</v>
      </c>
      <c r="H14" s="13">
        <f t="shared" si="4"/>
        <v>0.94711538461538469</v>
      </c>
      <c r="I14" s="1">
        <f t="shared" si="2"/>
        <v>0.94150641025641024</v>
      </c>
    </row>
    <row r="15" spans="1:9" x14ac:dyDescent="0.25">
      <c r="B15" s="20"/>
      <c r="C15" s="26">
        <v>295</v>
      </c>
      <c r="D15" s="29">
        <v>117</v>
      </c>
      <c r="E15" s="27">
        <v>-0.06</v>
      </c>
      <c r="F15" s="12">
        <f t="shared" si="3"/>
        <v>-6.2499999999999982</v>
      </c>
      <c r="H15" s="13">
        <f t="shared" si="4"/>
        <v>0.9375</v>
      </c>
      <c r="I15" s="1">
        <f t="shared" si="2"/>
        <v>0.94150641025641024</v>
      </c>
    </row>
    <row r="16" spans="1:9" x14ac:dyDescent="0.25">
      <c r="B16" s="20"/>
      <c r="C16" s="26">
        <v>339</v>
      </c>
      <c r="D16" s="29">
        <v>136</v>
      </c>
      <c r="E16" s="27">
        <v>1.92</v>
      </c>
      <c r="F16" s="12">
        <f t="shared" si="3"/>
        <v>8.974358974358978</v>
      </c>
      <c r="H16" s="13">
        <f t="shared" si="4"/>
        <v>1.0897435897435899</v>
      </c>
      <c r="I16" s="1">
        <f t="shared" si="2"/>
        <v>0.94150641025641024</v>
      </c>
    </row>
    <row r="17" spans="2:9" x14ac:dyDescent="0.25">
      <c r="B17" s="20"/>
      <c r="C17" s="26">
        <v>446</v>
      </c>
      <c r="D17" s="29">
        <v>76.7</v>
      </c>
      <c r="E17" s="27">
        <v>-4.26</v>
      </c>
      <c r="F17" s="12">
        <f t="shared" si="3"/>
        <v>-38.541666666666664</v>
      </c>
      <c r="H17" s="13">
        <f t="shared" si="4"/>
        <v>0.61458333333333337</v>
      </c>
      <c r="I17" s="1">
        <f t="shared" si="2"/>
        <v>0.94150641025641024</v>
      </c>
    </row>
    <row r="18" spans="2:9" x14ac:dyDescent="0.25">
      <c r="B18" s="20"/>
      <c r="C18" s="26">
        <v>509</v>
      </c>
      <c r="D18" s="29">
        <v>109</v>
      </c>
      <c r="E18" s="27">
        <v>-0.89</v>
      </c>
      <c r="F18" s="12">
        <f t="shared" si="3"/>
        <v>-12.660256410256407</v>
      </c>
      <c r="H18" s="13">
        <f t="shared" si="4"/>
        <v>0.8733974358974359</v>
      </c>
      <c r="I18" s="1">
        <f t="shared" si="2"/>
        <v>0.94150641025641024</v>
      </c>
    </row>
    <row r="19" spans="2:9" x14ac:dyDescent="0.25">
      <c r="B19" s="20"/>
      <c r="C19" s="26">
        <v>512</v>
      </c>
      <c r="D19" s="29">
        <v>118</v>
      </c>
      <c r="E19" s="27">
        <v>0.05</v>
      </c>
      <c r="F19" s="12">
        <f t="shared" si="3"/>
        <v>-5.4487179487179471</v>
      </c>
      <c r="H19" s="13">
        <f t="shared" si="4"/>
        <v>0.9455128205128206</v>
      </c>
      <c r="I19" s="1">
        <f t="shared" si="2"/>
        <v>0.94150641025641024</v>
      </c>
    </row>
    <row r="20" spans="2:9" x14ac:dyDescent="0.25">
      <c r="B20" s="20"/>
      <c r="C20" s="26">
        <v>551</v>
      </c>
      <c r="D20" s="29">
        <v>122</v>
      </c>
      <c r="E20" s="27">
        <v>0.46</v>
      </c>
      <c r="F20" s="12">
        <f t="shared" ref="F20:F22" si="5">((D20-D$2)/D$2)*100</f>
        <v>-2.2435897435897414</v>
      </c>
      <c r="H20" s="13">
        <f t="shared" ref="H20:H22" si="6">(100+F20)/100</f>
        <v>0.97756410256410264</v>
      </c>
      <c r="I20" s="1">
        <f t="shared" si="2"/>
        <v>0.94150641025641024</v>
      </c>
    </row>
    <row r="21" spans="2:9" x14ac:dyDescent="0.25">
      <c r="B21" s="20"/>
      <c r="C21" s="26">
        <v>579</v>
      </c>
      <c r="D21" s="29">
        <v>118.1</v>
      </c>
      <c r="E21" s="27">
        <v>0.06</v>
      </c>
      <c r="F21" s="12">
        <f t="shared" si="5"/>
        <v>-5.3685897435897463</v>
      </c>
      <c r="H21" s="13">
        <f t="shared" si="6"/>
        <v>0.94631410256410253</v>
      </c>
      <c r="I21" s="1">
        <f t="shared" si="2"/>
        <v>0.94150641025641024</v>
      </c>
    </row>
    <row r="22" spans="2:9" x14ac:dyDescent="0.25">
      <c r="B22" s="20"/>
      <c r="C22" s="26">
        <v>591</v>
      </c>
      <c r="D22" s="29">
        <v>121</v>
      </c>
      <c r="E22" s="27">
        <v>0.36</v>
      </c>
      <c r="F22" s="12">
        <f t="shared" si="5"/>
        <v>-3.0448717948717929</v>
      </c>
      <c r="H22" s="13">
        <f t="shared" si="6"/>
        <v>0.96955128205128205</v>
      </c>
      <c r="I22" s="1">
        <f t="shared" si="2"/>
        <v>0.94150641025641024</v>
      </c>
    </row>
    <row r="23" spans="2:9" x14ac:dyDescent="0.25">
      <c r="B23" s="20"/>
      <c r="C23" s="26">
        <v>644</v>
      </c>
      <c r="D23" s="29">
        <v>115</v>
      </c>
      <c r="E23" s="27">
        <v>-0.27</v>
      </c>
      <c r="F23" s="12">
        <f t="shared" ref="F23:F26" si="7">((D23-D$2)/D$2)*100</f>
        <v>-7.8525641025641013</v>
      </c>
      <c r="H23" s="13">
        <f t="shared" ref="H23:H26" si="8">(100+F23)/100</f>
        <v>0.92147435897435903</v>
      </c>
      <c r="I23" s="1">
        <f t="shared" si="2"/>
        <v>0.94150641025641024</v>
      </c>
    </row>
    <row r="24" spans="2:9" x14ac:dyDescent="0.25">
      <c r="B24" s="20"/>
      <c r="C24" s="26">
        <v>689</v>
      </c>
      <c r="D24" s="29">
        <v>109</v>
      </c>
      <c r="E24" s="27">
        <v>-0.89</v>
      </c>
      <c r="F24" s="12">
        <f t="shared" si="7"/>
        <v>-12.660256410256407</v>
      </c>
      <c r="H24" s="13">
        <f t="shared" si="8"/>
        <v>0.8733974358974359</v>
      </c>
      <c r="I24" s="1">
        <f t="shared" si="2"/>
        <v>0.94150641025641024</v>
      </c>
    </row>
    <row r="25" spans="2:9" x14ac:dyDescent="0.25">
      <c r="C25" s="26">
        <v>744</v>
      </c>
      <c r="D25" s="29">
        <v>114</v>
      </c>
      <c r="E25" s="27">
        <v>-0.37</v>
      </c>
      <c r="F25" s="12">
        <f t="shared" si="7"/>
        <v>-8.6538461538461515</v>
      </c>
      <c r="H25" s="13">
        <f t="shared" si="8"/>
        <v>0.91346153846153855</v>
      </c>
      <c r="I25" s="1">
        <f t="shared" si="2"/>
        <v>0.94150641025641024</v>
      </c>
    </row>
    <row r="26" spans="2:9" x14ac:dyDescent="0.25">
      <c r="C26" s="26">
        <v>807</v>
      </c>
      <c r="D26" s="29">
        <v>107.9</v>
      </c>
      <c r="E26" s="27">
        <v>-1.01</v>
      </c>
      <c r="F26" s="12">
        <f t="shared" si="7"/>
        <v>-13.541666666666661</v>
      </c>
      <c r="H26" s="13">
        <f t="shared" si="8"/>
        <v>0.86458333333333348</v>
      </c>
      <c r="I26" s="1">
        <f t="shared" si="2"/>
        <v>0.94150641025641024</v>
      </c>
    </row>
    <row r="27" spans="2:9" x14ac:dyDescent="0.25">
      <c r="C27" s="12">
        <v>904</v>
      </c>
      <c r="D27" s="29"/>
      <c r="F27" s="12"/>
      <c r="H27" s="13"/>
      <c r="I27" s="1">
        <f t="shared" si="2"/>
        <v>0.94150641025641024</v>
      </c>
    </row>
    <row r="28" spans="2:9" x14ac:dyDescent="0.25">
      <c r="C28" s="12"/>
      <c r="D28" s="29"/>
    </row>
    <row r="29" spans="2:9" x14ac:dyDescent="0.25">
      <c r="C29" s="12"/>
      <c r="D29" s="29"/>
    </row>
  </sheetData>
  <sheetProtection algorithmName="SHA-512" hashValue="lwXUvZDy7cLfDW0MVV3BIIQh2Rs4Pxs6eNw5fOs83NdYBB3dfqLCP3dmIYCvhuSqBllcjp4VrP/G9fNDZvFI7Q==" saltValue="oSq16h2r5X5JQ2NjjOLl6Q==" spinCount="100000" sheet="1" objects="1" scenarios="1" selectLockedCells="1" selectUnlockedCells="1"/>
  <sortState xmlns:xlrd2="http://schemas.microsoft.com/office/spreadsheetml/2017/richdata2" ref="C10:F24">
    <sortCondition ref="C10:C24"/>
  </sortState>
  <conditionalFormatting sqref="E11:E26">
    <cfRule type="cellIs" dxfId="59" priority="1" stopIfTrue="1" operator="between">
      <formula>-2</formula>
      <formula>2</formula>
    </cfRule>
    <cfRule type="cellIs" dxfId="58" priority="2" stopIfTrue="1" operator="between">
      <formula>-3</formula>
      <formula>3</formula>
    </cfRule>
    <cfRule type="cellIs" dxfId="57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29"/>
  <sheetViews>
    <sheetView zoomScale="80" zoomScaleNormal="80" workbookViewId="0">
      <selection activeCell="F11" sqref="F11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1.5703125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34</v>
      </c>
      <c r="E1" s="3"/>
      <c r="F1" s="4"/>
    </row>
    <row r="2" spans="1:9" ht="18" x14ac:dyDescent="0.25">
      <c r="C2" s="5" t="s">
        <v>3</v>
      </c>
      <c r="D2" s="28">
        <v>67.34</v>
      </c>
      <c r="E2" s="31" t="s">
        <v>4</v>
      </c>
    </row>
    <row r="3" spans="1:9" ht="18" x14ac:dyDescent="0.25">
      <c r="C3" s="5" t="s">
        <v>15</v>
      </c>
      <c r="D3" s="28">
        <v>63.04</v>
      </c>
      <c r="E3" s="31" t="s">
        <v>4</v>
      </c>
      <c r="F3" s="7"/>
    </row>
    <row r="4" spans="1:9" ht="18" x14ac:dyDescent="0.25">
      <c r="C4" s="5" t="s">
        <v>16</v>
      </c>
      <c r="D4" s="6">
        <v>8.44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13.388324873096447</v>
      </c>
      <c r="E5" s="31" t="s">
        <v>2</v>
      </c>
      <c r="F5" s="7"/>
    </row>
    <row r="6" spans="1:9" x14ac:dyDescent="0.25">
      <c r="C6" s="5" t="s">
        <v>6</v>
      </c>
      <c r="D6" s="8">
        <v>15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A11" s="12"/>
      <c r="B11" s="12"/>
      <c r="C11" s="26">
        <v>117</v>
      </c>
      <c r="D11" s="29">
        <v>54.3</v>
      </c>
      <c r="E11" s="27">
        <v>-1.03</v>
      </c>
      <c r="F11" s="12">
        <f t="shared" ref="F11:F12" si="0">((D11-D$2)/D$2)*100</f>
        <v>-19.364419364419373</v>
      </c>
      <c r="H11" s="13">
        <f t="shared" ref="H11:H12" si="1">(100+F11)/100</f>
        <v>0.80635580635580628</v>
      </c>
      <c r="I11" s="1">
        <f t="shared" ref="I11:I27" si="2">1+($D$3-$D$2)/$D$2</f>
        <v>0.9361449361449361</v>
      </c>
    </row>
    <row r="12" spans="1:9" x14ac:dyDescent="0.25">
      <c r="A12" s="12"/>
      <c r="B12" s="12"/>
      <c r="C12" s="26">
        <v>139</v>
      </c>
      <c r="D12" s="29">
        <v>72</v>
      </c>
      <c r="E12" s="27">
        <v>1.06</v>
      </c>
      <c r="F12" s="12">
        <f t="shared" si="0"/>
        <v>6.9201069201069147</v>
      </c>
      <c r="H12" s="13">
        <f t="shared" si="1"/>
        <v>1.0692010692010692</v>
      </c>
      <c r="I12" s="1">
        <f t="shared" si="2"/>
        <v>0.9361449361449361</v>
      </c>
    </row>
    <row r="13" spans="1:9" x14ac:dyDescent="0.25">
      <c r="A13" s="12"/>
      <c r="B13" s="12"/>
      <c r="C13" s="26">
        <v>223</v>
      </c>
      <c r="D13" s="29">
        <v>79.5</v>
      </c>
      <c r="E13" s="27">
        <v>1.95</v>
      </c>
      <c r="F13" s="12">
        <f t="shared" ref="F13:F19" si="3">((D13-D$2)/D$2)*100</f>
        <v>18.05761805761805</v>
      </c>
      <c r="H13" s="13">
        <f t="shared" ref="H13:H19" si="4">(100+F13)/100</f>
        <v>1.1805761805761805</v>
      </c>
      <c r="I13" s="1">
        <f t="shared" si="2"/>
        <v>0.9361449361449361</v>
      </c>
    </row>
    <row r="14" spans="1:9" x14ac:dyDescent="0.25">
      <c r="A14" s="12"/>
      <c r="B14" s="12"/>
      <c r="C14" s="26">
        <v>225</v>
      </c>
      <c r="D14" s="29">
        <v>66</v>
      </c>
      <c r="E14" s="27">
        <v>0.35</v>
      </c>
      <c r="F14" s="12">
        <f t="shared" si="3"/>
        <v>-1.989901989901995</v>
      </c>
      <c r="H14" s="13">
        <f t="shared" si="4"/>
        <v>0.98010098010098001</v>
      </c>
      <c r="I14" s="1">
        <f t="shared" si="2"/>
        <v>0.9361449361449361</v>
      </c>
    </row>
    <row r="15" spans="1:9" x14ac:dyDescent="0.25">
      <c r="C15" s="26">
        <v>295</v>
      </c>
      <c r="D15" s="29">
        <v>62</v>
      </c>
      <c r="E15" s="27">
        <v>-0.12</v>
      </c>
      <c r="F15" s="12">
        <f t="shared" si="3"/>
        <v>-7.9299079299079338</v>
      </c>
      <c r="H15" s="13">
        <f t="shared" si="4"/>
        <v>0.92070092070092069</v>
      </c>
      <c r="I15" s="1">
        <f t="shared" si="2"/>
        <v>0.9361449361449361</v>
      </c>
    </row>
    <row r="16" spans="1:9" x14ac:dyDescent="0.25">
      <c r="C16" s="26">
        <v>339</v>
      </c>
      <c r="D16" s="29">
        <v>81</v>
      </c>
      <c r="E16" s="27">
        <v>2.13</v>
      </c>
      <c r="F16" s="12">
        <f t="shared" si="3"/>
        <v>20.285120285120279</v>
      </c>
      <c r="H16" s="13">
        <f t="shared" si="4"/>
        <v>1.2028512028512028</v>
      </c>
      <c r="I16" s="1">
        <f t="shared" si="2"/>
        <v>0.9361449361449361</v>
      </c>
    </row>
    <row r="17" spans="3:9" x14ac:dyDescent="0.25">
      <c r="C17" s="26">
        <v>446</v>
      </c>
      <c r="D17" s="29">
        <v>37.1</v>
      </c>
      <c r="E17" s="27">
        <v>-3.07</v>
      </c>
      <c r="F17" s="12">
        <f t="shared" si="3"/>
        <v>-44.906444906444911</v>
      </c>
      <c r="H17" s="13">
        <f t="shared" si="4"/>
        <v>0.55093555093555091</v>
      </c>
      <c r="I17" s="1">
        <f t="shared" si="2"/>
        <v>0.9361449361449361</v>
      </c>
    </row>
    <row r="18" spans="3:9" x14ac:dyDescent="0.25">
      <c r="C18" s="26">
        <v>509</v>
      </c>
      <c r="D18" s="29">
        <v>60.3</v>
      </c>
      <c r="E18" s="27">
        <v>-0.32</v>
      </c>
      <c r="F18" s="12">
        <f t="shared" si="3"/>
        <v>-10.454410454410464</v>
      </c>
      <c r="H18" s="13">
        <f t="shared" si="4"/>
        <v>0.89545589545589532</v>
      </c>
      <c r="I18" s="1">
        <f t="shared" si="2"/>
        <v>0.9361449361449361</v>
      </c>
    </row>
    <row r="19" spans="3:9" x14ac:dyDescent="0.25">
      <c r="C19" s="26">
        <v>512</v>
      </c>
      <c r="D19" s="29">
        <v>61.3</v>
      </c>
      <c r="E19" s="27">
        <v>-0.21</v>
      </c>
      <c r="F19" s="12">
        <f t="shared" si="3"/>
        <v>-8.9694089694089776</v>
      </c>
      <c r="H19" s="13">
        <f t="shared" si="4"/>
        <v>0.91030591030591024</v>
      </c>
      <c r="I19" s="1">
        <f t="shared" si="2"/>
        <v>0.9361449361449361</v>
      </c>
    </row>
    <row r="20" spans="3:9" x14ac:dyDescent="0.25">
      <c r="C20" s="26">
        <v>551</v>
      </c>
      <c r="D20" s="29">
        <v>66.2</v>
      </c>
      <c r="E20" s="27">
        <v>0.37</v>
      </c>
      <c r="F20" s="12">
        <f t="shared" ref="F20:F22" si="5">((D20-D$2)/D$2)*100</f>
        <v>-1.6929016929016938</v>
      </c>
      <c r="H20" s="13">
        <f t="shared" ref="H20:H22" si="6">(100+F20)/100</f>
        <v>0.98307098307098295</v>
      </c>
      <c r="I20" s="1">
        <f t="shared" si="2"/>
        <v>0.9361449361449361</v>
      </c>
    </row>
    <row r="21" spans="3:9" x14ac:dyDescent="0.25">
      <c r="C21" s="26">
        <v>579</v>
      </c>
      <c r="D21" s="29">
        <v>63.8</v>
      </c>
      <c r="E21" s="27">
        <v>0.09</v>
      </c>
      <c r="F21" s="12">
        <f t="shared" si="5"/>
        <v>-5.2569052569052657</v>
      </c>
      <c r="H21" s="13">
        <f t="shared" si="6"/>
        <v>0.94743094743094725</v>
      </c>
      <c r="I21" s="1">
        <f t="shared" si="2"/>
        <v>0.9361449361449361</v>
      </c>
    </row>
    <row r="22" spans="3:9" x14ac:dyDescent="0.25">
      <c r="C22" s="26">
        <v>591</v>
      </c>
      <c r="D22" s="29">
        <v>65.3</v>
      </c>
      <c r="E22" s="27">
        <v>0.27</v>
      </c>
      <c r="F22" s="12">
        <f t="shared" si="5"/>
        <v>-3.0294030294030385</v>
      </c>
      <c r="H22" s="13">
        <f t="shared" si="6"/>
        <v>0.96970596970596956</v>
      </c>
      <c r="I22" s="1">
        <f t="shared" si="2"/>
        <v>0.9361449361449361</v>
      </c>
    </row>
    <row r="23" spans="3:9" x14ac:dyDescent="0.25">
      <c r="C23" s="26">
        <v>644</v>
      </c>
      <c r="D23" s="29">
        <v>54</v>
      </c>
      <c r="E23" s="27">
        <v>-1.07</v>
      </c>
      <c r="F23" s="12">
        <f t="shared" ref="F23:F26" si="7">((D23-D$2)/D$2)*100</f>
        <v>-19.809919809919812</v>
      </c>
      <c r="H23" s="13">
        <f t="shared" ref="H23:H26" si="8">(100+F23)/100</f>
        <v>0.80190080190080182</v>
      </c>
      <c r="I23" s="1">
        <f t="shared" si="2"/>
        <v>0.9361449361449361</v>
      </c>
    </row>
    <row r="24" spans="3:9" x14ac:dyDescent="0.25">
      <c r="C24" s="26">
        <v>689</v>
      </c>
      <c r="D24" s="29">
        <v>55.4</v>
      </c>
      <c r="E24" s="27">
        <v>-0.9</v>
      </c>
      <c r="F24" s="12">
        <f t="shared" si="7"/>
        <v>-17.730917730917735</v>
      </c>
      <c r="H24" s="13">
        <f t="shared" si="8"/>
        <v>0.82269082269082261</v>
      </c>
      <c r="I24" s="1">
        <f t="shared" si="2"/>
        <v>0.9361449361449361</v>
      </c>
    </row>
    <row r="25" spans="3:9" x14ac:dyDescent="0.25">
      <c r="C25" s="26">
        <v>744</v>
      </c>
      <c r="D25" s="29">
        <v>57.8</v>
      </c>
      <c r="E25" s="27">
        <v>-0.62</v>
      </c>
      <c r="F25" s="12">
        <f t="shared" si="7"/>
        <v>-14.166914166914177</v>
      </c>
      <c r="H25" s="13">
        <f t="shared" si="8"/>
        <v>0.8583308583308582</v>
      </c>
      <c r="I25" s="1">
        <f t="shared" si="2"/>
        <v>0.9361449361449361</v>
      </c>
    </row>
    <row r="26" spans="3:9" x14ac:dyDescent="0.25">
      <c r="C26" s="26">
        <v>807</v>
      </c>
      <c r="D26" s="29">
        <v>59.7</v>
      </c>
      <c r="E26" s="27">
        <v>-0.4</v>
      </c>
      <c r="F26" s="12">
        <f t="shared" si="7"/>
        <v>-11.345411345411344</v>
      </c>
      <c r="H26" s="13">
        <f t="shared" si="8"/>
        <v>0.88654588654588651</v>
      </c>
      <c r="I26" s="1">
        <f t="shared" si="2"/>
        <v>0.9361449361449361</v>
      </c>
    </row>
    <row r="27" spans="3:9" x14ac:dyDescent="0.25">
      <c r="C27" s="12">
        <v>904</v>
      </c>
      <c r="D27" s="29"/>
      <c r="F27" s="12"/>
      <c r="H27" s="13"/>
      <c r="I27" s="1">
        <f t="shared" si="2"/>
        <v>0.9361449361449361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2elkPn3wvoS50MEl85Fe9kc3H06FB2mOaN32nPvqOZOCfBfJ5dhMc+kJnjCNL4oXPPGYf2IIpaQ0lS9PleGo/A==" saltValue="LVWd09M5NNw5JzGxOSf+bg==" spinCount="100000" sheet="1" objects="1" scenarios="1" selectLockedCells="1" selectUnlockedCells="1"/>
  <sortState xmlns:xlrd2="http://schemas.microsoft.com/office/spreadsheetml/2017/richdata2" ref="C11:F24">
    <sortCondition ref="C11:C24"/>
  </sortState>
  <conditionalFormatting sqref="E11:E26">
    <cfRule type="cellIs" dxfId="56" priority="1" stopIfTrue="1" operator="between">
      <formula>-2</formula>
      <formula>2</formula>
    </cfRule>
    <cfRule type="cellIs" dxfId="55" priority="2" stopIfTrue="1" operator="between">
      <formula>-3</formula>
      <formula>3</formula>
    </cfRule>
    <cfRule type="cellIs" dxfId="54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2EE3-0817-4BDA-A1B7-31C1B8E24954}">
  <sheetPr codeName="Sheet2"/>
  <dimension ref="A1:I29"/>
  <sheetViews>
    <sheetView zoomScale="80" zoomScaleNormal="80" workbookViewId="0">
      <selection activeCell="AD38" sqref="AD38"/>
    </sheetView>
  </sheetViews>
  <sheetFormatPr defaultColWidth="9.140625" defaultRowHeight="15.75" x14ac:dyDescent="0.25"/>
  <cols>
    <col min="1" max="2" width="8.7109375" style="1" customWidth="1"/>
    <col min="3" max="3" width="23.85546875" style="1" customWidth="1"/>
    <col min="4" max="4" width="12" style="1" bestFit="1" customWidth="1"/>
    <col min="5" max="5" width="13" style="1" bestFit="1" customWidth="1"/>
    <col min="6" max="6" width="17" style="1" bestFit="1" customWidth="1"/>
    <col min="7" max="7" width="9.140625" style="1"/>
    <col min="8" max="8" width="14.85546875" style="1" bestFit="1" customWidth="1"/>
    <col min="9" max="16384" width="9.140625" style="1"/>
  </cols>
  <sheetData>
    <row r="1" spans="1:9" x14ac:dyDescent="0.25">
      <c r="C1" s="2" t="s">
        <v>5</v>
      </c>
      <c r="D1" s="3" t="s">
        <v>43</v>
      </c>
      <c r="E1" s="3"/>
      <c r="F1" s="4"/>
    </row>
    <row r="2" spans="1:9" ht="18" x14ac:dyDescent="0.25">
      <c r="C2" s="5" t="s">
        <v>3</v>
      </c>
      <c r="D2" s="28">
        <v>42.32</v>
      </c>
      <c r="E2" s="31" t="s">
        <v>4</v>
      </c>
    </row>
    <row r="3" spans="1:9" ht="18" x14ac:dyDescent="0.25">
      <c r="C3" s="5" t="s">
        <v>15</v>
      </c>
      <c r="D3" s="28">
        <v>36.159999999999997</v>
      </c>
      <c r="E3" s="31" t="s">
        <v>4</v>
      </c>
      <c r="F3" s="7"/>
    </row>
    <row r="4" spans="1:9" ht="18" x14ac:dyDescent="0.25">
      <c r="C4" s="5" t="s">
        <v>16</v>
      </c>
      <c r="D4" s="6">
        <v>4.5999999999999996</v>
      </c>
      <c r="E4" s="31" t="s">
        <v>4</v>
      </c>
      <c r="F4" s="7"/>
    </row>
    <row r="5" spans="1:9" x14ac:dyDescent="0.25">
      <c r="C5" s="5" t="s">
        <v>17</v>
      </c>
      <c r="D5" s="16">
        <f>(D4/D3)*100</f>
        <v>12.721238938053098</v>
      </c>
      <c r="E5" s="31" t="s">
        <v>2</v>
      </c>
      <c r="F5" s="7"/>
    </row>
    <row r="6" spans="1:9" x14ac:dyDescent="0.25">
      <c r="C6" s="5" t="s">
        <v>6</v>
      </c>
      <c r="D6" s="8">
        <v>16</v>
      </c>
      <c r="E6" s="7"/>
      <c r="F6" s="7"/>
    </row>
    <row r="7" spans="1:9" x14ac:dyDescent="0.25">
      <c r="C7" s="7"/>
      <c r="D7" s="7"/>
      <c r="E7" s="7"/>
      <c r="F7" s="7"/>
    </row>
    <row r="8" spans="1:9" x14ac:dyDescent="0.25">
      <c r="C8" s="7"/>
      <c r="D8" s="7"/>
      <c r="E8" s="7"/>
      <c r="F8" s="7"/>
    </row>
    <row r="9" spans="1:9" ht="31.5" x14ac:dyDescent="0.25">
      <c r="C9" s="7" t="s">
        <v>0</v>
      </c>
      <c r="D9" s="7" t="s">
        <v>13</v>
      </c>
      <c r="E9" s="9" t="s">
        <v>7</v>
      </c>
      <c r="F9" s="9" t="s">
        <v>8</v>
      </c>
    </row>
    <row r="10" spans="1:9" x14ac:dyDescent="0.25">
      <c r="A10" s="10"/>
      <c r="D10" s="7"/>
      <c r="E10" s="7"/>
      <c r="F10" s="7"/>
      <c r="H10" s="11" t="s">
        <v>20</v>
      </c>
      <c r="I10" s="11" t="s">
        <v>21</v>
      </c>
    </row>
    <row r="11" spans="1:9" x14ac:dyDescent="0.25">
      <c r="C11" s="26">
        <v>117</v>
      </c>
      <c r="D11" s="29">
        <v>42.2</v>
      </c>
      <c r="E11" s="27">
        <v>1.31</v>
      </c>
      <c r="F11" s="12">
        <f t="shared" ref="F11:F22" si="0">((D11-D$2)/D$2)*100</f>
        <v>-0.28355387523628883</v>
      </c>
      <c r="H11" s="13">
        <f t="shared" ref="H11:H22" si="1">(100+F11)/100</f>
        <v>0.99716446124763702</v>
      </c>
      <c r="I11" s="1">
        <f t="shared" ref="I11:I27" si="2">1+($D$3-$D$2)/$D$2</f>
        <v>0.85444234404536856</v>
      </c>
    </row>
    <row r="12" spans="1:9" x14ac:dyDescent="0.25">
      <c r="C12" s="26">
        <v>139</v>
      </c>
      <c r="D12" s="29">
        <v>37</v>
      </c>
      <c r="E12" s="27">
        <v>0.18</v>
      </c>
      <c r="F12" s="12">
        <f t="shared" si="0"/>
        <v>-12.570888468809075</v>
      </c>
      <c r="H12" s="13">
        <f t="shared" si="1"/>
        <v>0.87429111531190928</v>
      </c>
      <c r="I12" s="1">
        <f t="shared" si="2"/>
        <v>0.85444234404536856</v>
      </c>
    </row>
    <row r="13" spans="1:9" x14ac:dyDescent="0.25">
      <c r="C13" s="26">
        <v>223</v>
      </c>
      <c r="D13" s="29">
        <v>45.5</v>
      </c>
      <c r="E13" s="27">
        <v>2.0299999999999998</v>
      </c>
      <c r="F13" s="12">
        <f t="shared" si="0"/>
        <v>7.5141776937618143</v>
      </c>
      <c r="H13" s="13">
        <f t="shared" si="1"/>
        <v>1.0751417769376181</v>
      </c>
      <c r="I13" s="1">
        <f t="shared" si="2"/>
        <v>0.85444234404536856</v>
      </c>
    </row>
    <row r="14" spans="1:9" x14ac:dyDescent="0.25">
      <c r="C14" s="26">
        <v>225</v>
      </c>
      <c r="D14" s="29">
        <v>38.5</v>
      </c>
      <c r="E14" s="27">
        <v>0.51</v>
      </c>
      <c r="F14" s="12">
        <f t="shared" si="0"/>
        <v>-9.0264650283553873</v>
      </c>
      <c r="H14" s="13">
        <f t="shared" si="1"/>
        <v>0.9097353497164461</v>
      </c>
      <c r="I14" s="1">
        <f t="shared" si="2"/>
        <v>0.85444234404536856</v>
      </c>
    </row>
    <row r="15" spans="1:9" x14ac:dyDescent="0.25">
      <c r="C15" s="26">
        <v>295</v>
      </c>
      <c r="D15" s="29">
        <v>40</v>
      </c>
      <c r="E15" s="27">
        <v>0.83</v>
      </c>
      <c r="F15" s="12">
        <f t="shared" si="0"/>
        <v>-5.4820415879017013</v>
      </c>
      <c r="H15" s="13">
        <f t="shared" si="1"/>
        <v>0.94517958412098291</v>
      </c>
      <c r="I15" s="1">
        <f t="shared" si="2"/>
        <v>0.85444234404536856</v>
      </c>
    </row>
    <row r="16" spans="1:9" x14ac:dyDescent="0.25">
      <c r="C16" s="26">
        <v>339</v>
      </c>
      <c r="D16" s="29">
        <v>16.399999999999999</v>
      </c>
      <c r="E16" s="27">
        <v>-4.29</v>
      </c>
      <c r="F16" s="12">
        <f t="shared" si="0"/>
        <v>-61.247637051039703</v>
      </c>
      <c r="H16" s="13">
        <f t="shared" si="1"/>
        <v>0.38752362948960295</v>
      </c>
      <c r="I16" s="1">
        <f t="shared" si="2"/>
        <v>0.85444234404536856</v>
      </c>
    </row>
    <row r="17" spans="3:9" x14ac:dyDescent="0.25">
      <c r="C17" s="26">
        <v>446</v>
      </c>
      <c r="D17" s="29">
        <v>31.2</v>
      </c>
      <c r="E17" s="27">
        <v>-1.08</v>
      </c>
      <c r="F17" s="12">
        <f t="shared" si="0"/>
        <v>-26.275992438563328</v>
      </c>
      <c r="H17" s="13">
        <f t="shared" si="1"/>
        <v>0.73724007561436677</v>
      </c>
      <c r="I17" s="1">
        <f t="shared" si="2"/>
        <v>0.85444234404536856</v>
      </c>
    </row>
    <row r="18" spans="3:9" x14ac:dyDescent="0.25">
      <c r="C18" s="26">
        <v>509</v>
      </c>
      <c r="D18" s="29">
        <v>35.4</v>
      </c>
      <c r="E18" s="27">
        <v>-0.17</v>
      </c>
      <c r="F18" s="12">
        <f t="shared" si="0"/>
        <v>-16.351606805293009</v>
      </c>
      <c r="H18" s="13">
        <f t="shared" si="1"/>
        <v>0.83648393194706983</v>
      </c>
      <c r="I18" s="1">
        <f t="shared" si="2"/>
        <v>0.85444234404536856</v>
      </c>
    </row>
    <row r="19" spans="3:9" x14ac:dyDescent="0.25">
      <c r="C19" s="26">
        <v>512</v>
      </c>
      <c r="D19" s="29">
        <v>32.6</v>
      </c>
      <c r="E19" s="27">
        <v>-0.77</v>
      </c>
      <c r="F19" s="12">
        <f t="shared" si="0"/>
        <v>-22.967863894139885</v>
      </c>
      <c r="H19" s="13">
        <f t="shared" si="1"/>
        <v>0.77032136105860116</v>
      </c>
      <c r="I19" s="1">
        <f t="shared" si="2"/>
        <v>0.85444234404536856</v>
      </c>
    </row>
    <row r="20" spans="3:9" x14ac:dyDescent="0.25">
      <c r="C20" s="26">
        <v>551</v>
      </c>
      <c r="D20" s="29">
        <v>38.200000000000003</v>
      </c>
      <c r="E20" s="27">
        <v>0.44</v>
      </c>
      <c r="F20" s="12">
        <f t="shared" si="0"/>
        <v>-9.7353497164461196</v>
      </c>
      <c r="H20" s="13">
        <f t="shared" si="1"/>
        <v>0.90264650283553882</v>
      </c>
      <c r="I20" s="1">
        <f t="shared" si="2"/>
        <v>0.85444234404536856</v>
      </c>
    </row>
    <row r="21" spans="3:9" x14ac:dyDescent="0.25">
      <c r="C21" s="26">
        <v>579</v>
      </c>
      <c r="D21" s="29">
        <v>40.9</v>
      </c>
      <c r="E21" s="27">
        <v>1.03</v>
      </c>
      <c r="F21" s="12">
        <f t="shared" si="0"/>
        <v>-3.3553875236294939</v>
      </c>
      <c r="H21" s="13">
        <f t="shared" si="1"/>
        <v>0.96644612476370506</v>
      </c>
      <c r="I21" s="1">
        <f t="shared" si="2"/>
        <v>0.85444234404536856</v>
      </c>
    </row>
    <row r="22" spans="3:9" x14ac:dyDescent="0.25">
      <c r="C22" s="26">
        <v>591</v>
      </c>
      <c r="D22" s="29">
        <v>38</v>
      </c>
      <c r="E22" s="27">
        <v>0.4</v>
      </c>
      <c r="F22" s="12">
        <f t="shared" si="0"/>
        <v>-10.207939508506616</v>
      </c>
      <c r="H22" s="13">
        <f t="shared" si="1"/>
        <v>0.89792060491493386</v>
      </c>
      <c r="I22" s="1">
        <f t="shared" si="2"/>
        <v>0.85444234404536856</v>
      </c>
    </row>
    <row r="23" spans="3:9" x14ac:dyDescent="0.25">
      <c r="C23" s="26">
        <v>644</v>
      </c>
      <c r="D23" s="29">
        <v>40</v>
      </c>
      <c r="E23" s="27">
        <v>0.83</v>
      </c>
      <c r="F23" s="12">
        <f t="shared" ref="F23:F27" si="3">((D23-D$2)/D$2)*100</f>
        <v>-5.4820415879017013</v>
      </c>
      <c r="H23" s="13">
        <f t="shared" ref="H23:H27" si="4">(100+F23)/100</f>
        <v>0.94517958412098291</v>
      </c>
      <c r="I23" s="1">
        <f t="shared" si="2"/>
        <v>0.85444234404536856</v>
      </c>
    </row>
    <row r="24" spans="3:9" x14ac:dyDescent="0.25">
      <c r="C24" s="26">
        <v>689</v>
      </c>
      <c r="D24" s="29">
        <v>36.6</v>
      </c>
      <c r="E24" s="27">
        <v>0.09</v>
      </c>
      <c r="F24" s="12">
        <f t="shared" si="3"/>
        <v>-13.516068052930056</v>
      </c>
      <c r="H24" s="13">
        <f t="shared" si="4"/>
        <v>0.86483931947069947</v>
      </c>
      <c r="I24" s="1">
        <f t="shared" si="2"/>
        <v>0.85444234404536856</v>
      </c>
    </row>
    <row r="25" spans="3:9" x14ac:dyDescent="0.25">
      <c r="C25" s="26">
        <v>744</v>
      </c>
      <c r="D25" s="29">
        <v>35.1</v>
      </c>
      <c r="E25" s="27">
        <v>-0.23</v>
      </c>
      <c r="F25" s="12">
        <f t="shared" si="3"/>
        <v>-17.06049149338374</v>
      </c>
      <c r="H25" s="13">
        <f t="shared" si="4"/>
        <v>0.82939508506616266</v>
      </c>
      <c r="I25" s="1">
        <f t="shared" si="2"/>
        <v>0.85444234404536856</v>
      </c>
    </row>
    <row r="26" spans="3:9" x14ac:dyDescent="0.25">
      <c r="C26" s="26">
        <v>807</v>
      </c>
      <c r="D26" s="29">
        <v>30.5</v>
      </c>
      <c r="E26" s="27">
        <v>-1.23</v>
      </c>
      <c r="F26" s="12">
        <f t="shared" si="3"/>
        <v>-27.930056710775048</v>
      </c>
      <c r="H26" s="13">
        <f t="shared" si="4"/>
        <v>0.72069943289224947</v>
      </c>
      <c r="I26" s="1">
        <f t="shared" si="2"/>
        <v>0.85444234404536856</v>
      </c>
    </row>
    <row r="27" spans="3:9" x14ac:dyDescent="0.25">
      <c r="C27" s="12">
        <v>904</v>
      </c>
      <c r="D27" s="29">
        <v>32.299999999999997</v>
      </c>
      <c r="E27" s="27">
        <v>-0.84</v>
      </c>
      <c r="F27" s="12">
        <f t="shared" si="3"/>
        <v>-23.67674858223063</v>
      </c>
      <c r="H27" s="13">
        <f t="shared" si="4"/>
        <v>0.76323251417769367</v>
      </c>
      <c r="I27" s="1">
        <f t="shared" si="2"/>
        <v>0.85444234404536856</v>
      </c>
    </row>
    <row r="28" spans="3:9" x14ac:dyDescent="0.25">
      <c r="C28" s="12"/>
      <c r="D28" s="29"/>
    </row>
    <row r="29" spans="3:9" x14ac:dyDescent="0.25">
      <c r="C29" s="12"/>
      <c r="D29" s="29"/>
    </row>
  </sheetData>
  <sheetProtection algorithmName="SHA-512" hashValue="7EcTMqiPOUrHPRhRPifOKg1verFQBLwUkYs4QNFXaULAPr8NCbn1mKkVZ2PqoWswVFYOaItGPWEHUHeu0I4XQw==" saltValue="v0ZFUQJKM1WvajB/ZYcQwA==" spinCount="100000" sheet="1" objects="1" scenarios="1" selectLockedCells="1" selectUnlockedCells="1"/>
  <conditionalFormatting sqref="E11:E27">
    <cfRule type="cellIs" dxfId="53" priority="1" stopIfTrue="1" operator="between">
      <formula>-2</formula>
      <formula>2</formula>
    </cfRule>
    <cfRule type="cellIs" dxfId="52" priority="2" stopIfTrue="1" operator="between">
      <formula>-3</formula>
      <formula>3</formula>
    </cfRule>
    <cfRule type="cellIs" dxfId="51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https://reflabos.vito.be/ree/LABS_2025-5_Deel3.xlsx</PublicURL>
    <DEEL xmlns="08cda046-0f15-45eb-a9d5-77306d3264cd">Deel 3</DEEL>
    <Ringtest xmlns="eba2475f-4c5c-418a-90c2-2b36802fc485">LABS</Ringtest>
    <Jaar xmlns="08cda046-0f15-45eb-a9d5-77306d3264cd">2025</Jaar>
    <Publicatiedatum xmlns="dda9e79c-c62e-445e-b991-197574827cb3">2026-03-26T15:02:35+00:00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4844BA7C-8DDA-425F-A0CC-01C714EC0BF1}"/>
</file>

<file path=customXml/itemProps2.xml><?xml version="1.0" encoding="utf-8"?>
<ds:datastoreItem xmlns:ds="http://schemas.openxmlformats.org/officeDocument/2006/customXml" ds:itemID="{F7691861-0956-46D2-80CF-D5DFC061D9C9}"/>
</file>

<file path=customXml/itemProps3.xml><?xml version="1.0" encoding="utf-8"?>
<ds:datastoreItem xmlns:ds="http://schemas.openxmlformats.org/officeDocument/2006/customXml" ds:itemID="{E4FB31DE-174F-4BD8-A390-F4CDF0454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CO stap 4</vt:lpstr>
      <vt:lpstr>CO stap 6</vt:lpstr>
      <vt:lpstr>CO stap 7</vt:lpstr>
      <vt:lpstr>SO2 stap 1</vt:lpstr>
      <vt:lpstr>SO2 stap 4</vt:lpstr>
      <vt:lpstr>SO2 stap 5</vt:lpstr>
      <vt:lpstr>SO2 stap 7</vt:lpstr>
      <vt:lpstr>SO2 stap 8</vt:lpstr>
      <vt:lpstr>NOx stap 2</vt:lpstr>
      <vt:lpstr>NOx stap 3</vt:lpstr>
      <vt:lpstr>NOx stap 4</vt:lpstr>
      <vt:lpstr>NOx stap 6</vt:lpstr>
      <vt:lpstr>NOx stap 7</vt:lpstr>
      <vt:lpstr>NOx stap 8</vt:lpstr>
      <vt:lpstr>NOx stap 9</vt:lpstr>
      <vt:lpstr>O2 stap 1</vt:lpstr>
      <vt:lpstr>O2 stap 2</vt:lpstr>
      <vt:lpstr>O2 stap 3</vt:lpstr>
      <vt:lpstr>O2 stap 4</vt:lpstr>
      <vt:lpstr>O2 stap 5</vt:lpstr>
      <vt:lpstr>O2 stap 6</vt:lpstr>
      <vt:lpstr>O2 stap 7</vt:lpstr>
      <vt:lpstr>O2 stap 8</vt:lpstr>
      <vt:lpstr>O2 stap 9</vt:lpstr>
      <vt:lpstr>CO2 stap 4</vt:lpstr>
      <vt:lpstr>CO2 stap 7</vt:lpstr>
      <vt:lpstr>'CO stap 4'!Print_Area</vt:lpstr>
      <vt:lpstr>'CO stap 6'!Print_Area</vt:lpstr>
      <vt:lpstr>'CO stap 7'!Print_Area</vt:lpstr>
      <vt:lpstr>'CO2 stap 4'!Print_Area</vt:lpstr>
      <vt:lpstr>'CO2 stap 7'!Print_Area</vt:lpstr>
      <vt:lpstr>'NOx stap 2'!Print_Area</vt:lpstr>
      <vt:lpstr>'NOx stap 3'!Print_Area</vt:lpstr>
      <vt:lpstr>'NOx stap 4'!Print_Area</vt:lpstr>
      <vt:lpstr>'NOx stap 6'!Print_Area</vt:lpstr>
      <vt:lpstr>'NOx stap 7'!Print_Area</vt:lpstr>
      <vt:lpstr>'NOx stap 8'!Print_Area</vt:lpstr>
      <vt:lpstr>'NOx stap 9'!Print_Area</vt:lpstr>
      <vt:lpstr>'O2 stap 1'!Print_Area</vt:lpstr>
      <vt:lpstr>'O2 stap 2'!Print_Area</vt:lpstr>
      <vt:lpstr>'O2 stap 3'!Print_Area</vt:lpstr>
      <vt:lpstr>'O2 stap 4'!Print_Area</vt:lpstr>
      <vt:lpstr>'O2 stap 5'!Print_Area</vt:lpstr>
      <vt:lpstr>'O2 stap 6'!Print_Area</vt:lpstr>
      <vt:lpstr>'O2 stap 7'!Print_Area</vt:lpstr>
      <vt:lpstr>'O2 stap 8'!Print_Area</vt:lpstr>
      <vt:lpstr>'O2 stap 9'!Print_Area</vt:lpstr>
      <vt:lpstr>'SO2 stap 1'!Print_Area</vt:lpstr>
      <vt:lpstr>'SO2 stap 4'!Print_Area</vt:lpstr>
      <vt:lpstr>'SO2 stap 5'!Print_Area</vt:lpstr>
      <vt:lpstr>'SO2 stap 7'!Print_Area</vt:lpstr>
      <vt:lpstr>'SO2 stap 8'!Print_Area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2025-5</dc:title>
  <dc:creator>BAEYENSB</dc:creator>
  <cp:lastModifiedBy>Bart Baeyens</cp:lastModifiedBy>
  <cp:lastPrinted>2013-08-28T07:21:24Z</cp:lastPrinted>
  <dcterms:created xsi:type="dcterms:W3CDTF">2010-09-21T12:11:22Z</dcterms:created>
  <dcterms:modified xsi:type="dcterms:W3CDTF">2026-03-19T14:03:03Z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