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3 per parameter\"/>
    </mc:Choice>
  </mc:AlternateContent>
  <xr:revisionPtr revIDLastSave="0" documentId="13_ncr:1_{086089D1-7EC0-4B90-9C6E-9CE2898CE27A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HF stap 1" sheetId="33" r:id="rId1"/>
    <sheet name="HF stap 2" sheetId="30" r:id="rId2"/>
    <sheet name="HF stap 3" sheetId="35" r:id="rId3"/>
  </sheets>
  <definedNames>
    <definedName name="_xlnm.Print_Area" localSheetId="0">'HF stap 1'!$A$1:$W$28</definedName>
    <definedName name="_xlnm.Print_Area" localSheetId="1">'HF stap 2'!$A$1:$W$27</definedName>
    <definedName name="_xlnm.Print_Area" localSheetId="2">'HF stap 3'!$A$1:$W$28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35" l="1"/>
  <c r="F24" i="35"/>
  <c r="H24" i="35" s="1"/>
  <c r="I23" i="35"/>
  <c r="F23" i="35"/>
  <c r="H23" i="35" s="1"/>
  <c r="I22" i="35"/>
  <c r="F22" i="35"/>
  <c r="H22" i="35" s="1"/>
  <c r="I21" i="35"/>
  <c r="F21" i="35"/>
  <c r="H21" i="35" s="1"/>
  <c r="I20" i="35"/>
  <c r="H20" i="35"/>
  <c r="F20" i="35"/>
  <c r="I19" i="35"/>
  <c r="F19" i="35"/>
  <c r="H19" i="35" s="1"/>
  <c r="I18" i="35"/>
  <c r="F18" i="35"/>
  <c r="H18" i="35" s="1"/>
  <c r="I17" i="35"/>
  <c r="F17" i="35"/>
  <c r="H17" i="35" s="1"/>
  <c r="I16" i="35"/>
  <c r="F16" i="35"/>
  <c r="H16" i="35" s="1"/>
  <c r="I15" i="35"/>
  <c r="F15" i="35"/>
  <c r="H15" i="35" s="1"/>
  <c r="I24" i="30"/>
  <c r="F24" i="30"/>
  <c r="H24" i="30" s="1"/>
  <c r="I23" i="30"/>
  <c r="F23" i="30"/>
  <c r="H23" i="30" s="1"/>
  <c r="I22" i="30"/>
  <c r="F22" i="30"/>
  <c r="H22" i="30" s="1"/>
  <c r="I21" i="30"/>
  <c r="F21" i="30"/>
  <c r="H21" i="30" s="1"/>
  <c r="I20" i="30"/>
  <c r="F20" i="30"/>
  <c r="H20" i="30" s="1"/>
  <c r="I19" i="30"/>
  <c r="F19" i="30"/>
  <c r="H19" i="30" s="1"/>
  <c r="I18" i="30"/>
  <c r="F18" i="30"/>
  <c r="H18" i="30" s="1"/>
  <c r="I17" i="30"/>
  <c r="F17" i="30"/>
  <c r="H17" i="30" s="1"/>
  <c r="I16" i="30"/>
  <c r="F16" i="30"/>
  <c r="H16" i="30" s="1"/>
  <c r="I15" i="30"/>
  <c r="H15" i="30"/>
  <c r="F15" i="30"/>
  <c r="F15" i="33"/>
  <c r="H15" i="33"/>
  <c r="I15" i="33"/>
  <c r="F16" i="33"/>
  <c r="H16" i="33"/>
  <c r="I16" i="33"/>
  <c r="F17" i="33"/>
  <c r="H17" i="33"/>
  <c r="I17" i="33"/>
  <c r="F18" i="33"/>
  <c r="H18" i="33"/>
  <c r="I18" i="33"/>
  <c r="F19" i="33"/>
  <c r="H19" i="33" s="1"/>
  <c r="I19" i="33"/>
  <c r="F20" i="33"/>
  <c r="H20" i="33"/>
  <c r="I20" i="33"/>
  <c r="F21" i="33"/>
  <c r="H21" i="33"/>
  <c r="I21" i="33"/>
  <c r="F22" i="33"/>
  <c r="H22" i="33"/>
  <c r="I22" i="33"/>
  <c r="F23" i="33"/>
  <c r="H23" i="33"/>
  <c r="I23" i="33"/>
  <c r="F24" i="33"/>
  <c r="H24" i="33" s="1"/>
  <c r="I24" i="33"/>
  <c r="D5" i="35" l="1"/>
  <c r="D5" i="30"/>
  <c r="D5" i="33"/>
  <c r="I11" i="33"/>
  <c r="I14" i="35"/>
  <c r="F14" i="35"/>
  <c r="H14" i="35" s="1"/>
  <c r="I13" i="35"/>
  <c r="F13" i="35"/>
  <c r="H13" i="35" s="1"/>
  <c r="I12" i="35"/>
  <c r="F12" i="35"/>
  <c r="H12" i="35" s="1"/>
  <c r="I11" i="35"/>
  <c r="F11" i="35"/>
  <c r="H11" i="35" s="1"/>
  <c r="I14" i="30"/>
  <c r="F14" i="30"/>
  <c r="H14" i="30" s="1"/>
  <c r="I13" i="30"/>
  <c r="F13" i="30"/>
  <c r="H13" i="30" s="1"/>
  <c r="I12" i="30"/>
  <c r="F12" i="30"/>
  <c r="H12" i="30" s="1"/>
  <c r="I11" i="30"/>
  <c r="F11" i="30"/>
  <c r="H11" i="30" s="1"/>
  <c r="F11" i="33"/>
  <c r="H11" i="33" s="1"/>
  <c r="F12" i="33" l="1"/>
  <c r="H12" i="33" s="1"/>
  <c r="F13" i="33"/>
  <c r="H13" i="33" s="1"/>
  <c r="F14" i="33"/>
  <c r="H14" i="33" s="1"/>
  <c r="I12" i="33" l="1"/>
  <c r="I13" i="33"/>
  <c r="I14" i="33"/>
</calcChain>
</file>

<file path=xl/sharedStrings.xml><?xml version="1.0" encoding="utf-8"?>
<sst xmlns="http://schemas.openxmlformats.org/spreadsheetml/2006/main" count="55" uniqueCount="20">
  <si>
    <t>Labonr.</t>
  </si>
  <si>
    <t/>
  </si>
  <si>
    <t>%</t>
  </si>
  <si>
    <t>Referentiewaarde:</t>
  </si>
  <si>
    <r>
      <t>mg/Nm</t>
    </r>
    <r>
      <rPr>
        <vertAlign val="superscript"/>
        <sz val="12"/>
        <color theme="1"/>
        <rFont val="Calibri"/>
        <family val="2"/>
        <scheme val="minor"/>
      </rPr>
      <t>3</t>
    </r>
  </si>
  <si>
    <t>Parameter:</t>
  </si>
  <si>
    <t>Aantal Labo's:</t>
  </si>
  <si>
    <t>Z-Score 
(statistisch)</t>
  </si>
  <si>
    <t>Resultaat</t>
  </si>
  <si>
    <t>Statistisch gemiddelde:</t>
  </si>
  <si>
    <t>Statistisch standaard afw. abs.:</t>
  </si>
  <si>
    <t>Statistisch standaard afw. rel.:</t>
  </si>
  <si>
    <t xml:space="preserve"> </t>
  </si>
  <si>
    <t>Labo</t>
  </si>
  <si>
    <t>Gemiddelde</t>
  </si>
  <si>
    <t>%Afw 
(tov stat. gemid.)</t>
  </si>
  <si>
    <t>%Afw 
(tov ref.waarde)</t>
  </si>
  <si>
    <t>HF stap 1</t>
  </si>
  <si>
    <t>HF stap 2</t>
  </si>
  <si>
    <t>HF stap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</si>
</sst>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2" fontId="5" fillId="2" borderId="0" xfId="0" applyNumberFormat="1" applyFont="1" applyFill="1" applyAlignment="1" applyProtection="1">
      <alignment horizontal="center" vertical="center"/>
      <protection hidden="1"/>
    </xf>
    <xf numFmtId="2" fontId="7" fillId="2" borderId="0" xfId="1" applyNumberFormat="1" applyFont="1" applyFill="1" applyAlignment="1" applyProtection="1">
      <alignment horizontal="right" vertical="center"/>
      <protection hidden="1"/>
    </xf>
    <xf numFmtId="2" fontId="7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1" applyNumberFormat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/>
      <protection hidden="1"/>
    </xf>
    <xf numFmtId="9" fontId="4" fillId="2" borderId="0" xfId="5" applyFont="1" applyFill="1" applyAlignment="1" applyProtection="1">
      <alignment horizontal="center" vertical="center"/>
      <protection hidden="1"/>
    </xf>
    <xf numFmtId="2" fontId="5" fillId="2" borderId="0" xfId="0" applyNumberFormat="1" applyFont="1" applyFill="1" applyAlignment="1" applyProtection="1">
      <alignment horizontal="left" vertical="center"/>
      <protection hidden="1"/>
    </xf>
    <xf numFmtId="2" fontId="4" fillId="2" borderId="0" xfId="1" applyNumberFormat="1" applyFont="1" applyFill="1" applyAlignment="1" applyProtection="1">
      <alignment horizontal="center" vertical="center" wrapText="1"/>
      <protection hidden="1"/>
    </xf>
    <xf numFmtId="1" fontId="4" fillId="2" borderId="0" xfId="1" applyNumberFormat="1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1" fontId="4" fillId="2" borderId="0" xfId="5" applyNumberFormat="1" applyFont="1" applyFill="1" applyBorder="1" applyAlignment="1" applyProtection="1">
      <alignment horizontal="center" vertical="center"/>
      <protection hidden="1"/>
    </xf>
    <xf numFmtId="164" fontId="5" fillId="2" borderId="0" xfId="5" applyNumberFormat="1" applyFont="1" applyFill="1" applyAlignment="1" applyProtection="1">
      <alignment horizontal="left" vertical="center"/>
      <protection hidden="1"/>
    </xf>
    <xf numFmtId="1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Alignment="1" applyProtection="1">
      <alignment horizontal="center" wrapText="1"/>
      <protection hidden="1"/>
    </xf>
    <xf numFmtId="0" fontId="9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2" fontId="6" fillId="2" borderId="0" xfId="0" applyNumberFormat="1" applyFont="1" applyFill="1" applyAlignment="1" applyProtection="1">
      <alignment vertical="center"/>
      <protection hidden="1"/>
    </xf>
    <xf numFmtId="2" fontId="11" fillId="2" borderId="0" xfId="0" applyNumberFormat="1" applyFont="1" applyFill="1" applyAlignment="1">
      <alignment horizontal="center"/>
    </xf>
    <xf numFmtId="2" fontId="4" fillId="2" borderId="0" xfId="1" applyNumberFormat="1" applyFont="1" applyFill="1" applyAlignment="1" applyProtection="1">
      <alignment horizontal="left" vertical="center"/>
      <protection hidden="1"/>
    </xf>
    <xf numFmtId="166" fontId="5" fillId="2" borderId="0" xfId="5" applyNumberFormat="1" applyFont="1" applyFill="1" applyBorder="1" applyAlignment="1" applyProtection="1">
      <alignment horizontal="center" vertical="center"/>
      <protection hidden="1"/>
    </xf>
    <xf numFmtId="1" fontId="5" fillId="2" borderId="0" xfId="5" applyNumberFormat="1" applyFont="1" applyFill="1" applyBorder="1" applyAlignment="1" applyProtection="1">
      <alignment horizontal="center" vertical="center"/>
      <protection hidden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5" builtinId="5"/>
    <cellStyle name="Percent 2" xfId="4" xr:uid="{00000000-0005-0000-0000-000005000000}"/>
  </cellStyles>
  <dxfs count="9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HF</a:t>
            </a:r>
            <a:r>
              <a:rPr lang="nl-BE" baseline="0"/>
              <a:t> stap 1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632438245931371E-2"/>
          <c:y val="0.15543145510205567"/>
          <c:w val="0.74453108546063929"/>
          <c:h val="0.67369967205485626"/>
        </c:manualLayout>
      </c:layout>
      <c:lineChart>
        <c:grouping val="standard"/>
        <c:varyColors val="0"/>
        <c:ser>
          <c:idx val="0"/>
          <c:order val="0"/>
          <c:tx>
            <c:strRef>
              <c:f>'HF stap 1'!$H$10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'HF stap 1'!$C$11:$C$24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1'!$H$11:$H$24</c:f>
              <c:numCache>
                <c:formatCode>0.000</c:formatCode>
                <c:ptCount val="14"/>
                <c:pt idx="0">
                  <c:v>0.88814913448735022</c:v>
                </c:pt>
                <c:pt idx="1">
                  <c:v>0.87217043941411443</c:v>
                </c:pt>
                <c:pt idx="2">
                  <c:v>0.96537949400798939</c:v>
                </c:pt>
                <c:pt idx="3">
                  <c:v>0.92543275632490019</c:v>
                </c:pt>
                <c:pt idx="4">
                  <c:v>0.72569906790945415</c:v>
                </c:pt>
                <c:pt idx="5">
                  <c:v>0.99866844207723038</c:v>
                </c:pt>
                <c:pt idx="6">
                  <c:v>0.99866844207723038</c:v>
                </c:pt>
                <c:pt idx="7">
                  <c:v>0.96537949400798939</c:v>
                </c:pt>
                <c:pt idx="8">
                  <c:v>0.96404793608521966</c:v>
                </c:pt>
                <c:pt idx="9">
                  <c:v>1.0186418109187749</c:v>
                </c:pt>
                <c:pt idx="10">
                  <c:v>1.0126498002663116</c:v>
                </c:pt>
                <c:pt idx="11">
                  <c:v>0.72569906790945415</c:v>
                </c:pt>
                <c:pt idx="12">
                  <c:v>0.87217043941411443</c:v>
                </c:pt>
                <c:pt idx="13">
                  <c:v>0.91877496671105208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1-4E48-88F4-A5D91BFD40A4}"/>
            </c:ext>
          </c:extLst>
        </c:ser>
        <c:ser>
          <c:idx val="1"/>
          <c:order val="1"/>
          <c:tx>
            <c:strRef>
              <c:f>'HF stap 1'!$I$10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'HF stap 1'!$C$11:$C$24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1'!$I$11:$I$24</c:f>
              <c:numCache>
                <c:formatCode>0.00</c:formatCode>
                <c:ptCount val="14"/>
                <c:pt idx="0">
                  <c:v>0.93009320905459392</c:v>
                </c:pt>
                <c:pt idx="1">
                  <c:v>0.93009320905459392</c:v>
                </c:pt>
                <c:pt idx="2">
                  <c:v>0.93009320905459392</c:v>
                </c:pt>
                <c:pt idx="3">
                  <c:v>0.93009320905459392</c:v>
                </c:pt>
                <c:pt idx="4">
                  <c:v>0.93009320905459392</c:v>
                </c:pt>
                <c:pt idx="5">
                  <c:v>0.93009320905459392</c:v>
                </c:pt>
                <c:pt idx="6">
                  <c:v>0.93009320905459392</c:v>
                </c:pt>
                <c:pt idx="7">
                  <c:v>0.93009320905459392</c:v>
                </c:pt>
                <c:pt idx="8">
                  <c:v>0.93009320905459392</c:v>
                </c:pt>
                <c:pt idx="9">
                  <c:v>0.93009320905459392</c:v>
                </c:pt>
                <c:pt idx="10">
                  <c:v>0.93009320905459392</c:v>
                </c:pt>
                <c:pt idx="11">
                  <c:v>0.93009320905459392</c:v>
                </c:pt>
                <c:pt idx="12">
                  <c:v>0.93009320905459392</c:v>
                </c:pt>
                <c:pt idx="13">
                  <c:v>0.93009320905459392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AFC-85E4-750D2435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72704"/>
        <c:axId val="361674624"/>
      </c:lineChart>
      <c:catAx>
        <c:axId val="3616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1674624"/>
        <c:crossesAt val="-25"/>
        <c:auto val="1"/>
        <c:lblAlgn val="ctr"/>
        <c:lblOffset val="100"/>
        <c:noMultiLvlLbl val="1"/>
      </c:catAx>
      <c:valAx>
        <c:axId val="361674624"/>
        <c:scaling>
          <c:orientation val="minMax"/>
          <c:max val="1.05"/>
          <c:min val="0.8500000000000000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1672704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BE" sz="1800" b="1" i="0" u="none" strike="noStrike" kern="1200" baseline="0">
                <a:solidFill>
                  <a:sysClr val="windowText" lastClr="000000"/>
                </a:solidFill>
              </a:rPr>
              <a:t>HF stap 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45222222222222E-2"/>
          <c:y val="0.14844027777777777"/>
          <c:w val="0.7803377777777778"/>
          <c:h val="0.68837638888888886"/>
        </c:manualLayout>
      </c:layout>
      <c:lineChart>
        <c:grouping val="standard"/>
        <c:varyColors val="0"/>
        <c:ser>
          <c:idx val="0"/>
          <c:order val="0"/>
          <c:tx>
            <c:strRef>
              <c:f>'HF stap 2'!$H$10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'HF stap 2'!$C$11:$C$24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2'!$H$11:$H$24</c:f>
              <c:numCache>
                <c:formatCode>0.000</c:formatCode>
                <c:ptCount val="14"/>
                <c:pt idx="0">
                  <c:v>0.85276967930029157</c:v>
                </c:pt>
                <c:pt idx="1">
                  <c:v>1.0957240038872691</c:v>
                </c:pt>
                <c:pt idx="2">
                  <c:v>0.96695821185617103</c:v>
                </c:pt>
                <c:pt idx="3">
                  <c:v>0.94752186588921294</c:v>
                </c:pt>
                <c:pt idx="4">
                  <c:v>0.72643343051506326</c:v>
                </c:pt>
                <c:pt idx="5">
                  <c:v>0.99854227405247831</c:v>
                </c:pt>
                <c:pt idx="6">
                  <c:v>0.9548104956268223</c:v>
                </c:pt>
                <c:pt idx="7">
                  <c:v>0.90136054421768719</c:v>
                </c:pt>
                <c:pt idx="8">
                  <c:v>0.95724003887269205</c:v>
                </c:pt>
                <c:pt idx="9">
                  <c:v>0.97667638483965002</c:v>
                </c:pt>
                <c:pt idx="10">
                  <c:v>0.96695821185617103</c:v>
                </c:pt>
                <c:pt idx="11">
                  <c:v>0.76530612244897966</c:v>
                </c:pt>
                <c:pt idx="12">
                  <c:v>0.93051506316812449</c:v>
                </c:pt>
                <c:pt idx="13">
                  <c:v>0.92322643343051514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C54-ACD2-3B5E7B7AAE10}"/>
            </c:ext>
          </c:extLst>
        </c:ser>
        <c:ser>
          <c:idx val="1"/>
          <c:order val="1"/>
          <c:tx>
            <c:strRef>
              <c:f>'HF stap 2'!$I$10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'HF stap 2'!$C$11:$C$24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2'!$I$11:$I$24</c:f>
              <c:numCache>
                <c:formatCode>0.00</c:formatCode>
                <c:ptCount val="14"/>
                <c:pt idx="0">
                  <c:v>0.93367346938775519</c:v>
                </c:pt>
                <c:pt idx="1">
                  <c:v>0.93367346938775519</c:v>
                </c:pt>
                <c:pt idx="2">
                  <c:v>0.93367346938775519</c:v>
                </c:pt>
                <c:pt idx="3">
                  <c:v>0.93367346938775519</c:v>
                </c:pt>
                <c:pt idx="4">
                  <c:v>0.93367346938775519</c:v>
                </c:pt>
                <c:pt idx="5">
                  <c:v>0.93367346938775519</c:v>
                </c:pt>
                <c:pt idx="6">
                  <c:v>0.93367346938775519</c:v>
                </c:pt>
                <c:pt idx="7">
                  <c:v>0.93367346938775519</c:v>
                </c:pt>
                <c:pt idx="8">
                  <c:v>0.93367346938775519</c:v>
                </c:pt>
                <c:pt idx="9">
                  <c:v>0.93367346938775519</c:v>
                </c:pt>
                <c:pt idx="10">
                  <c:v>0.93367346938775519</c:v>
                </c:pt>
                <c:pt idx="11">
                  <c:v>0.93367346938775519</c:v>
                </c:pt>
                <c:pt idx="12">
                  <c:v>0.93367346938775519</c:v>
                </c:pt>
                <c:pt idx="13">
                  <c:v>0.93367346938775519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C54-ACD2-3B5E7B7A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57280"/>
        <c:axId val="362659200"/>
      </c:lineChart>
      <c:catAx>
        <c:axId val="362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659200"/>
        <c:crossesAt val="-20"/>
        <c:auto val="1"/>
        <c:lblAlgn val="ctr"/>
        <c:lblOffset val="100"/>
        <c:noMultiLvlLbl val="1"/>
      </c:catAx>
      <c:valAx>
        <c:axId val="362659200"/>
        <c:scaling>
          <c:orientation val="minMax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657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BE" sz="1800" b="1" i="0" u="none" strike="noStrike" kern="1200" baseline="0">
                <a:solidFill>
                  <a:sysClr val="windowText" lastClr="000000"/>
                </a:solidFill>
              </a:rPr>
              <a:t>HF stap 3</a:t>
            </a:r>
          </a:p>
        </c:rich>
      </c:tx>
      <c:layout>
        <c:manualLayout>
          <c:xMode val="edge"/>
          <c:yMode val="edge"/>
          <c:x val="0.43459944444444443"/>
          <c:y val="1.058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00598826955415E-2"/>
          <c:y val="0.14844027777777777"/>
          <c:w val="0.76987982445346781"/>
          <c:h val="0.68837638888888886"/>
        </c:manualLayout>
      </c:layout>
      <c:lineChart>
        <c:grouping val="standard"/>
        <c:varyColors val="0"/>
        <c:ser>
          <c:idx val="0"/>
          <c:order val="0"/>
          <c:tx>
            <c:strRef>
              <c:f>'HF stap 3'!$H$10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'HF stap 3'!$C$11:$C$24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3'!$H$11:$H$24</c:f>
              <c:numCache>
                <c:formatCode>0.000</c:formatCode>
                <c:ptCount val="14"/>
                <c:pt idx="0">
                  <c:v>0.99087353324641436</c:v>
                </c:pt>
                <c:pt idx="1">
                  <c:v>0.98652759669708812</c:v>
                </c:pt>
                <c:pt idx="2">
                  <c:v>1.0039113428943935</c:v>
                </c:pt>
                <c:pt idx="3">
                  <c:v>0.99521946979574094</c:v>
                </c:pt>
                <c:pt idx="4">
                  <c:v>0.73446327683615809</c:v>
                </c:pt>
                <c:pt idx="5">
                  <c:v>1.0169491525423728</c:v>
                </c:pt>
                <c:pt idx="6">
                  <c:v>0.92568448500651879</c:v>
                </c:pt>
                <c:pt idx="7">
                  <c:v>0.96479791395045633</c:v>
                </c:pt>
                <c:pt idx="8">
                  <c:v>0.99521946979574094</c:v>
                </c:pt>
                <c:pt idx="9">
                  <c:v>0.93003042155584525</c:v>
                </c:pt>
                <c:pt idx="10">
                  <c:v>0.95176010430247715</c:v>
                </c:pt>
                <c:pt idx="11">
                  <c:v>0.75619295958278998</c:v>
                </c:pt>
                <c:pt idx="12">
                  <c:v>0.88657105606258146</c:v>
                </c:pt>
                <c:pt idx="13">
                  <c:v>0.91264667535853972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935-8154-14B8710D4830}"/>
            </c:ext>
          </c:extLst>
        </c:ser>
        <c:ser>
          <c:idx val="1"/>
          <c:order val="1"/>
          <c:tx>
            <c:strRef>
              <c:f>'HF stap 3'!$I$10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'HF stap 3'!$C$11:$C$24</c:f>
              <c:numCache>
                <c:formatCode>General</c:formatCode>
                <c:ptCount val="14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446</c:v>
                </c:pt>
                <c:pt idx="5">
                  <c:v>509</c:v>
                </c:pt>
                <c:pt idx="6">
                  <c:v>512</c:v>
                </c:pt>
                <c:pt idx="7">
                  <c:v>551</c:v>
                </c:pt>
                <c:pt idx="8">
                  <c:v>579</c:v>
                </c:pt>
                <c:pt idx="9">
                  <c:v>591</c:v>
                </c:pt>
                <c:pt idx="10">
                  <c:v>644</c:v>
                </c:pt>
                <c:pt idx="11">
                  <c:v>689</c:v>
                </c:pt>
                <c:pt idx="12">
                  <c:v>744</c:v>
                </c:pt>
                <c:pt idx="13">
                  <c:v>904</c:v>
                </c:pt>
              </c:numCache>
            </c:numRef>
          </c:cat>
          <c:val>
            <c:numRef>
              <c:f>'HF stap 3'!$I$11:$I$24</c:f>
              <c:numCache>
                <c:formatCode>0.00</c:formatCode>
                <c:ptCount val="14"/>
                <c:pt idx="0">
                  <c:v>0.94784876140808338</c:v>
                </c:pt>
                <c:pt idx="1">
                  <c:v>0.94784876140808338</c:v>
                </c:pt>
                <c:pt idx="2">
                  <c:v>0.94784876140808338</c:v>
                </c:pt>
                <c:pt idx="3">
                  <c:v>0.94784876140808338</c:v>
                </c:pt>
                <c:pt idx="4">
                  <c:v>0.94784876140808338</c:v>
                </c:pt>
                <c:pt idx="5">
                  <c:v>0.94784876140808338</c:v>
                </c:pt>
                <c:pt idx="6">
                  <c:v>0.94784876140808338</c:v>
                </c:pt>
                <c:pt idx="7">
                  <c:v>0.94784876140808338</c:v>
                </c:pt>
                <c:pt idx="8">
                  <c:v>0.94784876140808338</c:v>
                </c:pt>
                <c:pt idx="9">
                  <c:v>0.94784876140808338</c:v>
                </c:pt>
                <c:pt idx="10">
                  <c:v>0.94784876140808338</c:v>
                </c:pt>
                <c:pt idx="11">
                  <c:v>0.94784876140808338</c:v>
                </c:pt>
                <c:pt idx="12">
                  <c:v>0.94784876140808338</c:v>
                </c:pt>
                <c:pt idx="13">
                  <c:v>0.94784876140808338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935-8154-14B8710D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72704"/>
        <c:axId val="361674624"/>
      </c:lineChart>
      <c:catAx>
        <c:axId val="3616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1674624"/>
        <c:crossesAt val="-20"/>
        <c:auto val="1"/>
        <c:lblAlgn val="ctr"/>
        <c:lblOffset val="100"/>
        <c:noMultiLvlLbl val="1"/>
      </c:catAx>
      <c:valAx>
        <c:axId val="361674624"/>
        <c:scaling>
          <c:orientation val="minMax"/>
          <c:max val="1.1000000000000001"/>
          <c:min val="0.70000000000000007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167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571501</xdr:colOff>
      <xdr:row>8</xdr:row>
      <xdr:rowOff>350040</xdr:rowOff>
    </xdr:from>
    <xdr:to>
      <xdr:col>18</xdr:col>
      <xdr:colOff>75301</xdr:colOff>
      <xdr:row>26</xdr:row>
      <xdr:rowOff>149565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766762</xdr:colOff>
      <xdr:row>8</xdr:row>
      <xdr:rowOff>535777</xdr:rowOff>
    </xdr:from>
    <xdr:to>
      <xdr:col>18</xdr:col>
      <xdr:colOff>51487</xdr:colOff>
      <xdr:row>26</xdr:row>
      <xdr:rowOff>135277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640556</xdr:colOff>
      <xdr:row>8</xdr:row>
      <xdr:rowOff>514350</xdr:rowOff>
    </xdr:from>
    <xdr:to>
      <xdr:col>18</xdr:col>
      <xdr:colOff>1481</xdr:colOff>
      <xdr:row>26</xdr:row>
      <xdr:rowOff>113850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103F3-2A7D-4670-B1A0-140A53AF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8"/>
  <sheetViews>
    <sheetView tabSelected="1" zoomScaleNormal="100" workbookViewId="0">
      <selection activeCell="E29" sqref="E29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85546875" style="1" customWidth="1"/>
    <col min="7" max="7" width="9.140625" style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0" t="s">
        <v>17</v>
      </c>
      <c r="E1" s="20"/>
      <c r="F1" s="3" t="s">
        <v>12</v>
      </c>
    </row>
    <row r="2" spans="1:11" ht="18" x14ac:dyDescent="0.25">
      <c r="C2" s="4" t="s">
        <v>3</v>
      </c>
      <c r="D2" s="10">
        <v>15.02</v>
      </c>
      <c r="E2" s="7" t="s">
        <v>4</v>
      </c>
    </row>
    <row r="3" spans="1:11" ht="18" x14ac:dyDescent="0.25">
      <c r="C3" s="4" t="s">
        <v>9</v>
      </c>
      <c r="D3" s="10">
        <v>13.97</v>
      </c>
      <c r="E3" s="7" t="s">
        <v>4</v>
      </c>
      <c r="F3" s="5"/>
    </row>
    <row r="4" spans="1:11" ht="18" x14ac:dyDescent="0.25">
      <c r="C4" s="4" t="s">
        <v>10</v>
      </c>
      <c r="D4" s="1">
        <v>1.21</v>
      </c>
      <c r="E4" s="7" t="s">
        <v>4</v>
      </c>
      <c r="F4" s="5"/>
    </row>
    <row r="5" spans="1:11" x14ac:dyDescent="0.25">
      <c r="C5" s="4" t="s">
        <v>11</v>
      </c>
      <c r="D5" s="23">
        <f>D4/D3</f>
        <v>8.6614173228346455E-2</v>
      </c>
      <c r="E5" s="7" t="s">
        <v>2</v>
      </c>
      <c r="F5" s="6"/>
    </row>
    <row r="6" spans="1:11" x14ac:dyDescent="0.25">
      <c r="C6" s="4" t="s">
        <v>6</v>
      </c>
      <c r="D6" s="9">
        <v>14</v>
      </c>
      <c r="E6" s="22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19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B11" s="9"/>
      <c r="C11" s="19">
        <v>139</v>
      </c>
      <c r="D11" s="10">
        <v>13.34</v>
      </c>
      <c r="E11" s="21">
        <v>-0.52</v>
      </c>
      <c r="F11" s="11">
        <f>((D11-$D$2)/$D$2)*100</f>
        <v>-11.185086551264979</v>
      </c>
      <c r="H11" s="12">
        <f>(100+F11)/100</f>
        <v>0.88814913448735022</v>
      </c>
      <c r="I11" s="7">
        <f>1+($D$3-$D$2)/$D$2</f>
        <v>0.93009320905459392</v>
      </c>
      <c r="J11" s="7"/>
      <c r="K11" s="7"/>
    </row>
    <row r="12" spans="1:11" x14ac:dyDescent="0.25">
      <c r="B12" s="9"/>
      <c r="C12" s="19">
        <v>223</v>
      </c>
      <c r="D12" s="10">
        <v>13.1</v>
      </c>
      <c r="E12" s="21">
        <v>-0.72</v>
      </c>
      <c r="F12" s="11">
        <f t="shared" ref="F12:F14" si="0">((D12-$D$2)/$D$2)*100</f>
        <v>-12.78295605858855</v>
      </c>
      <c r="H12" s="12">
        <f t="shared" ref="H12:H14" si="1">(100+F12)/100</f>
        <v>0.87217043941411443</v>
      </c>
      <c r="I12" s="7">
        <f t="shared" ref="I12:I24" si="2">1+($D$3-$D$2)/$D$2</f>
        <v>0.93009320905459392</v>
      </c>
      <c r="J12" s="7"/>
      <c r="K12" s="7"/>
    </row>
    <row r="13" spans="1:11" x14ac:dyDescent="0.25">
      <c r="B13" s="9"/>
      <c r="C13" s="19">
        <v>295</v>
      </c>
      <c r="D13" s="10">
        <v>14.5</v>
      </c>
      <c r="E13" s="21">
        <v>0.44</v>
      </c>
      <c r="F13" s="11">
        <f t="shared" si="0"/>
        <v>-3.4620505992010622</v>
      </c>
      <c r="H13" s="12">
        <f t="shared" si="1"/>
        <v>0.96537949400798939</v>
      </c>
      <c r="I13" s="7">
        <f t="shared" si="2"/>
        <v>0.93009320905459392</v>
      </c>
      <c r="J13" s="7"/>
      <c r="K13" s="7"/>
    </row>
    <row r="14" spans="1:11" x14ac:dyDescent="0.25">
      <c r="B14" s="9"/>
      <c r="C14" s="19">
        <v>339</v>
      </c>
      <c r="D14" s="10">
        <v>13.9</v>
      </c>
      <c r="E14" s="21">
        <v>-0.05</v>
      </c>
      <c r="F14" s="11">
        <f t="shared" si="0"/>
        <v>-7.456724367509981</v>
      </c>
      <c r="H14" s="12">
        <f t="shared" si="1"/>
        <v>0.92543275632490019</v>
      </c>
      <c r="I14" s="7">
        <f t="shared" si="2"/>
        <v>0.93009320905459392</v>
      </c>
      <c r="J14" s="7"/>
      <c r="K14" s="7"/>
    </row>
    <row r="15" spans="1:11" x14ac:dyDescent="0.25">
      <c r="B15" s="9"/>
      <c r="C15" s="19">
        <v>446</v>
      </c>
      <c r="D15" s="10">
        <v>10.9</v>
      </c>
      <c r="E15" s="21">
        <v>-2.5299999999999998</v>
      </c>
      <c r="F15" s="11">
        <f t="shared" ref="F15:F24" si="3">((D15-$D$2)/$D$2)*100</f>
        <v>-27.43009320905459</v>
      </c>
      <c r="H15" s="12">
        <f t="shared" ref="H15:H24" si="4">(100+F15)/100</f>
        <v>0.72569906790945415</v>
      </c>
      <c r="I15" s="7">
        <f t="shared" si="2"/>
        <v>0.93009320905459392</v>
      </c>
      <c r="J15" s="7"/>
      <c r="K15" s="7"/>
    </row>
    <row r="16" spans="1:11" x14ac:dyDescent="0.25">
      <c r="B16" s="9"/>
      <c r="C16" s="19">
        <v>509</v>
      </c>
      <c r="D16" s="10">
        <v>15</v>
      </c>
      <c r="E16" s="21">
        <v>0.85</v>
      </c>
      <c r="F16" s="11">
        <f t="shared" si="3"/>
        <v>-0.13315579227696123</v>
      </c>
      <c r="H16" s="12">
        <f t="shared" si="4"/>
        <v>0.99866844207723038</v>
      </c>
      <c r="I16" s="7">
        <f t="shared" si="2"/>
        <v>0.93009320905459392</v>
      </c>
      <c r="J16" s="7"/>
      <c r="K16" s="7"/>
    </row>
    <row r="17" spans="1:11" x14ac:dyDescent="0.25">
      <c r="B17" s="9"/>
      <c r="C17" s="19">
        <v>512</v>
      </c>
      <c r="D17" s="10">
        <v>15</v>
      </c>
      <c r="E17" s="21">
        <v>0.85</v>
      </c>
      <c r="F17" s="11">
        <f t="shared" si="3"/>
        <v>-0.13315579227696123</v>
      </c>
      <c r="H17" s="12">
        <f t="shared" si="4"/>
        <v>0.99866844207723038</v>
      </c>
      <c r="I17" s="7">
        <f t="shared" si="2"/>
        <v>0.93009320905459392</v>
      </c>
      <c r="J17" s="7"/>
      <c r="K17" s="7"/>
    </row>
    <row r="18" spans="1:11" x14ac:dyDescent="0.25">
      <c r="B18" s="9"/>
      <c r="C18" s="19">
        <v>551</v>
      </c>
      <c r="D18" s="10">
        <v>14.5</v>
      </c>
      <c r="E18" s="21">
        <v>0.44</v>
      </c>
      <c r="F18" s="11">
        <f t="shared" si="3"/>
        <v>-3.4620505992010622</v>
      </c>
      <c r="H18" s="12">
        <f t="shared" si="4"/>
        <v>0.96537949400798939</v>
      </c>
      <c r="I18" s="7">
        <f t="shared" si="2"/>
        <v>0.93009320905459392</v>
      </c>
      <c r="J18" s="7"/>
      <c r="K18" s="7"/>
    </row>
    <row r="19" spans="1:11" x14ac:dyDescent="0.25">
      <c r="B19" s="9"/>
      <c r="C19" s="19">
        <v>579</v>
      </c>
      <c r="D19" s="10">
        <v>14.48</v>
      </c>
      <c r="E19" s="21">
        <v>0.42</v>
      </c>
      <c r="F19" s="11">
        <f t="shared" si="3"/>
        <v>-3.5952063914780239</v>
      </c>
      <c r="H19" s="12">
        <f t="shared" si="4"/>
        <v>0.96404793608521966</v>
      </c>
      <c r="I19" s="7">
        <f t="shared" si="2"/>
        <v>0.93009320905459392</v>
      </c>
      <c r="J19" s="7"/>
      <c r="K19" s="7"/>
    </row>
    <row r="20" spans="1:11" x14ac:dyDescent="0.25">
      <c r="B20" s="9"/>
      <c r="C20" s="19">
        <v>591</v>
      </c>
      <c r="D20" s="10">
        <v>15.3</v>
      </c>
      <c r="E20" s="21">
        <v>1.1000000000000001</v>
      </c>
      <c r="F20" s="11">
        <f t="shared" si="3"/>
        <v>1.8641810918775044</v>
      </c>
      <c r="H20" s="12">
        <f t="shared" si="4"/>
        <v>1.0186418109187749</v>
      </c>
      <c r="I20" s="7">
        <f t="shared" si="2"/>
        <v>0.93009320905459392</v>
      </c>
      <c r="J20" s="7"/>
      <c r="K20" s="7"/>
    </row>
    <row r="21" spans="1:11" x14ac:dyDescent="0.25">
      <c r="A21" s="13"/>
      <c r="B21" s="9"/>
      <c r="C21" s="19">
        <v>644</v>
      </c>
      <c r="D21" s="10">
        <v>15.21</v>
      </c>
      <c r="E21" s="21">
        <v>1.03</v>
      </c>
      <c r="F21" s="11">
        <f t="shared" si="3"/>
        <v>1.264980026631167</v>
      </c>
      <c r="H21" s="12">
        <f t="shared" si="4"/>
        <v>1.0126498002663116</v>
      </c>
      <c r="I21" s="7">
        <f t="shared" si="2"/>
        <v>0.93009320905459392</v>
      </c>
      <c r="J21" s="7"/>
      <c r="K21" s="7"/>
    </row>
    <row r="22" spans="1:11" x14ac:dyDescent="0.25">
      <c r="C22" s="19">
        <v>689</v>
      </c>
      <c r="D22" s="10">
        <v>10.9</v>
      </c>
      <c r="E22" s="21">
        <v>-2.5299999999999998</v>
      </c>
      <c r="F22" s="11">
        <f t="shared" si="3"/>
        <v>-27.43009320905459</v>
      </c>
      <c r="H22" s="12">
        <f t="shared" si="4"/>
        <v>0.72569906790945415</v>
      </c>
      <c r="I22" s="7">
        <f t="shared" si="2"/>
        <v>0.93009320905459392</v>
      </c>
      <c r="J22" s="7"/>
      <c r="K22" s="7"/>
    </row>
    <row r="23" spans="1:11" x14ac:dyDescent="0.25">
      <c r="C23" s="19">
        <v>744</v>
      </c>
      <c r="D23" s="10">
        <v>13.1</v>
      </c>
      <c r="E23" s="21">
        <v>-0.72</v>
      </c>
      <c r="F23" s="11">
        <f t="shared" si="3"/>
        <v>-12.78295605858855</v>
      </c>
      <c r="H23" s="12">
        <f t="shared" si="4"/>
        <v>0.87217043941411443</v>
      </c>
      <c r="I23" s="7">
        <f t="shared" si="2"/>
        <v>0.93009320905459392</v>
      </c>
      <c r="J23" s="7"/>
      <c r="K23" s="7"/>
    </row>
    <row r="24" spans="1:11" x14ac:dyDescent="0.25">
      <c r="C24" s="19">
        <v>904</v>
      </c>
      <c r="D24" s="10">
        <v>13.8</v>
      </c>
      <c r="E24" s="21">
        <v>-0.14000000000000001</v>
      </c>
      <c r="F24" s="11">
        <f t="shared" si="3"/>
        <v>-8.1225033288947994</v>
      </c>
      <c r="H24" s="12">
        <f t="shared" si="4"/>
        <v>0.91877496671105208</v>
      </c>
      <c r="I24" s="7">
        <f t="shared" si="2"/>
        <v>0.93009320905459392</v>
      </c>
      <c r="J24" s="7"/>
      <c r="K24" s="7"/>
    </row>
    <row r="25" spans="1:11" x14ac:dyDescent="0.25">
      <c r="H25" s="7"/>
      <c r="I25" s="7"/>
      <c r="J25" s="7"/>
      <c r="K25" s="7"/>
    </row>
    <row r="26" spans="1:11" x14ac:dyDescent="0.25">
      <c r="H26" s="7"/>
      <c r="I26" s="7"/>
      <c r="J26" s="7"/>
      <c r="K26" s="7"/>
    </row>
    <row r="27" spans="1:11" x14ac:dyDescent="0.25">
      <c r="H27" s="7"/>
      <c r="I27" s="7"/>
      <c r="J27" s="7"/>
      <c r="K27" s="7"/>
    </row>
    <row r="28" spans="1:11" x14ac:dyDescent="0.25">
      <c r="H28" s="7"/>
      <c r="I28" s="7"/>
      <c r="J28" s="7"/>
      <c r="K28" s="7"/>
    </row>
    <row r="29" spans="1:11" x14ac:dyDescent="0.25">
      <c r="H29" s="7"/>
      <c r="I29" s="7"/>
      <c r="J29" s="7"/>
      <c r="K29" s="7"/>
    </row>
    <row r="30" spans="1:11" x14ac:dyDescent="0.25">
      <c r="C30" s="14"/>
      <c r="D30" s="14"/>
      <c r="F30" s="14"/>
      <c r="H30" s="7"/>
      <c r="I30" s="7"/>
      <c r="J30" s="7"/>
      <c r="K30" s="7"/>
    </row>
    <row r="31" spans="1:11" x14ac:dyDescent="0.25">
      <c r="C31" s="14"/>
      <c r="D31" s="14"/>
      <c r="F31" s="14"/>
      <c r="H31" s="7"/>
      <c r="I31" s="7"/>
      <c r="J31" s="7"/>
      <c r="K31" s="7"/>
    </row>
    <row r="33" spans="3:7" x14ac:dyDescent="0.25">
      <c r="C33" s="14"/>
      <c r="D33" s="14"/>
      <c r="F33" s="14"/>
    </row>
    <row r="34" spans="3:7" x14ac:dyDescent="0.25">
      <c r="C34" s="14"/>
      <c r="D34" s="14"/>
      <c r="F34" s="14"/>
    </row>
    <row r="35" spans="3:7" x14ac:dyDescent="0.25">
      <c r="C35" s="14"/>
      <c r="D35" s="14"/>
      <c r="F35" s="14"/>
    </row>
    <row r="36" spans="3:7" x14ac:dyDescent="0.25">
      <c r="C36" s="14"/>
      <c r="D36" s="14"/>
      <c r="F36" s="14"/>
    </row>
    <row r="37" spans="3:7" x14ac:dyDescent="0.25">
      <c r="C37" s="14"/>
      <c r="D37" s="14"/>
      <c r="F37" s="10"/>
    </row>
    <row r="38" spans="3:7" x14ac:dyDescent="0.25">
      <c r="C38" s="14"/>
      <c r="D38" s="14"/>
      <c r="F38" s="14"/>
      <c r="G38" s="14"/>
    </row>
    <row r="41" spans="3:7" x14ac:dyDescent="0.25">
      <c r="D41" s="21"/>
    </row>
    <row r="58" spans="8:8" x14ac:dyDescent="0.25">
      <c r="H58" s="1" t="s">
        <v>1</v>
      </c>
    </row>
  </sheetData>
  <sheetProtection algorithmName="SHA-512" hashValue="6h3tMhovEhvDtV4Jw0YDbGz3yI07s0G7QJaU0UazuugMpvMKi9Kgw5X2JsJUJMszqkKgsOYLzCf7HA96d9L8dg==" saltValue="5Qb6UjFBLIRXjvsBeYwLig==" spinCount="100000" sheet="1" objects="1" scenarios="1" selectLockedCells="1" selectUnlockedCells="1"/>
  <sortState xmlns:xlrd2="http://schemas.microsoft.com/office/spreadsheetml/2017/richdata2" ref="C11:F21">
    <sortCondition ref="C11:C21"/>
  </sortState>
  <conditionalFormatting sqref="E11:E24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L49"/>
  <sheetViews>
    <sheetView zoomScaleNormal="100" workbookViewId="0">
      <selection activeCell="D3" sqref="D3:D4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0" t="s">
        <v>18</v>
      </c>
      <c r="E1" s="20"/>
      <c r="F1" s="3"/>
    </row>
    <row r="2" spans="1:11" ht="18" x14ac:dyDescent="0.25">
      <c r="C2" s="4" t="s">
        <v>3</v>
      </c>
      <c r="D2" s="1">
        <v>4.1159999999999997</v>
      </c>
      <c r="E2" s="7" t="s">
        <v>4</v>
      </c>
    </row>
    <row r="3" spans="1:11" ht="18" x14ac:dyDescent="0.25">
      <c r="C3" s="4" t="s">
        <v>9</v>
      </c>
      <c r="D3" s="1">
        <v>3.843</v>
      </c>
      <c r="E3" s="7" t="s">
        <v>4</v>
      </c>
      <c r="F3" s="5"/>
    </row>
    <row r="4" spans="1:11" ht="18" x14ac:dyDescent="0.25">
      <c r="C4" s="4" t="s">
        <v>10</v>
      </c>
      <c r="D4" s="1">
        <v>0.29499999999999998</v>
      </c>
      <c r="E4" s="7" t="s">
        <v>4</v>
      </c>
      <c r="F4" s="5"/>
    </row>
    <row r="5" spans="1:11" x14ac:dyDescent="0.25">
      <c r="C5" s="4" t="s">
        <v>11</v>
      </c>
      <c r="D5" s="23">
        <f>D4/D3</f>
        <v>7.6762945615404629E-2</v>
      </c>
      <c r="E5" s="7" t="s">
        <v>2</v>
      </c>
      <c r="F5" s="5"/>
    </row>
    <row r="6" spans="1:11" x14ac:dyDescent="0.25">
      <c r="C6" s="4" t="s">
        <v>6</v>
      </c>
      <c r="D6" s="24">
        <v>14</v>
      </c>
      <c r="E6" s="22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47.25" x14ac:dyDescent="0.25">
      <c r="C9" s="5" t="s">
        <v>0</v>
      </c>
      <c r="D9" s="5" t="s">
        <v>8</v>
      </c>
      <c r="E9" s="8" t="s">
        <v>7</v>
      </c>
      <c r="F9" s="8" t="s">
        <v>15</v>
      </c>
      <c r="H9" s="7"/>
      <c r="I9" s="7"/>
      <c r="J9" s="7"/>
      <c r="K9" s="7"/>
    </row>
    <row r="10" spans="1:11" x14ac:dyDescent="0.25">
      <c r="A10" s="9"/>
      <c r="C10" s="19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A11" s="13"/>
      <c r="B11" s="13"/>
      <c r="C11" s="19">
        <v>139</v>
      </c>
      <c r="D11" s="1">
        <v>3.51</v>
      </c>
      <c r="E11" s="21">
        <v>-1.1299999999999999</v>
      </c>
      <c r="F11" s="11">
        <f>((D11-$D$2)/$D$2)*100</f>
        <v>-14.723032069970843</v>
      </c>
      <c r="H11" s="12">
        <f>(100+F11)/100</f>
        <v>0.85276967930029157</v>
      </c>
      <c r="I11" s="7">
        <f>1+($D$3-$D$2)/$D$2</f>
        <v>0.93367346938775519</v>
      </c>
      <c r="J11" s="7"/>
      <c r="K11" s="7"/>
    </row>
    <row r="12" spans="1:11" x14ac:dyDescent="0.25">
      <c r="A12" s="13"/>
      <c r="B12" s="13"/>
      <c r="C12" s="19">
        <v>223</v>
      </c>
      <c r="D12" s="1">
        <v>4.51</v>
      </c>
      <c r="E12" s="21">
        <v>2.27</v>
      </c>
      <c r="F12" s="11">
        <f t="shared" ref="F12:F14" si="0">((D12-$D$2)/$D$2)*100</f>
        <v>9.5724003887269227</v>
      </c>
      <c r="H12" s="12">
        <f t="shared" ref="H12:H14" si="1">(100+F12)/100</f>
        <v>1.0957240038872691</v>
      </c>
      <c r="I12" s="7">
        <f t="shared" ref="I12:I24" si="2">1+($D$3-$D$2)/$D$2</f>
        <v>0.93367346938775519</v>
      </c>
      <c r="J12" s="7"/>
      <c r="K12" s="7"/>
    </row>
    <row r="13" spans="1:11" x14ac:dyDescent="0.25">
      <c r="A13" s="13"/>
      <c r="B13" s="13"/>
      <c r="C13" s="19">
        <v>295</v>
      </c>
      <c r="D13" s="1">
        <v>3.98</v>
      </c>
      <c r="E13" s="21">
        <v>0.47</v>
      </c>
      <c r="F13" s="11">
        <f t="shared" si="0"/>
        <v>-3.3041788143828881</v>
      </c>
      <c r="H13" s="12">
        <f t="shared" si="1"/>
        <v>0.96695821185617103</v>
      </c>
      <c r="I13" s="7">
        <f t="shared" si="2"/>
        <v>0.93367346938775519</v>
      </c>
      <c r="J13" s="7"/>
      <c r="K13" s="7"/>
    </row>
    <row r="14" spans="1:11" x14ac:dyDescent="0.25">
      <c r="A14" s="13"/>
      <c r="B14" s="13"/>
      <c r="C14" s="19">
        <v>339</v>
      </c>
      <c r="D14" s="1">
        <v>3.9</v>
      </c>
      <c r="E14" s="21">
        <v>0.2</v>
      </c>
      <c r="F14" s="11">
        <f t="shared" si="0"/>
        <v>-5.2478134110787122</v>
      </c>
      <c r="H14" s="12">
        <f t="shared" si="1"/>
        <v>0.94752186588921294</v>
      </c>
      <c r="I14" s="7">
        <f t="shared" si="2"/>
        <v>0.93367346938775519</v>
      </c>
      <c r="J14" s="7"/>
      <c r="K14" s="7"/>
    </row>
    <row r="15" spans="1:11" x14ac:dyDescent="0.25">
      <c r="A15" s="13"/>
      <c r="B15" s="13"/>
      <c r="C15" s="19">
        <v>446</v>
      </c>
      <c r="D15" s="1">
        <v>2.99</v>
      </c>
      <c r="E15" s="21">
        <v>-2.89</v>
      </c>
      <c r="F15" s="11">
        <f t="shared" ref="F15:F24" si="3">((D15-$D$2)/$D$2)*100</f>
        <v>-27.356656948493672</v>
      </c>
      <c r="H15" s="12">
        <f t="shared" ref="H15:H24" si="4">(100+F15)/100</f>
        <v>0.72643343051506326</v>
      </c>
      <c r="I15" s="7">
        <f t="shared" si="2"/>
        <v>0.93367346938775519</v>
      </c>
      <c r="J15" s="7"/>
      <c r="K15" s="7"/>
    </row>
    <row r="16" spans="1:11" x14ac:dyDescent="0.25">
      <c r="A16" s="13"/>
      <c r="B16" s="13"/>
      <c r="C16" s="19">
        <v>509</v>
      </c>
      <c r="D16" s="1">
        <v>4.1100000000000003</v>
      </c>
      <c r="E16" s="21">
        <v>0.91</v>
      </c>
      <c r="F16" s="11">
        <f t="shared" si="3"/>
        <v>-0.14577259475217055</v>
      </c>
      <c r="H16" s="12">
        <f t="shared" si="4"/>
        <v>0.99854227405247831</v>
      </c>
      <c r="I16" s="7">
        <f t="shared" si="2"/>
        <v>0.93367346938775519</v>
      </c>
      <c r="J16" s="7"/>
      <c r="K16" s="7"/>
    </row>
    <row r="17" spans="1:12" x14ac:dyDescent="0.25">
      <c r="A17" s="13"/>
      <c r="B17" s="13"/>
      <c r="C17" s="19">
        <v>512</v>
      </c>
      <c r="D17" s="1">
        <v>3.93</v>
      </c>
      <c r="E17" s="21">
        <v>0.3</v>
      </c>
      <c r="F17" s="11">
        <f t="shared" si="3"/>
        <v>-4.5189504373177725</v>
      </c>
      <c r="H17" s="12">
        <f t="shared" si="4"/>
        <v>0.9548104956268223</v>
      </c>
      <c r="I17" s="7">
        <f t="shared" si="2"/>
        <v>0.93367346938775519</v>
      </c>
      <c r="J17" s="7"/>
      <c r="K17" s="7"/>
    </row>
    <row r="18" spans="1:12" x14ac:dyDescent="0.25">
      <c r="C18" s="19">
        <v>551</v>
      </c>
      <c r="D18" s="1">
        <v>3.71</v>
      </c>
      <c r="E18" s="21">
        <v>-0.45</v>
      </c>
      <c r="F18" s="11">
        <f t="shared" si="3"/>
        <v>-9.8639455782312861</v>
      </c>
      <c r="H18" s="12">
        <f t="shared" si="4"/>
        <v>0.90136054421768719</v>
      </c>
      <c r="I18" s="7">
        <f t="shared" si="2"/>
        <v>0.93367346938775519</v>
      </c>
      <c r="J18" s="7"/>
      <c r="K18" s="7"/>
    </row>
    <row r="19" spans="1:12" x14ac:dyDescent="0.25">
      <c r="C19" s="19">
        <v>579</v>
      </c>
      <c r="D19" s="1">
        <v>3.94</v>
      </c>
      <c r="E19" s="21">
        <v>0.33</v>
      </c>
      <c r="F19" s="11">
        <f t="shared" si="3"/>
        <v>-4.2759961127307999</v>
      </c>
      <c r="H19" s="12">
        <f t="shared" si="4"/>
        <v>0.95724003887269205</v>
      </c>
      <c r="I19" s="7">
        <f t="shared" si="2"/>
        <v>0.93367346938775519</v>
      </c>
      <c r="J19" s="7"/>
      <c r="K19" s="7"/>
    </row>
    <row r="20" spans="1:12" x14ac:dyDescent="0.25">
      <c r="A20" s="13"/>
      <c r="B20" s="13"/>
      <c r="C20" s="19">
        <v>591</v>
      </c>
      <c r="D20" s="1">
        <v>4.0199999999999996</v>
      </c>
      <c r="E20" s="21">
        <v>0.6</v>
      </c>
      <c r="F20" s="11">
        <f t="shared" si="3"/>
        <v>-2.3323615160349878</v>
      </c>
      <c r="H20" s="12">
        <f t="shared" si="4"/>
        <v>0.97667638483965002</v>
      </c>
      <c r="I20" s="7">
        <f t="shared" si="2"/>
        <v>0.93367346938775519</v>
      </c>
      <c r="J20" s="7"/>
      <c r="K20" s="7"/>
    </row>
    <row r="21" spans="1:12" x14ac:dyDescent="0.25">
      <c r="C21" s="19">
        <v>644</v>
      </c>
      <c r="D21" s="10">
        <v>3.98</v>
      </c>
      <c r="E21" s="21">
        <v>0.47</v>
      </c>
      <c r="F21" s="11">
        <f t="shared" si="3"/>
        <v>-3.3041788143828881</v>
      </c>
      <c r="H21" s="12">
        <f t="shared" si="4"/>
        <v>0.96695821185617103</v>
      </c>
      <c r="I21" s="7">
        <f t="shared" si="2"/>
        <v>0.93367346938775519</v>
      </c>
      <c r="J21" s="7"/>
      <c r="K21" s="7"/>
    </row>
    <row r="22" spans="1:12" x14ac:dyDescent="0.25">
      <c r="C22" s="19">
        <v>689</v>
      </c>
      <c r="D22" s="10">
        <v>3.15</v>
      </c>
      <c r="E22" s="21">
        <v>-2.35</v>
      </c>
      <c r="F22" s="11">
        <f t="shared" si="3"/>
        <v>-23.469387755102037</v>
      </c>
      <c r="H22" s="12">
        <f t="shared" si="4"/>
        <v>0.76530612244897966</v>
      </c>
      <c r="I22" s="7">
        <f t="shared" si="2"/>
        <v>0.93367346938775519</v>
      </c>
      <c r="J22" s="7"/>
      <c r="K22" s="7"/>
    </row>
    <row r="23" spans="1:12" x14ac:dyDescent="0.25">
      <c r="C23" s="19">
        <v>744</v>
      </c>
      <c r="D23" s="1">
        <v>3.83</v>
      </c>
      <c r="E23" s="21">
        <v>-0.04</v>
      </c>
      <c r="F23" s="11">
        <f t="shared" si="3"/>
        <v>-6.948493683187551</v>
      </c>
      <c r="H23" s="12">
        <f t="shared" si="4"/>
        <v>0.93051506316812449</v>
      </c>
      <c r="I23" s="7">
        <f t="shared" si="2"/>
        <v>0.93367346938775519</v>
      </c>
      <c r="J23" s="7"/>
      <c r="K23" s="7"/>
    </row>
    <row r="24" spans="1:12" x14ac:dyDescent="0.25">
      <c r="C24" s="19">
        <v>904</v>
      </c>
      <c r="D24" s="1">
        <v>3.8</v>
      </c>
      <c r="E24" s="21">
        <v>-0.14000000000000001</v>
      </c>
      <c r="F24" s="11">
        <f t="shared" si="3"/>
        <v>-7.6773566569484908</v>
      </c>
      <c r="H24" s="12">
        <f t="shared" si="4"/>
        <v>0.92322643343051514</v>
      </c>
      <c r="I24" s="7">
        <f t="shared" si="2"/>
        <v>0.93367346938775519</v>
      </c>
      <c r="J24" s="7"/>
      <c r="K24" s="7"/>
    </row>
    <row r="25" spans="1:12" x14ac:dyDescent="0.25">
      <c r="C25" s="19"/>
      <c r="H25" s="7"/>
      <c r="I25" s="7"/>
      <c r="J25" s="7"/>
      <c r="K25" s="7"/>
    </row>
    <row r="26" spans="1:12" x14ac:dyDescent="0.25">
      <c r="H26" s="7"/>
      <c r="I26" s="7"/>
      <c r="J26" s="7"/>
      <c r="K26" s="7"/>
    </row>
    <row r="27" spans="1:12" x14ac:dyDescent="0.25">
      <c r="H27" s="7"/>
      <c r="I27" s="7"/>
      <c r="J27" s="7"/>
      <c r="K27" s="7"/>
    </row>
    <row r="28" spans="1:12" x14ac:dyDescent="0.25">
      <c r="H28" s="7"/>
      <c r="I28" s="7"/>
      <c r="J28" s="7"/>
      <c r="K28" s="15"/>
      <c r="L28" s="16"/>
    </row>
    <row r="29" spans="1:12" x14ac:dyDescent="0.25">
      <c r="C29" s="17"/>
      <c r="H29" s="7"/>
      <c r="I29" s="7"/>
      <c r="J29" s="7"/>
      <c r="K29" s="15"/>
      <c r="L29" s="16"/>
    </row>
    <row r="30" spans="1:12" x14ac:dyDescent="0.25">
      <c r="H30" s="7"/>
      <c r="I30" s="7"/>
      <c r="J30" s="7"/>
      <c r="K30" s="15"/>
      <c r="L30" s="16"/>
    </row>
    <row r="31" spans="1:12" x14ac:dyDescent="0.25">
      <c r="H31" s="7"/>
      <c r="I31" s="7"/>
      <c r="J31" s="7"/>
      <c r="K31" s="15"/>
      <c r="L31" s="16"/>
    </row>
    <row r="33" spans="3:12" x14ac:dyDescent="0.25">
      <c r="K33" s="18"/>
      <c r="L33" s="16"/>
    </row>
    <row r="34" spans="3:12" x14ac:dyDescent="0.25">
      <c r="K34" s="18"/>
      <c r="L34" s="16"/>
    </row>
    <row r="35" spans="3:12" x14ac:dyDescent="0.25">
      <c r="K35" s="18"/>
      <c r="L35" s="16"/>
    </row>
    <row r="36" spans="3:12" x14ac:dyDescent="0.25">
      <c r="K36" s="18"/>
      <c r="L36" s="16"/>
    </row>
    <row r="37" spans="3:12" x14ac:dyDescent="0.25">
      <c r="K37" s="18"/>
      <c r="L37" s="16"/>
    </row>
    <row r="38" spans="3:12" x14ac:dyDescent="0.25">
      <c r="K38" s="18"/>
      <c r="L38" s="16"/>
    </row>
    <row r="39" spans="3:12" x14ac:dyDescent="0.25">
      <c r="C39" s="17"/>
      <c r="K39" s="18"/>
      <c r="L39" s="16"/>
    </row>
    <row r="40" spans="3:12" x14ac:dyDescent="0.25">
      <c r="K40" s="18"/>
      <c r="L40" s="16"/>
    </row>
    <row r="41" spans="3:12" x14ac:dyDescent="0.25">
      <c r="K41" s="18"/>
      <c r="L41" s="16"/>
    </row>
    <row r="42" spans="3:12" x14ac:dyDescent="0.25">
      <c r="K42" s="18"/>
      <c r="L42" s="16"/>
    </row>
    <row r="43" spans="3:12" x14ac:dyDescent="0.25">
      <c r="K43" s="18"/>
      <c r="L43" s="16"/>
    </row>
    <row r="44" spans="3:12" x14ac:dyDescent="0.25">
      <c r="K44" s="18"/>
      <c r="L44" s="16"/>
    </row>
    <row r="45" spans="3:12" x14ac:dyDescent="0.25">
      <c r="K45" s="18"/>
      <c r="L45" s="16"/>
    </row>
    <row r="46" spans="3:12" x14ac:dyDescent="0.25">
      <c r="K46" s="18"/>
      <c r="L46" s="16"/>
    </row>
    <row r="47" spans="3:12" x14ac:dyDescent="0.25">
      <c r="K47" s="18"/>
      <c r="L47" s="16"/>
    </row>
    <row r="48" spans="3:12" x14ac:dyDescent="0.25">
      <c r="K48" s="18"/>
      <c r="L48" s="16"/>
    </row>
    <row r="49" spans="11:12" x14ac:dyDescent="0.25">
      <c r="K49" s="18"/>
      <c r="L49" s="16"/>
    </row>
  </sheetData>
  <sheetProtection algorithmName="SHA-512" hashValue="GEFWV9ZSUAp7FGy9Y2b6N09fTio/kyIe/DT8BO8BaE3DOLbaxfQ5C5ZLPdujN8Zbe80GMYvSkgNo9J50D7WfTg==" saltValue="FanNWrwciLgyR1LG4aPw/A==" spinCount="100000" sheet="1" objects="1" scenarios="1" selectLockedCells="1" selectUnlockedCells="1"/>
  <sortState xmlns:xlrd2="http://schemas.microsoft.com/office/spreadsheetml/2017/richdata2" ref="C11:F21">
    <sortCondition ref="C11:C21"/>
  </sortState>
  <conditionalFormatting sqref="E11:E24">
    <cfRule type="cellIs" dxfId="5" priority="1" stopIfTrue="1" operator="between">
      <formula>-2</formula>
      <formula>2</formula>
    </cfRule>
    <cfRule type="cellIs" dxfId="4" priority="2" stopIfTrue="1" operator="between">
      <formula>-3</formula>
      <formula>3</formula>
    </cfRule>
    <cfRule type="cellIs" dxfId="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A5A4-5CE4-4EA7-B57A-C3A5F0DCFE54}">
  <sheetPr codeName="Sheet3"/>
  <dimension ref="A1:K58"/>
  <sheetViews>
    <sheetView zoomScaleNormal="100" workbookViewId="0">
      <selection activeCell="G5" sqref="G5"/>
    </sheetView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1.28515625" style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0" t="s">
        <v>19</v>
      </c>
      <c r="E1" s="20"/>
      <c r="F1" s="3" t="s">
        <v>12</v>
      </c>
    </row>
    <row r="2" spans="1:11" ht="18" x14ac:dyDescent="0.25">
      <c r="C2" s="4" t="s">
        <v>3</v>
      </c>
      <c r="D2" s="1">
        <v>2.3010000000000002</v>
      </c>
      <c r="E2" s="7" t="s">
        <v>4</v>
      </c>
    </row>
    <row r="3" spans="1:11" ht="18" x14ac:dyDescent="0.25">
      <c r="C3" s="4" t="s">
        <v>9</v>
      </c>
      <c r="D3" s="1">
        <v>2.181</v>
      </c>
      <c r="E3" s="7" t="s">
        <v>4</v>
      </c>
      <c r="F3" s="5"/>
    </row>
    <row r="4" spans="1:11" ht="18" x14ac:dyDescent="0.25">
      <c r="C4" s="4" t="s">
        <v>10</v>
      </c>
      <c r="D4" s="1">
        <v>0.14399999999999999</v>
      </c>
      <c r="E4" s="7" t="s">
        <v>4</v>
      </c>
      <c r="F4" s="5"/>
    </row>
    <row r="5" spans="1:11" x14ac:dyDescent="0.25">
      <c r="C5" s="4" t="s">
        <v>11</v>
      </c>
      <c r="D5" s="23">
        <f>D4/D3</f>
        <v>6.6024759284731768E-2</v>
      </c>
      <c r="E5" s="7" t="s">
        <v>2</v>
      </c>
      <c r="F5" s="6"/>
    </row>
    <row r="6" spans="1:11" x14ac:dyDescent="0.25">
      <c r="C6" s="4" t="s">
        <v>6</v>
      </c>
      <c r="D6" s="24">
        <v>14</v>
      </c>
      <c r="E6" s="22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47.25" x14ac:dyDescent="0.25">
      <c r="C9" s="5" t="s">
        <v>0</v>
      </c>
      <c r="D9" s="5" t="s">
        <v>8</v>
      </c>
      <c r="E9" s="8" t="s">
        <v>7</v>
      </c>
      <c r="F9" s="8" t="s">
        <v>15</v>
      </c>
      <c r="H9" s="7"/>
      <c r="I9" s="7"/>
      <c r="J9" s="7"/>
      <c r="K9" s="7"/>
    </row>
    <row r="10" spans="1:11" x14ac:dyDescent="0.25">
      <c r="A10" s="9"/>
      <c r="C10" s="19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B11" s="9"/>
      <c r="C11" s="19">
        <v>139</v>
      </c>
      <c r="D11" s="1">
        <v>2.2799999999999998</v>
      </c>
      <c r="E11" s="21">
        <v>0.69</v>
      </c>
      <c r="F11" s="11">
        <f>((D11-$D$2)/$D$2)*100</f>
        <v>-0.91264667535855493</v>
      </c>
      <c r="H11" s="12">
        <f>(100+F11)/100</f>
        <v>0.99087353324641436</v>
      </c>
      <c r="I11" s="7">
        <f>1+($D$3-$D$2)/$D$2</f>
        <v>0.94784876140808338</v>
      </c>
      <c r="J11" s="7"/>
      <c r="K11" s="7"/>
    </row>
    <row r="12" spans="1:11" x14ac:dyDescent="0.25">
      <c r="B12" s="9"/>
      <c r="C12" s="19">
        <v>223</v>
      </c>
      <c r="D12" s="1">
        <v>2.27</v>
      </c>
      <c r="E12" s="21">
        <v>0.62</v>
      </c>
      <c r="F12" s="11">
        <f t="shared" ref="F12:F14" si="0">((D12-$D$2)/$D$2)*100</f>
        <v>-1.3472403302911837</v>
      </c>
      <c r="H12" s="12">
        <f t="shared" ref="H12:H14" si="1">(100+F12)/100</f>
        <v>0.98652759669708812</v>
      </c>
      <c r="I12" s="7">
        <f t="shared" ref="I12:I24" si="2">1+($D$3-$D$2)/$D$2</f>
        <v>0.94784876140808338</v>
      </c>
      <c r="J12" s="7"/>
      <c r="K12" s="7"/>
    </row>
    <row r="13" spans="1:11" x14ac:dyDescent="0.25">
      <c r="B13" s="9"/>
      <c r="C13" s="19">
        <v>295</v>
      </c>
      <c r="D13" s="1">
        <v>2.31</v>
      </c>
      <c r="E13" s="21">
        <v>0.9</v>
      </c>
      <c r="F13" s="11">
        <f t="shared" si="0"/>
        <v>0.39113428943936973</v>
      </c>
      <c r="H13" s="12">
        <f t="shared" si="1"/>
        <v>1.0039113428943935</v>
      </c>
      <c r="I13" s="7">
        <f t="shared" si="2"/>
        <v>0.94784876140808338</v>
      </c>
      <c r="J13" s="7"/>
      <c r="K13" s="7"/>
    </row>
    <row r="14" spans="1:11" x14ac:dyDescent="0.25">
      <c r="B14" s="9"/>
      <c r="C14" s="19">
        <v>339</v>
      </c>
      <c r="D14" s="1">
        <v>2.29</v>
      </c>
      <c r="E14" s="21">
        <v>0.76</v>
      </c>
      <c r="F14" s="11">
        <f t="shared" si="0"/>
        <v>-0.47805302042590697</v>
      </c>
      <c r="H14" s="12">
        <f t="shared" si="1"/>
        <v>0.99521946979574094</v>
      </c>
      <c r="I14" s="7">
        <f t="shared" si="2"/>
        <v>0.94784876140808338</v>
      </c>
      <c r="J14" s="7"/>
      <c r="K14" s="7"/>
    </row>
    <row r="15" spans="1:11" x14ac:dyDescent="0.25">
      <c r="B15" s="9"/>
      <c r="C15" s="19">
        <v>446</v>
      </c>
      <c r="D15" s="1">
        <v>1.69</v>
      </c>
      <c r="E15" s="21">
        <v>-3.41</v>
      </c>
      <c r="F15" s="11">
        <f t="shared" ref="F15:F24" si="3">((D15-$D$2)/$D$2)*100</f>
        <v>-26.553672316384187</v>
      </c>
      <c r="H15" s="12">
        <f t="shared" ref="H15:H24" si="4">(100+F15)/100</f>
        <v>0.73446327683615809</v>
      </c>
      <c r="I15" s="7">
        <f t="shared" si="2"/>
        <v>0.94784876140808338</v>
      </c>
      <c r="J15" s="7"/>
      <c r="K15" s="7"/>
    </row>
    <row r="16" spans="1:11" x14ac:dyDescent="0.25">
      <c r="B16" s="9"/>
      <c r="C16" s="19">
        <v>509</v>
      </c>
      <c r="D16" s="1">
        <v>2.34</v>
      </c>
      <c r="E16" s="21">
        <v>1.1100000000000001</v>
      </c>
      <c r="F16" s="11">
        <f t="shared" si="3"/>
        <v>1.694915254237275</v>
      </c>
      <c r="H16" s="12">
        <f t="shared" si="4"/>
        <v>1.0169491525423728</v>
      </c>
      <c r="I16" s="7">
        <f t="shared" si="2"/>
        <v>0.94784876140808338</v>
      </c>
      <c r="J16" s="7"/>
      <c r="K16" s="7"/>
    </row>
    <row r="17" spans="1:11" x14ac:dyDescent="0.25">
      <c r="B17" s="9"/>
      <c r="C17" s="19">
        <v>512</v>
      </c>
      <c r="D17" s="1">
        <v>2.13</v>
      </c>
      <c r="E17" s="21">
        <v>-0.35</v>
      </c>
      <c r="F17" s="11">
        <f t="shared" si="3"/>
        <v>-7.43155149934812</v>
      </c>
      <c r="H17" s="12">
        <f t="shared" si="4"/>
        <v>0.92568448500651879</v>
      </c>
      <c r="I17" s="7">
        <f t="shared" si="2"/>
        <v>0.94784876140808338</v>
      </c>
      <c r="J17" s="7"/>
      <c r="K17" s="7"/>
    </row>
    <row r="18" spans="1:11" x14ac:dyDescent="0.25">
      <c r="B18" s="9"/>
      <c r="C18" s="19">
        <v>551</v>
      </c>
      <c r="D18" s="1">
        <v>2.2200000000000002</v>
      </c>
      <c r="E18" s="21">
        <v>0.27</v>
      </c>
      <c r="F18" s="11">
        <f t="shared" si="3"/>
        <v>-3.5202086049543655</v>
      </c>
      <c r="H18" s="12">
        <f t="shared" si="4"/>
        <v>0.96479791395045633</v>
      </c>
      <c r="I18" s="7">
        <f t="shared" si="2"/>
        <v>0.94784876140808338</v>
      </c>
      <c r="J18" s="7"/>
      <c r="K18" s="7"/>
    </row>
    <row r="19" spans="1:11" x14ac:dyDescent="0.25">
      <c r="B19" s="9"/>
      <c r="C19" s="19">
        <v>579</v>
      </c>
      <c r="D19" s="1">
        <v>2.29</v>
      </c>
      <c r="E19" s="21">
        <v>0.76</v>
      </c>
      <c r="F19" s="11">
        <f t="shared" si="3"/>
        <v>-0.47805302042590697</v>
      </c>
      <c r="H19" s="12">
        <f t="shared" si="4"/>
        <v>0.99521946979574094</v>
      </c>
      <c r="I19" s="7">
        <f t="shared" si="2"/>
        <v>0.94784876140808338</v>
      </c>
      <c r="J19" s="7"/>
      <c r="K19" s="7"/>
    </row>
    <row r="20" spans="1:11" x14ac:dyDescent="0.25">
      <c r="B20" s="9"/>
      <c r="C20" s="19">
        <v>591</v>
      </c>
      <c r="D20" s="1">
        <v>2.14</v>
      </c>
      <c r="E20" s="21">
        <v>-0.28000000000000003</v>
      </c>
      <c r="F20" s="11">
        <f t="shared" si="3"/>
        <v>-6.9969578444154727</v>
      </c>
      <c r="H20" s="12">
        <f t="shared" si="4"/>
        <v>0.93003042155584525</v>
      </c>
      <c r="I20" s="7">
        <f t="shared" si="2"/>
        <v>0.94784876140808338</v>
      </c>
      <c r="J20" s="7"/>
      <c r="K20" s="7"/>
    </row>
    <row r="21" spans="1:11" x14ac:dyDescent="0.25">
      <c r="A21" s="13"/>
      <c r="B21" s="9"/>
      <c r="C21" s="19">
        <v>644</v>
      </c>
      <c r="D21" s="10">
        <v>2.19</v>
      </c>
      <c r="E21" s="21">
        <v>0.06</v>
      </c>
      <c r="F21" s="11">
        <f t="shared" si="3"/>
        <v>-4.8239895697522908</v>
      </c>
      <c r="H21" s="12">
        <f t="shared" si="4"/>
        <v>0.95176010430247715</v>
      </c>
      <c r="I21" s="7">
        <f t="shared" si="2"/>
        <v>0.94784876140808338</v>
      </c>
      <c r="J21" s="7"/>
      <c r="K21" s="7"/>
    </row>
    <row r="22" spans="1:11" x14ac:dyDescent="0.25">
      <c r="C22" s="19">
        <v>689</v>
      </c>
      <c r="D22" s="10">
        <v>1.74</v>
      </c>
      <c r="E22" s="21">
        <v>-3.07</v>
      </c>
      <c r="F22" s="11">
        <f t="shared" si="3"/>
        <v>-24.380704041720996</v>
      </c>
      <c r="H22" s="12">
        <f t="shared" si="4"/>
        <v>0.75619295958278998</v>
      </c>
      <c r="I22" s="7">
        <f t="shared" si="2"/>
        <v>0.94784876140808338</v>
      </c>
      <c r="J22" s="7"/>
      <c r="K22" s="7"/>
    </row>
    <row r="23" spans="1:11" x14ac:dyDescent="0.25">
      <c r="C23" s="19">
        <v>744</v>
      </c>
      <c r="D23" s="1">
        <v>2.04</v>
      </c>
      <c r="E23" s="21">
        <v>-0.98</v>
      </c>
      <c r="F23" s="11">
        <f t="shared" si="3"/>
        <v>-11.342894393741856</v>
      </c>
      <c r="H23" s="12">
        <f t="shared" si="4"/>
        <v>0.88657105606258146</v>
      </c>
      <c r="I23" s="7">
        <f t="shared" si="2"/>
        <v>0.94784876140808338</v>
      </c>
      <c r="J23" s="7"/>
      <c r="K23" s="7"/>
    </row>
    <row r="24" spans="1:11" x14ac:dyDescent="0.25">
      <c r="C24" s="19">
        <v>904</v>
      </c>
      <c r="D24" s="1">
        <v>2.1</v>
      </c>
      <c r="E24" s="21">
        <v>-0.56000000000000005</v>
      </c>
      <c r="F24" s="11">
        <f t="shared" si="3"/>
        <v>-8.7353324641460262</v>
      </c>
      <c r="H24" s="12">
        <f t="shared" si="4"/>
        <v>0.91264667535853972</v>
      </c>
      <c r="I24" s="7">
        <f t="shared" si="2"/>
        <v>0.94784876140808338</v>
      </c>
      <c r="J24" s="7"/>
      <c r="K24" s="7"/>
    </row>
    <row r="25" spans="1:11" x14ac:dyDescent="0.25">
      <c r="C25" s="19"/>
      <c r="H25" s="7"/>
      <c r="I25" s="7"/>
      <c r="J25" s="7"/>
      <c r="K25" s="7"/>
    </row>
    <row r="26" spans="1:11" x14ac:dyDescent="0.25">
      <c r="H26" s="7"/>
      <c r="I26" s="7"/>
      <c r="J26" s="7"/>
      <c r="K26" s="7"/>
    </row>
    <row r="27" spans="1:11" x14ac:dyDescent="0.25">
      <c r="H27" s="7"/>
      <c r="I27" s="7"/>
      <c r="J27" s="7"/>
      <c r="K27" s="7"/>
    </row>
    <row r="28" spans="1:11" x14ac:dyDescent="0.25">
      <c r="H28" s="7"/>
      <c r="I28" s="7"/>
      <c r="J28" s="7"/>
      <c r="K28" s="7"/>
    </row>
    <row r="29" spans="1:11" x14ac:dyDescent="0.25">
      <c r="H29" s="7"/>
      <c r="I29" s="7"/>
      <c r="J29" s="7"/>
      <c r="K29" s="7"/>
    </row>
    <row r="30" spans="1:11" x14ac:dyDescent="0.25">
      <c r="C30" s="14"/>
      <c r="D30" s="14"/>
      <c r="F30" s="14"/>
      <c r="H30" s="7"/>
      <c r="I30" s="7"/>
      <c r="J30" s="7"/>
      <c r="K30" s="7"/>
    </row>
    <row r="31" spans="1:11" x14ac:dyDescent="0.25">
      <c r="C31" s="14"/>
      <c r="D31" s="14"/>
      <c r="F31" s="14"/>
      <c r="H31" s="7"/>
      <c r="I31" s="7"/>
      <c r="J31" s="7"/>
      <c r="K31" s="7"/>
    </row>
    <row r="33" spans="3:7" x14ac:dyDescent="0.25">
      <c r="C33" s="14"/>
      <c r="D33" s="14"/>
      <c r="F33" s="14"/>
    </row>
    <row r="34" spans="3:7" x14ac:dyDescent="0.25">
      <c r="C34" s="14"/>
      <c r="D34" s="14"/>
      <c r="F34" s="14"/>
    </row>
    <row r="35" spans="3:7" x14ac:dyDescent="0.25">
      <c r="C35" s="14"/>
      <c r="D35" s="14"/>
      <c r="F35" s="14"/>
    </row>
    <row r="36" spans="3:7" x14ac:dyDescent="0.25">
      <c r="C36" s="14"/>
      <c r="D36" s="14"/>
      <c r="F36" s="14"/>
    </row>
    <row r="37" spans="3:7" x14ac:dyDescent="0.25">
      <c r="C37" s="14"/>
      <c r="D37" s="14"/>
      <c r="F37" s="10"/>
    </row>
    <row r="38" spans="3:7" x14ac:dyDescent="0.25">
      <c r="C38" s="14"/>
      <c r="D38" s="14"/>
      <c r="F38" s="14"/>
      <c r="G38" s="14"/>
    </row>
    <row r="58" spans="8:8" x14ac:dyDescent="0.25">
      <c r="H58" s="1" t="s">
        <v>1</v>
      </c>
    </row>
  </sheetData>
  <sheetProtection algorithmName="SHA-512" hashValue="E/7MApejJRZhBoUx4bSfbOTC6UY+GKFUQIY812DXwkmLtuvpoSSwpWj/LliE3EoKc2sAfRLxNR5WfafRLOSlaA==" saltValue="2eJG8tVoN75rj0WyNda1Gg==" spinCount="100000" sheet="1" objects="1" scenarios="1" selectLockedCells="1" selectUnlockedCells="1"/>
  <conditionalFormatting sqref="E11:E24">
    <cfRule type="cellIs" dxfId="2" priority="1" stopIfTrue="1" operator="between">
      <formula>-2</formula>
      <formula>2</formula>
    </cfRule>
    <cfRule type="cellIs" dxfId="1" priority="2" stopIfTrue="1" operator="between">
      <formula>-3</formula>
      <formula>3</formula>
    </cfRule>
    <cfRule type="cellIs" dxfId="0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https://reflabos.vito.be/ree/LABS_2025-8_Deel3.xlsx</PublicURL>
    <DEEL xmlns="08cda046-0f15-45eb-a9d5-77306d3264cd">Deel 3</DEEL>
    <Ringtest xmlns="eba2475f-4c5c-418a-90c2-2b36802fc485">LABS</Ringtest>
    <Jaar xmlns="08cda046-0f15-45eb-a9d5-77306d3264cd">2025</Jaar>
    <Publicatiedatum xmlns="dda9e79c-c62e-445e-b991-197574827cb3">2026-03-26T15:02:36+00:00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B0E1011F-E3FE-4660-8EA4-0A5E14CA9E71}"/>
</file>

<file path=customXml/itemProps2.xml><?xml version="1.0" encoding="utf-8"?>
<ds:datastoreItem xmlns:ds="http://schemas.openxmlformats.org/officeDocument/2006/customXml" ds:itemID="{7CB8E876-57AE-4786-B590-098AB2FA4AF6}"/>
</file>

<file path=customXml/itemProps3.xml><?xml version="1.0" encoding="utf-8"?>
<ds:datastoreItem xmlns:ds="http://schemas.openxmlformats.org/officeDocument/2006/customXml" ds:itemID="{C2FA494D-55F7-44AD-B035-282878C8F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HF stap 1</vt:lpstr>
      <vt:lpstr>HF stap 2</vt:lpstr>
      <vt:lpstr>HF stap 3</vt:lpstr>
      <vt:lpstr>'HF stap 1'!Print_Area</vt:lpstr>
      <vt:lpstr>'HF stap 2'!Print_Area</vt:lpstr>
      <vt:lpstr>'HF stap 3'!Print_Area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2025-8</dc:title>
  <dc:creator>BAEYENSB</dc:creator>
  <cp:lastModifiedBy>Bart Baeyens</cp:lastModifiedBy>
  <cp:lastPrinted>2013-08-28T07:21:24Z</cp:lastPrinted>
  <dcterms:created xsi:type="dcterms:W3CDTF">2010-09-21T12:11:22Z</dcterms:created>
  <dcterms:modified xsi:type="dcterms:W3CDTF">2026-03-19T11:02:25Z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